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OMA\PROYECTOS EN CURSO\PY190- OGP\COMPROMISOS\COMPROMISO 2\contrato 2\"/>
    </mc:Choice>
  </mc:AlternateContent>
  <bookViews>
    <workbookView xWindow="-120" yWindow="-120" windowWidth="20736" windowHeight="11160" firstSheet="3" activeTab="3"/>
  </bookViews>
  <sheets>
    <sheet name="resumen-por-servicio" sheetId="1" r:id="rId1"/>
    <sheet name="hipótesis-de-servicios" sheetId="2" r:id="rId2"/>
    <sheet name="resumen-por-servicio-2019-1 (2)" sheetId="4" r:id="rId3"/>
    <sheet name="resumen-por-servicio-2020-01-17" sheetId="3" r:id="rId4"/>
  </sheets>
  <definedNames>
    <definedName name="_xlnm._FilterDatabase" localSheetId="0" hidden="1">'resumen-por-servicio'!$B$2:$Y$37</definedName>
    <definedName name="_xlnm._FilterDatabase" localSheetId="2" hidden="1">'resumen-por-servicio-2019-1 (2)'!$B$2:$L$31</definedName>
    <definedName name="_xlnm._FilterDatabase" localSheetId="3" hidden="1">'resumen-por-servicio-2020-01-17'!$B$1:$M$28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8" i="4"/>
  <c r="F37" i="4"/>
  <c r="F36" i="4"/>
  <c r="F35" i="4"/>
  <c r="F39" i="4" l="1"/>
  <c r="G39" i="4" s="1"/>
  <c r="G35" i="4"/>
  <c r="G36" i="4"/>
  <c r="G37" i="4"/>
  <c r="G38" i="4"/>
  <c r="F35" i="3"/>
  <c r="F34" i="3"/>
  <c r="F33" i="3"/>
  <c r="F32" i="3"/>
  <c r="F37" i="3"/>
  <c r="F36" i="3" l="1"/>
  <c r="G33" i="3"/>
  <c r="G34" i="3"/>
  <c r="G35" i="3"/>
  <c r="H9" i="2"/>
  <c r="G36" i="3" l="1"/>
  <c r="G32" i="3"/>
  <c r="N44" i="1"/>
  <c r="O44" i="1"/>
  <c r="P44" i="1"/>
  <c r="Q44" i="1"/>
  <c r="R44" i="1"/>
  <c r="S44" i="1"/>
  <c r="N43" i="1"/>
  <c r="O43" i="1"/>
  <c r="P43" i="1"/>
  <c r="Q43" i="1"/>
  <c r="R43" i="1"/>
  <c r="S43" i="1"/>
  <c r="N42" i="1"/>
  <c r="O42" i="1"/>
  <c r="P42" i="1"/>
  <c r="Q42" i="1"/>
  <c r="R42" i="1"/>
  <c r="S42" i="1"/>
  <c r="O41" i="1"/>
  <c r="P41" i="1"/>
  <c r="Q41" i="1"/>
  <c r="R41" i="1"/>
  <c r="S41" i="1"/>
  <c r="N41" i="1"/>
  <c r="M44" i="1"/>
  <c r="M43" i="1"/>
  <c r="M42" i="1"/>
  <c r="M41" i="1"/>
  <c r="S45" i="1" l="1"/>
  <c r="P45" i="1"/>
  <c r="O45" i="1"/>
  <c r="N45" i="1"/>
  <c r="R45" i="1"/>
  <c r="M45" i="1"/>
  <c r="Q45" i="1"/>
  <c r="F31" i="2"/>
  <c r="G31" i="2"/>
  <c r="H31" i="2"/>
  <c r="I31" i="2"/>
  <c r="J31" i="2" s="1"/>
  <c r="F32" i="2"/>
  <c r="G32" i="2"/>
  <c r="H32" i="2"/>
  <c r="I32" i="2"/>
  <c r="J32" i="2" s="1"/>
  <c r="F33" i="2"/>
  <c r="G33" i="2"/>
  <c r="H33" i="2"/>
  <c r="I33" i="2"/>
  <c r="J33" i="2" s="1"/>
  <c r="F34" i="2"/>
  <c r="G34" i="2"/>
  <c r="H34" i="2"/>
  <c r="I34" i="2"/>
  <c r="J34" i="2" s="1"/>
  <c r="F35" i="2"/>
  <c r="G35" i="2"/>
  <c r="H35" i="2"/>
  <c r="I35" i="2"/>
  <c r="F28" i="2"/>
  <c r="G28" i="2"/>
  <c r="H28" i="2"/>
  <c r="I28" i="2"/>
  <c r="J28" i="2" s="1"/>
  <c r="F24" i="2"/>
  <c r="G24" i="2"/>
  <c r="H24" i="2"/>
  <c r="I24" i="2"/>
  <c r="J24" i="2" s="1"/>
  <c r="F25" i="2"/>
  <c r="G25" i="2"/>
  <c r="H25" i="2"/>
  <c r="I25" i="2"/>
  <c r="J25" i="2" s="1"/>
  <c r="F26" i="2"/>
  <c r="G26" i="2"/>
  <c r="H26" i="2"/>
  <c r="I26" i="2"/>
  <c r="J26" i="2" s="1"/>
  <c r="F27" i="2"/>
  <c r="G27" i="2"/>
  <c r="H27" i="2"/>
  <c r="I27" i="2"/>
  <c r="J27" i="2" s="1"/>
  <c r="F17" i="2"/>
  <c r="G17" i="2"/>
  <c r="H17" i="2"/>
  <c r="I17" i="2"/>
  <c r="J17" i="2" s="1"/>
  <c r="F18" i="2"/>
  <c r="G18" i="2"/>
  <c r="H18" i="2"/>
  <c r="I18" i="2"/>
  <c r="J18" i="2" s="1"/>
  <c r="F19" i="2"/>
  <c r="G19" i="2"/>
  <c r="H19" i="2"/>
  <c r="I19" i="2"/>
  <c r="J19" i="2" s="1"/>
  <c r="F20" i="2"/>
  <c r="G20" i="2"/>
  <c r="H20" i="2"/>
  <c r="I20" i="2"/>
  <c r="J20" i="2" s="1"/>
  <c r="K20" i="2" s="1"/>
  <c r="F21" i="2"/>
  <c r="G21" i="2"/>
  <c r="H21" i="2"/>
  <c r="I21" i="2"/>
  <c r="J21" i="2" s="1"/>
  <c r="F22" i="2"/>
  <c r="G22" i="2"/>
  <c r="H22" i="2"/>
  <c r="I22" i="2"/>
  <c r="J22" i="2" s="1"/>
  <c r="F13" i="2"/>
  <c r="G13" i="2"/>
  <c r="H13" i="2"/>
  <c r="I13" i="2"/>
  <c r="J13" i="2" s="1"/>
  <c r="F14" i="2"/>
  <c r="G14" i="2"/>
  <c r="H14" i="2"/>
  <c r="I14" i="2"/>
  <c r="J14" i="2" s="1"/>
  <c r="F15" i="2"/>
  <c r="G15" i="2"/>
  <c r="H15" i="2"/>
  <c r="I15" i="2"/>
  <c r="J15" i="2" s="1"/>
  <c r="I12" i="2"/>
  <c r="J12" i="2" s="1"/>
  <c r="H12" i="2"/>
  <c r="G12" i="2"/>
  <c r="F12" i="2"/>
  <c r="I5" i="2"/>
  <c r="J5" i="2" s="1"/>
  <c r="I6" i="2"/>
  <c r="J6" i="2" s="1"/>
  <c r="I7" i="2"/>
  <c r="J7" i="2" s="1"/>
  <c r="I8" i="2"/>
  <c r="J8" i="2" s="1"/>
  <c r="I9" i="2"/>
  <c r="J9" i="2" s="1"/>
  <c r="J29" i="2" s="1"/>
  <c r="I10" i="2"/>
  <c r="J10" i="2" s="1"/>
  <c r="I4" i="2"/>
  <c r="J4" i="2" s="1"/>
  <c r="I3" i="2"/>
  <c r="J3" i="2" s="1"/>
  <c r="G5" i="2"/>
  <c r="H5" i="2"/>
  <c r="G6" i="2"/>
  <c r="H6" i="2"/>
  <c r="G7" i="2"/>
  <c r="H7" i="2"/>
  <c r="G8" i="2"/>
  <c r="H8" i="2"/>
  <c r="G9" i="2"/>
  <c r="G29" i="2" s="1"/>
  <c r="H29" i="2"/>
  <c r="G10" i="2"/>
  <c r="H10" i="2"/>
  <c r="H4" i="2"/>
  <c r="G4" i="2"/>
  <c r="J35" i="2"/>
  <c r="H3" i="2"/>
  <c r="G3" i="2"/>
  <c r="F5" i="2"/>
  <c r="F6" i="2"/>
  <c r="F7" i="2"/>
  <c r="F8" i="2"/>
  <c r="F9" i="2"/>
  <c r="F29" i="2" s="1"/>
  <c r="F10" i="2"/>
  <c r="F4" i="2"/>
  <c r="F3" i="2"/>
  <c r="K21" i="2" l="1"/>
  <c r="K24" i="2"/>
  <c r="K33" i="2"/>
  <c r="K32" i="2"/>
  <c r="K34" i="2"/>
  <c r="K13" i="2"/>
  <c r="I29" i="2"/>
  <c r="K28" i="2"/>
  <c r="K35" i="2"/>
  <c r="K31" i="2"/>
  <c r="K22" i="2"/>
  <c r="K18" i="2"/>
  <c r="K19" i="2"/>
  <c r="K26" i="2"/>
  <c r="K25" i="2"/>
  <c r="K17" i="2"/>
  <c r="K29" i="2"/>
  <c r="K27" i="2"/>
  <c r="K4" i="2"/>
  <c r="K10" i="2"/>
  <c r="K9" i="2"/>
  <c r="K12" i="2"/>
  <c r="K8" i="2"/>
  <c r="K14" i="2"/>
  <c r="K5" i="2"/>
  <c r="K15" i="2"/>
  <c r="K7" i="2"/>
  <c r="K6" i="2"/>
  <c r="K3" i="2"/>
  <c r="F42" i="1"/>
</calcChain>
</file>

<file path=xl/comments1.xml><?xml version="1.0" encoding="utf-8"?>
<comments xmlns="http://schemas.openxmlformats.org/spreadsheetml/2006/main">
  <authors>
    <author>tc={AD221A60-DD65-43CF-9FE0-4C9C7D08CB42}</author>
  </authors>
  <commentList>
    <comment ref="P22" authorId="0" shapeId="0">
      <text>
        <r>
          <rPr>
            <sz val="11"/>
            <color theme="1"/>
            <rFont val="Calibri"/>
            <family val="2"/>
            <scheme val="minor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Urriaren 14ko bileran egindako ekarpenak
</t>
        </r>
      </text>
    </comment>
  </commentList>
</comments>
</file>

<file path=xl/sharedStrings.xml><?xml version="1.0" encoding="utf-8"?>
<sst xmlns="http://schemas.openxmlformats.org/spreadsheetml/2006/main" count="1136" uniqueCount="129">
  <si>
    <t>INDENTIFICACIÓN</t>
  </si>
  <si>
    <t>RESPONSABILIDAD</t>
  </si>
  <si>
    <t>DISPONIBILIDAD</t>
  </si>
  <si>
    <t>CALIDAD</t>
  </si>
  <si>
    <t>SERVICIO</t>
  </si>
  <si>
    <t>#</t>
  </si>
  <si>
    <t>DATASET</t>
  </si>
  <si>
    <t xml:space="preserve">COMPETENCIA </t>
  </si>
  <si>
    <t>PUBLICADO</t>
  </si>
  <si>
    <t>CAMPOS</t>
  </si>
  <si>
    <t>FORMATOS</t>
  </si>
  <si>
    <t>ACTUALIZACIÓN</t>
  </si>
  <si>
    <t>GEOPOSICIÓN</t>
  </si>
  <si>
    <t>EJ</t>
  </si>
  <si>
    <t>DFA</t>
  </si>
  <si>
    <t>DFB</t>
  </si>
  <si>
    <t>DFG</t>
  </si>
  <si>
    <t>BI</t>
  </si>
  <si>
    <t>SS</t>
  </si>
  <si>
    <t>VG</t>
  </si>
  <si>
    <t>AGREGADOR</t>
  </si>
  <si>
    <t>ENCONTRADO</t>
  </si>
  <si>
    <t>Movilidad sostenible</t>
  </si>
  <si>
    <t>Cámaras de tráfico</t>
  </si>
  <si>
    <t>Sí</t>
  </si>
  <si>
    <t>No</t>
  </si>
  <si>
    <t>Tráfico de EJGV gestiona la infraestructura de Álava.</t>
  </si>
  <si>
    <t>Dato</t>
  </si>
  <si>
    <t>NA</t>
  </si>
  <si>
    <t>Contenido</t>
  </si>
  <si>
    <t>Aforo de carreteras</t>
  </si>
  <si>
    <t>Los Aytos miden aforos (espiras) pero no publican</t>
  </si>
  <si>
    <t>Estado del tráfico</t>
  </si>
  <si>
    <t>DFG remite a Tráfico de EJGV</t>
  </si>
  <si>
    <t>Enlace</t>
  </si>
  <si>
    <t>Ubicación de aparcamientos públicos</t>
  </si>
  <si>
    <t>Ocupación de aparcamientos públicos (en tiempo real)</t>
  </si>
  <si>
    <t>SS tiene un servicio en Unean-unean
BI tiene en GeoBilbao</t>
  </si>
  <si>
    <t>Carriles bici y sendas ciclables</t>
  </si>
  <si>
    <t>Punto de recogida de bicicletas (en tiempo real)</t>
  </si>
  <si>
    <t>Agenda</t>
  </si>
  <si>
    <t>Incidencias en la vía pública</t>
  </si>
  <si>
    <t>Agenda de cargos institucionales</t>
  </si>
  <si>
    <t>Agendas preparadas pero vacías o solo alcalde</t>
  </si>
  <si>
    <t>Agenda de eventos administrativos</t>
  </si>
  <si>
    <t>Contenidos parciales</t>
  </si>
  <si>
    <t>Agenda cultural</t>
  </si>
  <si>
    <t>Kulturklik</t>
  </si>
  <si>
    <t>Calidad ambiental</t>
  </si>
  <si>
    <t>Contenedores</t>
  </si>
  <si>
    <t>Dudas</t>
  </si>
  <si>
    <t>Diputaciones: en general NO
pero sí garbigunes</t>
  </si>
  <si>
    <t>Recogida de residuos (tipo, cantidad, etc)</t>
  </si>
  <si>
    <t>Pendiente de respuesta</t>
  </si>
  <si>
    <t>Eustat</t>
  </si>
  <si>
    <t>Calidad del aire</t>
  </si>
  <si>
    <t xml:space="preserve">APP Airea, Calidad del Aire en Euskadi_x000D_
</t>
  </si>
  <si>
    <t>Calidad del agua de consumo humano</t>
  </si>
  <si>
    <t>Calidad de las masas agua</t>
  </si>
  <si>
    <t>Estaciones y mediciones de contaminación acústica</t>
  </si>
  <si>
    <t>No se encuentra un responsable claro de sensorizar el ruido</t>
  </si>
  <si>
    <t>Deporte y vida saludable</t>
  </si>
  <si>
    <t>Ubicación de instalaciones deportivas</t>
  </si>
  <si>
    <t>Censo de instalaciones deportivas (EJGV)</t>
  </si>
  <si>
    <t>Bizkaia tiene datos propios </t>
  </si>
  <si>
    <t>Uso de instalaciones deportivas</t>
  </si>
  <si>
    <t>Mapas de parque y jardines</t>
  </si>
  <si>
    <t>Listado de parques y jardines con los datos básicos</t>
  </si>
  <si>
    <t>Rutas de senderismo</t>
  </si>
  <si>
    <t>Rendición de cuentas</t>
  </si>
  <si>
    <t>Proyecto de presupuesto anual</t>
  </si>
  <si>
    <t>Presupuesto anual</t>
  </si>
  <si>
    <t>Ejecución presupuestaria</t>
  </si>
  <si>
    <t>Convenios</t>
  </si>
  <si>
    <t>Subvenciones</t>
  </si>
  <si>
    <t>* BDNS
* Buscador de subvenciones de EJGV (propuesta)</t>
  </si>
  <si>
    <t>Liquidación del presupuesto</t>
  </si>
  <si>
    <t>Total</t>
  </si>
  <si>
    <t>Disponible</t>
  </si>
  <si>
    <t>servicio</t>
  </si>
  <si>
    <t>fuente</t>
  </si>
  <si>
    <t>dataset</t>
  </si>
  <si>
    <t>interadmin</t>
  </si>
  <si>
    <t>dato</t>
  </si>
  <si>
    <t>contenido</t>
  </si>
  <si>
    <t>Aplica</t>
  </si>
  <si>
    <t>ejemplos</t>
  </si>
  <si>
    <t>valoración</t>
  </si>
  <si>
    <t>propuestas</t>
  </si>
  <si>
    <t>Tráfico</t>
  </si>
  <si>
    <t>Baja</t>
  </si>
  <si>
    <t>* Dublin Real Time; Dublin Traffic &amp; Travel
* Donostia Data
* Wafe
* FasterCity (Chatbot)</t>
  </si>
  <si>
    <t>Mapa de aforos. DATOS HOMOLOGADOS-DESIDEDATUM APORTARA. TRABAJANDO EN GV</t>
  </si>
  <si>
    <t>Alta</t>
  </si>
  <si>
    <t>Media</t>
  </si>
  <si>
    <t>Aparcamientos públicos.</t>
  </si>
  <si>
    <t>* Dublin Real Time; Dublin Traffic &amp; Travel
* Donostia Data
* GeoBilbao</t>
  </si>
  <si>
    <t xml:space="preserve">Bicicleta </t>
  </si>
  <si>
    <t>* Dublin Real Time; Dublin Traffic &amp; Travel
* Donostia Data
* P-route
* Bicimetro
* Edinburgh cycle hire
* Open Data Bikes Analysis Prediction Map</t>
  </si>
  <si>
    <t>Agenda compartida de eventos</t>
  </si>
  <si>
    <t>Agendas</t>
  </si>
  <si>
    <t xml:space="preserve">* Maitika
* Invisible City
* InfoBilbao
* TheyWorkForYou
* Factbase Donald Trump, President Public Schedule
</t>
  </si>
  <si>
    <t>Reto: pintarlo en un mapa
kulturkklik</t>
  </si>
  <si>
    <t>Mapa cultural</t>
  </si>
  <si>
    <t>Gestión de residuos</t>
  </si>
  <si>
    <t>Contenedores (ubicación)</t>
  </si>
  <si>
    <t>?</t>
  </si>
  <si>
    <t>* EcoCity
* cleanSpotAPP
* Waste Atlas</t>
  </si>
  <si>
    <t>Calidad medioambiental</t>
  </si>
  <si>
    <t xml:space="preserve">* Airea - Calidad del aire en Euskadi
* Pollen in the air
* Dublin Real Time; Dublin Enviroment
* Donostia Data
* Ubegi
* Ríos de Gipuzkoa
* Tracking California. Water Quality Viewer
* Think before you drink
* Shoothill
</t>
  </si>
  <si>
    <t>Producto en torno al agua. Puede ser interesante como dato. Mas complicado hacer un servicio con ello. Tal vez sea mas interesante algo con salud- Ekuis Osakidetza, pag web.</t>
  </si>
  <si>
    <t>Recusos de vida saludable</t>
  </si>
  <si>
    <t>* Aluniza
* Wikiloc
* Meteorute
* Udalia</t>
  </si>
  <si>
    <t>Mashup de recursos saludables. Osasun publikoak: relacion de asociaciones que impulsan la vida saludable. Han desarrollado ya la aplicación. En ilab_ se plantean hacerlo de forma colaborativa. Potencial interesante.</t>
  </si>
  <si>
    <t>Mapas de parques y jardines</t>
  </si>
  <si>
    <t>Presupuestos y gastos</t>
  </si>
  <si>
    <t>* Tutkihankintoja.fi 
* Dónde van mis impuestos (Civio)
* Gobierto
* Local Authority Finances
* Spending Explorer (usaspending.gov)
* Viz Builder DATAUSA</t>
  </si>
  <si>
    <t>Dificil de normalizar. Parece dificil de trabajar.IRM:priorizar la gestion de presupuestos. Al ser tan dificil, tal vez la opción sea las subvenciones, integrando un buscador que enriquecido por todos sería muy interesante.</t>
  </si>
  <si>
    <t>Convenios y subvenciones</t>
  </si>
  <si>
    <t>* NGO aid map
* Farmsubsidy</t>
  </si>
  <si>
    <t>Buscador de receptores de subvenciones</t>
  </si>
  <si>
    <t>EJGV</t>
  </si>
  <si>
    <t>Avances</t>
  </si>
  <si>
    <t xml:space="preserve">EJGV ha publicado el dataset.
</t>
  </si>
  <si>
    <t>Estaciones de bicicleta pública</t>
  </si>
  <si>
    <t>VG ha publicado datos sobre el uso de las pisicinas en la campaña de verano.</t>
  </si>
  <si>
    <t>VG ha publicado dataset indicando que parques del anillo verde tienen recursos relacionados con el deporte.</t>
  </si>
  <si>
    <t>DFG ha publicado el dataset.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</si>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</sst>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000000"/>
      <name val="Calibri"/>
      <charset val="1"/>
    </font>
    <font>
      <sz val="12"/>
      <color rgb="FF000000"/>
      <name val="Calibri"/>
    </font>
    <font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ED7D3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C000"/>
      </top>
      <bottom style="thin">
        <color rgb="FFFFC000"/>
      </bottom>
      <diagonal/>
    </border>
    <border>
      <left style="thin">
        <color rgb="FFED7D31"/>
      </left>
      <right style="thin">
        <color rgb="FFED7D31"/>
      </right>
      <top style="thin">
        <color rgb="FFED7D31"/>
      </top>
      <bottom style="thin">
        <color rgb="FFED7D3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2" borderId="5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15" fontId="0" fillId="5" borderId="1" xfId="0" applyNumberFormat="1" applyFont="1" applyFill="1" applyBorder="1" applyAlignment="1">
      <alignment vertical="center" wrapText="1"/>
    </xf>
    <xf numFmtId="0" fontId="0" fillId="5" borderId="5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0" applyNumberFormat="1" applyBorder="1" applyAlignment="1">
      <alignment horizontal="center" vertical="center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/>
    <xf numFmtId="0" fontId="0" fillId="5" borderId="0" xfId="0" applyFill="1" applyBorder="1" applyAlignment="1">
      <alignment horizontal="center" vertical="center"/>
    </xf>
    <xf numFmtId="9" fontId="0" fillId="5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5" borderId="1" xfId="0" applyFont="1" applyFill="1" applyBorder="1" applyAlignment="1">
      <alignment vertical="center" wrapText="1"/>
    </xf>
    <xf numFmtId="0" fontId="0" fillId="4" borderId="6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6" fillId="5" borderId="0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6" borderId="1" xfId="0" applyFill="1" applyBorder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6" borderId="7" xfId="0" applyFill="1" applyBorder="1" applyAlignment="1">
      <alignment horizontal="left" wrapText="1"/>
    </xf>
    <xf numFmtId="0" fontId="0" fillId="6" borderId="9" xfId="0" applyFill="1" applyBorder="1" applyAlignment="1">
      <alignment horizontal="left"/>
    </xf>
    <xf numFmtId="0" fontId="0" fillId="6" borderId="8" xfId="0" applyFill="1" applyBorder="1" applyAlignment="1">
      <alignment horizontal="left"/>
    </xf>
  </cellXfs>
  <cellStyles count="1">
    <cellStyle name="Normal" xfId="0" builtinId="0"/>
  </cellStyles>
  <dxfs count="31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sther larrañaga" id="{F7E7472F-1A96-423B-B60E-56899AB62EDB}" userId="S::estherlarranaga15_gmail.com#ext#@elkarlan.onmicrosoft.com::d94ccb1f-3ea9-41de-9ae6-a350e8496b7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P22" dT="2019-10-14T09:36:52.98" personId="{F7E7472F-1A96-423B-B60E-56899AB62EDB}" id="{AD221A60-DD65-43CF-9FE0-4C9C7D08CB42}">
    <text xml:space="preserve">Urriaren 14ko bileran egindako ekarpenak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5"/>
  <sheetViews>
    <sheetView workbookViewId="0">
      <pane xSplit="4" ySplit="4" topLeftCell="E5" activePane="bottomRight" state="frozen"/>
      <selection pane="topRight" activeCell="F1" sqref="F1"/>
      <selection pane="bottomLeft" activeCell="A5" sqref="A5"/>
      <selection pane="bottomRight" activeCell="Q5" sqref="Q5"/>
    </sheetView>
  </sheetViews>
  <sheetFormatPr baseColWidth="10" defaultColWidth="9.109375" defaultRowHeight="14.4" x14ac:dyDescent="0.3"/>
  <cols>
    <col min="1" max="1" width="1.88671875" style="7" customWidth="1"/>
    <col min="2" max="2" width="10.6640625" style="7" customWidth="1"/>
    <col min="3" max="3" width="3.88671875" style="7" customWidth="1"/>
    <col min="4" max="4" width="18.33203125" style="7" customWidth="1"/>
    <col min="5" max="5" width="9.109375" style="7" customWidth="1"/>
    <col min="6" max="6" width="9.6640625" style="7" bestFit="1" customWidth="1"/>
    <col min="7" max="8" width="9.109375" style="7" customWidth="1"/>
    <col min="9" max="9" width="9.109375" style="7"/>
    <col min="10" max="11" width="9.109375" style="7" customWidth="1"/>
    <col min="12" max="12" width="20.33203125" style="7" customWidth="1"/>
    <col min="13" max="19" width="10.33203125" style="7" bestFit="1" customWidth="1"/>
    <col min="20" max="20" width="27.88671875" style="7" customWidth="1"/>
    <col min="21" max="21" width="10.33203125" style="31" customWidth="1"/>
    <col min="22" max="22" width="9.109375" style="7" customWidth="1"/>
    <col min="23" max="23" width="11.5546875" style="7" customWidth="1"/>
    <col min="24" max="24" width="17.88671875" style="7" customWidth="1"/>
    <col min="25" max="25" width="15.88671875" style="7" customWidth="1"/>
    <col min="26" max="26" width="18.109375" style="7" customWidth="1"/>
    <col min="27" max="16384" width="9.109375" style="7"/>
  </cols>
  <sheetData>
    <row r="2" spans="2:42" s="41" customFormat="1" ht="18" x14ac:dyDescent="0.3">
      <c r="B2" s="85" t="s">
        <v>0</v>
      </c>
      <c r="C2" s="85"/>
      <c r="D2" s="85"/>
      <c r="E2" s="85" t="s">
        <v>1</v>
      </c>
      <c r="F2" s="85"/>
      <c r="G2" s="85"/>
      <c r="H2" s="85"/>
      <c r="I2" s="85"/>
      <c r="J2" s="85"/>
      <c r="K2" s="85"/>
      <c r="L2" s="85"/>
      <c r="M2" s="85" t="s">
        <v>2</v>
      </c>
      <c r="N2" s="85"/>
      <c r="O2" s="85"/>
      <c r="P2" s="85"/>
      <c r="Q2" s="85"/>
      <c r="R2" s="85"/>
      <c r="S2" s="85"/>
      <c r="T2" s="85"/>
      <c r="U2" s="78"/>
      <c r="V2" s="83" t="s">
        <v>3</v>
      </c>
      <c r="W2" s="83"/>
      <c r="X2" s="83"/>
      <c r="Y2" s="83"/>
      <c r="Z2" s="39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</row>
    <row r="3" spans="2:42" s="45" customFormat="1" ht="20.25" customHeight="1" x14ac:dyDescent="0.3">
      <c r="B3" s="77" t="s">
        <v>4</v>
      </c>
      <c r="C3" s="77" t="s">
        <v>5</v>
      </c>
      <c r="D3" s="77" t="s">
        <v>6</v>
      </c>
      <c r="E3" s="84" t="s">
        <v>7</v>
      </c>
      <c r="F3" s="84"/>
      <c r="G3" s="84"/>
      <c r="H3" s="84"/>
      <c r="I3" s="84"/>
      <c r="J3" s="84"/>
      <c r="K3" s="84"/>
      <c r="L3" s="77"/>
      <c r="M3" s="84" t="s">
        <v>8</v>
      </c>
      <c r="N3" s="84"/>
      <c r="O3" s="84"/>
      <c r="P3" s="84"/>
      <c r="Q3" s="84"/>
      <c r="R3" s="84"/>
      <c r="S3" s="84"/>
      <c r="T3" s="77"/>
      <c r="U3" s="77"/>
      <c r="V3" s="42" t="s">
        <v>9</v>
      </c>
      <c r="W3" s="42" t="s">
        <v>10</v>
      </c>
      <c r="X3" s="42" t="s">
        <v>11</v>
      </c>
      <c r="Y3" s="42" t="s">
        <v>12</v>
      </c>
      <c r="Z3" s="43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</row>
    <row r="4" spans="2:42" x14ac:dyDescent="0.3">
      <c r="B4" s="10"/>
      <c r="C4" s="10"/>
      <c r="D4" s="10"/>
      <c r="E4" s="18" t="s">
        <v>13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20</v>
      </c>
      <c r="M4" s="18" t="s">
        <v>13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21</v>
      </c>
      <c r="U4" s="46"/>
      <c r="V4" s="11"/>
      <c r="W4" s="11"/>
      <c r="X4" s="11"/>
      <c r="Y4" s="11"/>
      <c r="Z4" s="5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2:42" ht="48.75" customHeight="1" x14ac:dyDescent="0.3">
      <c r="B5" s="1" t="s">
        <v>22</v>
      </c>
      <c r="C5" s="2">
        <v>2</v>
      </c>
      <c r="D5" s="1" t="s">
        <v>23</v>
      </c>
      <c r="E5" s="8" t="s">
        <v>24</v>
      </c>
      <c r="F5" s="8" t="s">
        <v>25</v>
      </c>
      <c r="G5" s="8" t="s">
        <v>24</v>
      </c>
      <c r="H5" s="8" t="s">
        <v>25</v>
      </c>
      <c r="I5" s="8" t="s">
        <v>24</v>
      </c>
      <c r="J5" s="8" t="s">
        <v>24</v>
      </c>
      <c r="K5" s="8" t="s">
        <v>24</v>
      </c>
      <c r="L5" s="66" t="s">
        <v>26</v>
      </c>
      <c r="M5" s="12" t="s">
        <v>27</v>
      </c>
      <c r="N5" s="12" t="s">
        <v>28</v>
      </c>
      <c r="O5" s="12" t="s">
        <v>29</v>
      </c>
      <c r="P5" s="12" t="s">
        <v>28</v>
      </c>
      <c r="Q5" s="12" t="s">
        <v>27</v>
      </c>
      <c r="R5" s="12" t="s">
        <v>27</v>
      </c>
      <c r="S5" s="12" t="s">
        <v>29</v>
      </c>
      <c r="T5" s="9"/>
      <c r="V5" s="9"/>
      <c r="W5" s="9"/>
      <c r="X5" s="9"/>
      <c r="Y5" s="9"/>
    </row>
    <row r="6" spans="2:42" ht="31.2" x14ac:dyDescent="0.3">
      <c r="B6" s="1" t="s">
        <v>22</v>
      </c>
      <c r="C6" s="2">
        <v>3</v>
      </c>
      <c r="D6" s="1" t="s">
        <v>30</v>
      </c>
      <c r="E6" s="8" t="s">
        <v>24</v>
      </c>
      <c r="F6" s="8" t="s">
        <v>24</v>
      </c>
      <c r="G6" s="8" t="s">
        <v>24</v>
      </c>
      <c r="H6" s="8" t="s">
        <v>24</v>
      </c>
      <c r="I6" s="8" t="s">
        <v>24</v>
      </c>
      <c r="J6" s="8" t="s">
        <v>24</v>
      </c>
      <c r="K6" s="8" t="s">
        <v>24</v>
      </c>
      <c r="L6" s="17"/>
      <c r="M6" s="12" t="s">
        <v>25</v>
      </c>
      <c r="N6" s="12" t="s">
        <v>27</v>
      </c>
      <c r="O6" s="12" t="s">
        <v>29</v>
      </c>
      <c r="P6" s="12" t="s">
        <v>29</v>
      </c>
      <c r="Q6" s="12" t="s">
        <v>25</v>
      </c>
      <c r="R6" s="12" t="s">
        <v>25</v>
      </c>
      <c r="S6" s="12" t="s">
        <v>25</v>
      </c>
      <c r="T6" s="9" t="s">
        <v>31</v>
      </c>
      <c r="V6" s="9"/>
      <c r="W6" s="9"/>
      <c r="X6" s="9"/>
      <c r="Y6" s="9"/>
    </row>
    <row r="7" spans="2:42" ht="31.2" x14ac:dyDescent="0.3">
      <c r="B7" s="1" t="s">
        <v>22</v>
      </c>
      <c r="C7" s="2">
        <v>4</v>
      </c>
      <c r="D7" s="1" t="s">
        <v>32</v>
      </c>
      <c r="E7" s="8" t="s">
        <v>24</v>
      </c>
      <c r="F7" s="8" t="s">
        <v>25</v>
      </c>
      <c r="G7" s="8" t="s">
        <v>25</v>
      </c>
      <c r="H7" s="8" t="s">
        <v>25</v>
      </c>
      <c r="I7" s="8" t="s">
        <v>24</v>
      </c>
      <c r="J7" s="14" t="s">
        <v>24</v>
      </c>
      <c r="K7" s="8" t="s">
        <v>24</v>
      </c>
      <c r="L7" s="33" t="s">
        <v>33</v>
      </c>
      <c r="M7" s="12" t="s">
        <v>27</v>
      </c>
      <c r="N7" s="12" t="s">
        <v>29</v>
      </c>
      <c r="O7" s="12" t="s">
        <v>29</v>
      </c>
      <c r="P7" s="12" t="s">
        <v>34</v>
      </c>
      <c r="Q7" s="12" t="s">
        <v>27</v>
      </c>
      <c r="R7" s="14" t="s">
        <v>25</v>
      </c>
      <c r="S7" s="8" t="s">
        <v>27</v>
      </c>
      <c r="T7" s="9"/>
      <c r="V7" s="9"/>
      <c r="W7" s="9"/>
      <c r="X7" s="9"/>
      <c r="Y7" s="9"/>
    </row>
    <row r="8" spans="2:42" ht="46.8" x14ac:dyDescent="0.3">
      <c r="B8" s="1" t="s">
        <v>22</v>
      </c>
      <c r="C8" s="2">
        <v>5</v>
      </c>
      <c r="D8" s="1" t="s">
        <v>35</v>
      </c>
      <c r="E8" s="8" t="s">
        <v>25</v>
      </c>
      <c r="F8" s="8" t="s">
        <v>25</v>
      </c>
      <c r="G8" s="8" t="s">
        <v>25</v>
      </c>
      <c r="H8" s="8" t="s">
        <v>25</v>
      </c>
      <c r="I8" s="8" t="s">
        <v>24</v>
      </c>
      <c r="J8" s="8" t="s">
        <v>24</v>
      </c>
      <c r="K8" s="8" t="s">
        <v>24</v>
      </c>
      <c r="L8" s="17"/>
      <c r="M8" s="12" t="s">
        <v>28</v>
      </c>
      <c r="N8" s="12" t="s">
        <v>28</v>
      </c>
      <c r="O8" s="12" t="s">
        <v>28</v>
      </c>
      <c r="P8" s="12" t="s">
        <v>28</v>
      </c>
      <c r="Q8" s="12" t="s">
        <v>27</v>
      </c>
      <c r="R8" s="12" t="s">
        <v>27</v>
      </c>
      <c r="S8" s="12" t="s">
        <v>27</v>
      </c>
      <c r="T8" s="9"/>
      <c r="V8" s="9"/>
      <c r="W8" s="9"/>
      <c r="X8" s="9"/>
      <c r="Y8" s="9"/>
    </row>
    <row r="9" spans="2:42" ht="62.4" x14ac:dyDescent="0.3">
      <c r="B9" s="1" t="s">
        <v>22</v>
      </c>
      <c r="C9" s="2">
        <v>6</v>
      </c>
      <c r="D9" s="1" t="s">
        <v>36</v>
      </c>
      <c r="E9" s="8" t="s">
        <v>25</v>
      </c>
      <c r="F9" s="8" t="s">
        <v>25</v>
      </c>
      <c r="G9" s="8" t="s">
        <v>25</v>
      </c>
      <c r="H9" s="8" t="s">
        <v>25</v>
      </c>
      <c r="I9" s="8" t="s">
        <v>24</v>
      </c>
      <c r="J9" s="8" t="s">
        <v>24</v>
      </c>
      <c r="K9" s="8" t="s">
        <v>24</v>
      </c>
      <c r="L9" s="34"/>
      <c r="M9" s="12" t="s">
        <v>28</v>
      </c>
      <c r="N9" s="12" t="s">
        <v>28</v>
      </c>
      <c r="O9" s="12" t="s">
        <v>28</v>
      </c>
      <c r="P9" s="12" t="s">
        <v>28</v>
      </c>
      <c r="Q9" s="12" t="s">
        <v>27</v>
      </c>
      <c r="R9" s="12" t="s">
        <v>27</v>
      </c>
      <c r="S9" s="12" t="s">
        <v>25</v>
      </c>
      <c r="T9" s="9" t="s">
        <v>37</v>
      </c>
      <c r="V9" s="9"/>
      <c r="W9" s="9"/>
      <c r="X9" s="9"/>
      <c r="Y9" s="9"/>
    </row>
    <row r="10" spans="2:42" ht="31.2" x14ac:dyDescent="0.3">
      <c r="B10" s="1" t="s">
        <v>22</v>
      </c>
      <c r="C10" s="2">
        <v>7</v>
      </c>
      <c r="D10" s="1" t="s">
        <v>38</v>
      </c>
      <c r="E10" s="8" t="s">
        <v>25</v>
      </c>
      <c r="F10" s="8" t="s">
        <v>24</v>
      </c>
      <c r="G10" s="8" t="s">
        <v>24</v>
      </c>
      <c r="H10" s="8" t="s">
        <v>24</v>
      </c>
      <c r="I10" s="8" t="s">
        <v>24</v>
      </c>
      <c r="J10" s="8" t="s">
        <v>24</v>
      </c>
      <c r="K10" s="8" t="s">
        <v>24</v>
      </c>
      <c r="L10" s="17"/>
      <c r="M10" s="12" t="s">
        <v>28</v>
      </c>
      <c r="N10" s="12" t="s">
        <v>27</v>
      </c>
      <c r="O10" s="12" t="s">
        <v>29</v>
      </c>
      <c r="P10" s="12" t="s">
        <v>27</v>
      </c>
      <c r="Q10" s="12" t="s">
        <v>27</v>
      </c>
      <c r="R10" s="12" t="s">
        <v>27</v>
      </c>
      <c r="S10" s="12" t="s">
        <v>27</v>
      </c>
      <c r="T10" s="9"/>
      <c r="V10" s="9"/>
      <c r="W10" s="9"/>
      <c r="X10" s="9"/>
      <c r="Y10" s="9"/>
    </row>
    <row r="11" spans="2:42" ht="46.8" x14ac:dyDescent="0.3">
      <c r="B11" s="1" t="s">
        <v>22</v>
      </c>
      <c r="C11" s="2">
        <v>8</v>
      </c>
      <c r="D11" s="1" t="s">
        <v>39</v>
      </c>
      <c r="E11" s="8" t="s">
        <v>25</v>
      </c>
      <c r="F11" s="8" t="s">
        <v>25</v>
      </c>
      <c r="G11" s="8" t="s">
        <v>25</v>
      </c>
      <c r="H11" s="8" t="s">
        <v>25</v>
      </c>
      <c r="I11" s="8" t="s">
        <v>24</v>
      </c>
      <c r="J11" s="8" t="s">
        <v>24</v>
      </c>
      <c r="K11" s="8" t="s">
        <v>24</v>
      </c>
      <c r="L11" s="17"/>
      <c r="M11" s="12" t="s">
        <v>28</v>
      </c>
      <c r="N11" s="12" t="s">
        <v>28</v>
      </c>
      <c r="O11" s="12" t="s">
        <v>28</v>
      </c>
      <c r="P11" s="12" t="s">
        <v>28</v>
      </c>
      <c r="Q11" s="12" t="s">
        <v>27</v>
      </c>
      <c r="R11" s="12" t="s">
        <v>29</v>
      </c>
      <c r="S11" s="12" t="s">
        <v>28</v>
      </c>
      <c r="T11" s="16"/>
      <c r="V11" s="9"/>
      <c r="W11" s="9"/>
      <c r="X11" s="9"/>
      <c r="Y11" s="9"/>
    </row>
    <row r="12" spans="2:42" s="19" customFormat="1" ht="12" customHeight="1" x14ac:dyDescent="0.3">
      <c r="B12" s="20"/>
      <c r="C12" s="21"/>
      <c r="D12" s="20"/>
      <c r="E12" s="22"/>
      <c r="F12" s="22"/>
      <c r="G12" s="22"/>
      <c r="H12" s="22"/>
      <c r="I12" s="22"/>
      <c r="J12" s="22"/>
      <c r="K12" s="22"/>
      <c r="L12" s="35"/>
      <c r="M12" s="24"/>
      <c r="N12" s="24"/>
      <c r="O12" s="24"/>
      <c r="P12" s="24"/>
      <c r="Q12" s="24"/>
      <c r="R12" s="24"/>
      <c r="S12" s="24"/>
      <c r="T12" s="25"/>
      <c r="U12" s="26"/>
      <c r="V12" s="23"/>
      <c r="W12" s="23"/>
      <c r="X12" s="23"/>
      <c r="Y12" s="23"/>
    </row>
    <row r="13" spans="2:42" ht="31.2" x14ac:dyDescent="0.3">
      <c r="B13" s="8" t="s">
        <v>40</v>
      </c>
      <c r="C13" s="2">
        <v>1</v>
      </c>
      <c r="D13" s="15" t="s">
        <v>41</v>
      </c>
      <c r="E13" s="8" t="s">
        <v>25</v>
      </c>
      <c r="F13" s="8" t="s">
        <v>25</v>
      </c>
      <c r="G13" s="8" t="s">
        <v>25</v>
      </c>
      <c r="H13" s="8" t="s">
        <v>25</v>
      </c>
      <c r="I13" s="8" t="s">
        <v>24</v>
      </c>
      <c r="J13" s="8" t="s">
        <v>24</v>
      </c>
      <c r="K13" s="8" t="s">
        <v>24</v>
      </c>
      <c r="L13" s="17"/>
      <c r="M13" s="12" t="s">
        <v>28</v>
      </c>
      <c r="N13" s="12" t="s">
        <v>28</v>
      </c>
      <c r="O13" s="12" t="s">
        <v>28</v>
      </c>
      <c r="P13" s="12" t="s">
        <v>28</v>
      </c>
      <c r="Q13" s="12" t="s">
        <v>27</v>
      </c>
      <c r="R13" s="12" t="s">
        <v>29</v>
      </c>
      <c r="S13" s="12" t="s">
        <v>27</v>
      </c>
      <c r="T13" s="9"/>
      <c r="V13" s="9"/>
      <c r="W13" s="9"/>
      <c r="X13" s="9"/>
      <c r="Y13" s="9"/>
    </row>
    <row r="14" spans="2:42" ht="31.2" x14ac:dyDescent="0.3">
      <c r="B14" s="8" t="s">
        <v>40</v>
      </c>
      <c r="C14" s="2">
        <v>9</v>
      </c>
      <c r="D14" s="1" t="s">
        <v>42</v>
      </c>
      <c r="E14" s="8" t="s">
        <v>24</v>
      </c>
      <c r="F14" s="8" t="s">
        <v>24</v>
      </c>
      <c r="G14" s="8" t="s">
        <v>24</v>
      </c>
      <c r="H14" s="8" t="s">
        <v>24</v>
      </c>
      <c r="I14" s="8" t="s">
        <v>24</v>
      </c>
      <c r="J14" s="8" t="s">
        <v>24</v>
      </c>
      <c r="K14" s="8" t="s">
        <v>24</v>
      </c>
      <c r="L14" s="17"/>
      <c r="M14" s="12" t="s">
        <v>27</v>
      </c>
      <c r="N14" s="12" t="s">
        <v>29</v>
      </c>
      <c r="O14" s="12" t="s">
        <v>25</v>
      </c>
      <c r="P14" s="12" t="s">
        <v>27</v>
      </c>
      <c r="Q14" s="12" t="s">
        <v>25</v>
      </c>
      <c r="R14" s="12" t="s">
        <v>25</v>
      </c>
      <c r="S14" s="12" t="s">
        <v>25</v>
      </c>
      <c r="T14" s="9" t="s">
        <v>43</v>
      </c>
      <c r="V14" s="9"/>
      <c r="W14" s="9"/>
      <c r="X14" s="9"/>
      <c r="Y14" s="9"/>
    </row>
    <row r="15" spans="2:42" ht="46.8" x14ac:dyDescent="0.3">
      <c r="B15" s="8" t="s">
        <v>40</v>
      </c>
      <c r="C15" s="2">
        <v>10</v>
      </c>
      <c r="D15" s="1" t="s">
        <v>44</v>
      </c>
      <c r="E15" s="8" t="s">
        <v>24</v>
      </c>
      <c r="F15" s="8" t="s">
        <v>24</v>
      </c>
      <c r="G15" s="8" t="s">
        <v>24</v>
      </c>
      <c r="H15" s="8" t="s">
        <v>24</v>
      </c>
      <c r="I15" s="8" t="s">
        <v>24</v>
      </c>
      <c r="J15" s="8" t="s">
        <v>24</v>
      </c>
      <c r="K15" s="8" t="s">
        <v>24</v>
      </c>
      <c r="L15" s="17"/>
      <c r="M15" s="12" t="s">
        <v>25</v>
      </c>
      <c r="N15" s="12" t="s">
        <v>29</v>
      </c>
      <c r="O15" s="12" t="s">
        <v>25</v>
      </c>
      <c r="P15" s="12" t="s">
        <v>29</v>
      </c>
      <c r="Q15" s="12" t="s">
        <v>25</v>
      </c>
      <c r="R15" s="12" t="s">
        <v>25</v>
      </c>
      <c r="S15" s="12" t="s">
        <v>27</v>
      </c>
      <c r="T15" s="9" t="s">
        <v>45</v>
      </c>
      <c r="V15" s="9"/>
      <c r="W15" s="9"/>
      <c r="X15" s="9"/>
      <c r="Y15" s="9"/>
    </row>
    <row r="16" spans="2:42" ht="36.75" customHeight="1" x14ac:dyDescent="0.3">
      <c r="B16" s="1" t="s">
        <v>40</v>
      </c>
      <c r="C16" s="2">
        <v>11</v>
      </c>
      <c r="D16" s="1" t="s">
        <v>46</v>
      </c>
      <c r="E16" s="8" t="s">
        <v>24</v>
      </c>
      <c r="F16" s="8" t="s">
        <v>24</v>
      </c>
      <c r="G16" s="8" t="s">
        <v>24</v>
      </c>
      <c r="H16" s="8" t="s">
        <v>24</v>
      </c>
      <c r="I16" s="8" t="s">
        <v>24</v>
      </c>
      <c r="J16" s="8" t="s">
        <v>24</v>
      </c>
      <c r="K16" s="8" t="s">
        <v>24</v>
      </c>
      <c r="L16" s="17" t="s">
        <v>47</v>
      </c>
      <c r="M16" s="12" t="s">
        <v>27</v>
      </c>
      <c r="N16" s="12" t="s">
        <v>29</v>
      </c>
      <c r="O16" s="12" t="s">
        <v>29</v>
      </c>
      <c r="P16" s="12" t="s">
        <v>29</v>
      </c>
      <c r="Q16" s="12" t="s">
        <v>27</v>
      </c>
      <c r="R16" s="12" t="s">
        <v>27</v>
      </c>
      <c r="S16" s="12" t="s">
        <v>27</v>
      </c>
      <c r="T16" s="9"/>
      <c r="V16" s="9"/>
      <c r="W16" s="9"/>
      <c r="X16" s="9"/>
      <c r="Y16" s="9"/>
    </row>
    <row r="17" spans="1:42" s="26" customFormat="1" ht="10.5" customHeight="1" x14ac:dyDescent="0.3">
      <c r="B17" s="20"/>
      <c r="C17" s="21"/>
      <c r="D17" s="20"/>
      <c r="E17" s="27"/>
      <c r="F17" s="27"/>
      <c r="G17" s="27"/>
      <c r="H17" s="27"/>
      <c r="I17" s="27"/>
      <c r="J17" s="27"/>
      <c r="K17" s="27"/>
      <c r="L17" s="36"/>
      <c r="M17" s="29"/>
      <c r="N17" s="29"/>
      <c r="O17" s="29"/>
      <c r="P17" s="29"/>
      <c r="Q17" s="29"/>
      <c r="R17" s="29"/>
      <c r="S17" s="29"/>
      <c r="T17" s="30"/>
      <c r="V17" s="28"/>
      <c r="W17" s="28"/>
      <c r="X17" s="28"/>
      <c r="Y17" s="28"/>
    </row>
    <row r="18" spans="1:42" ht="36.75" customHeight="1" x14ac:dyDescent="0.3">
      <c r="B18" s="1" t="s">
        <v>48</v>
      </c>
      <c r="C18" s="2">
        <v>12</v>
      </c>
      <c r="D18" s="1" t="s">
        <v>49</v>
      </c>
      <c r="E18" s="8" t="s">
        <v>25</v>
      </c>
      <c r="F18" s="8" t="s">
        <v>50</v>
      </c>
      <c r="G18" s="8" t="s">
        <v>24</v>
      </c>
      <c r="H18" s="8" t="s">
        <v>25</v>
      </c>
      <c r="I18" s="8" t="s">
        <v>24</v>
      </c>
      <c r="J18" s="8" t="s">
        <v>24</v>
      </c>
      <c r="K18" s="8" t="s">
        <v>24</v>
      </c>
      <c r="L18" s="17"/>
      <c r="M18" s="12" t="s">
        <v>28</v>
      </c>
      <c r="N18" s="12" t="s">
        <v>27</v>
      </c>
      <c r="O18" s="12" t="s">
        <v>25</v>
      </c>
      <c r="P18" s="12" t="s">
        <v>28</v>
      </c>
      <c r="Q18" s="12" t="s">
        <v>29</v>
      </c>
      <c r="R18" s="12" t="s">
        <v>25</v>
      </c>
      <c r="S18" s="12" t="s">
        <v>27</v>
      </c>
      <c r="T18" s="9" t="s">
        <v>51</v>
      </c>
      <c r="V18" s="9"/>
      <c r="W18" s="9"/>
      <c r="X18" s="9"/>
      <c r="Y18" s="9"/>
    </row>
    <row r="19" spans="1:42" ht="46.8" x14ac:dyDescent="0.3">
      <c r="B19" s="1" t="s">
        <v>48</v>
      </c>
      <c r="C19" s="2">
        <v>13</v>
      </c>
      <c r="D19" s="1" t="s">
        <v>52</v>
      </c>
      <c r="E19" s="8" t="s">
        <v>25</v>
      </c>
      <c r="F19" s="8" t="s">
        <v>24</v>
      </c>
      <c r="G19" s="8" t="s">
        <v>24</v>
      </c>
      <c r="H19" s="8" t="s">
        <v>24</v>
      </c>
      <c r="I19" s="14" t="s">
        <v>53</v>
      </c>
      <c r="J19" s="14" t="s">
        <v>25</v>
      </c>
      <c r="K19" s="8" t="s">
        <v>24</v>
      </c>
      <c r="L19" s="17" t="s">
        <v>54</v>
      </c>
      <c r="M19" s="8" t="s">
        <v>28</v>
      </c>
      <c r="N19" s="12" t="s">
        <v>29</v>
      </c>
      <c r="O19" s="12" t="s">
        <v>27</v>
      </c>
      <c r="P19" s="12" t="s">
        <v>27</v>
      </c>
      <c r="Q19" s="14" t="s">
        <v>53</v>
      </c>
      <c r="R19" s="14" t="s">
        <v>28</v>
      </c>
      <c r="S19" s="12" t="s">
        <v>25</v>
      </c>
      <c r="T19" s="9"/>
      <c r="V19" s="9"/>
      <c r="W19" s="9"/>
      <c r="X19" s="9"/>
      <c r="Y19" s="9"/>
    </row>
    <row r="20" spans="1:42" ht="43.2" x14ac:dyDescent="0.3">
      <c r="B20" s="1" t="s">
        <v>48</v>
      </c>
      <c r="C20" s="2">
        <v>14</v>
      </c>
      <c r="D20" s="1" t="s">
        <v>55</v>
      </c>
      <c r="E20" s="8" t="s">
        <v>24</v>
      </c>
      <c r="F20" s="8" t="s">
        <v>25</v>
      </c>
      <c r="G20" s="8" t="s">
        <v>25</v>
      </c>
      <c r="H20" s="8" t="s">
        <v>25</v>
      </c>
      <c r="I20" s="8" t="s">
        <v>25</v>
      </c>
      <c r="J20" s="8" t="s">
        <v>25</v>
      </c>
      <c r="K20" s="8" t="s">
        <v>25</v>
      </c>
      <c r="L20" s="17" t="s">
        <v>56</v>
      </c>
      <c r="M20" s="12" t="s">
        <v>27</v>
      </c>
      <c r="N20" s="12" t="s">
        <v>28</v>
      </c>
      <c r="O20" s="12" t="s">
        <v>28</v>
      </c>
      <c r="P20" s="12" t="s">
        <v>28</v>
      </c>
      <c r="Q20" s="12" t="s">
        <v>28</v>
      </c>
      <c r="R20" s="12" t="s">
        <v>28</v>
      </c>
      <c r="S20" s="12" t="s">
        <v>28</v>
      </c>
      <c r="T20" s="9"/>
      <c r="V20" s="9"/>
      <c r="W20" s="9"/>
      <c r="X20" s="9"/>
      <c r="Y20" s="9"/>
    </row>
    <row r="21" spans="1:42" ht="46.8" x14ac:dyDescent="0.3">
      <c r="B21" s="1" t="s">
        <v>48</v>
      </c>
      <c r="C21" s="2">
        <v>15</v>
      </c>
      <c r="D21" s="1" t="s">
        <v>57</v>
      </c>
      <c r="E21" s="8" t="s">
        <v>24</v>
      </c>
      <c r="F21" s="14" t="s">
        <v>25</v>
      </c>
      <c r="G21" s="8" t="s">
        <v>25</v>
      </c>
      <c r="H21" s="8" t="s">
        <v>25</v>
      </c>
      <c r="I21" s="14" t="s">
        <v>53</v>
      </c>
      <c r="J21" s="14" t="s">
        <v>53</v>
      </c>
      <c r="K21" s="8" t="s">
        <v>24</v>
      </c>
      <c r="L21" s="17"/>
      <c r="M21" s="12" t="s">
        <v>27</v>
      </c>
      <c r="N21" s="13" t="s">
        <v>28</v>
      </c>
      <c r="O21" s="12" t="s">
        <v>28</v>
      </c>
      <c r="P21" s="12" t="s">
        <v>28</v>
      </c>
      <c r="Q21" s="14" t="s">
        <v>53</v>
      </c>
      <c r="R21" s="14" t="s">
        <v>53</v>
      </c>
      <c r="S21" s="14" t="s">
        <v>25</v>
      </c>
      <c r="T21" s="9"/>
      <c r="V21" s="9"/>
      <c r="W21" s="9"/>
      <c r="X21" s="9"/>
      <c r="Y21" s="9"/>
    </row>
    <row r="22" spans="1:42" ht="31.2" x14ac:dyDescent="0.3">
      <c r="B22" s="1" t="s">
        <v>48</v>
      </c>
      <c r="C22" s="2">
        <v>16</v>
      </c>
      <c r="D22" s="1" t="s">
        <v>58</v>
      </c>
      <c r="E22" s="8" t="s">
        <v>24</v>
      </c>
      <c r="F22" s="8" t="s">
        <v>24</v>
      </c>
      <c r="G22" s="8" t="s">
        <v>24</v>
      </c>
      <c r="H22" s="8" t="s">
        <v>24</v>
      </c>
      <c r="I22" s="8" t="s">
        <v>25</v>
      </c>
      <c r="J22" s="8" t="s">
        <v>25</v>
      </c>
      <c r="K22" s="8" t="s">
        <v>25</v>
      </c>
      <c r="L22" s="17"/>
      <c r="M22" s="12" t="s">
        <v>29</v>
      </c>
      <c r="N22" s="12" t="s">
        <v>27</v>
      </c>
      <c r="O22" s="12" t="s">
        <v>27</v>
      </c>
      <c r="P22" s="12" t="s">
        <v>27</v>
      </c>
      <c r="Q22" s="12" t="s">
        <v>28</v>
      </c>
      <c r="R22" s="12" t="s">
        <v>28</v>
      </c>
      <c r="S22" s="12" t="s">
        <v>28</v>
      </c>
      <c r="T22" s="9"/>
      <c r="V22" s="9"/>
      <c r="W22" s="9"/>
      <c r="X22" s="9"/>
      <c r="Y22" s="9"/>
    </row>
    <row r="23" spans="1:42" ht="62.4" x14ac:dyDescent="0.3">
      <c r="B23" s="1" t="s">
        <v>48</v>
      </c>
      <c r="C23" s="2">
        <v>17</v>
      </c>
      <c r="D23" s="1" t="s">
        <v>59</v>
      </c>
      <c r="E23" s="8" t="s">
        <v>25</v>
      </c>
      <c r="F23" s="8" t="s">
        <v>25</v>
      </c>
      <c r="G23" s="8" t="s">
        <v>25</v>
      </c>
      <c r="H23" s="8" t="s">
        <v>25</v>
      </c>
      <c r="I23" s="8" t="s">
        <v>25</v>
      </c>
      <c r="J23" s="8" t="s">
        <v>25</v>
      </c>
      <c r="K23" s="8" t="s">
        <v>24</v>
      </c>
      <c r="L23" s="17"/>
      <c r="M23" s="12" t="s">
        <v>28</v>
      </c>
      <c r="N23" s="12" t="s">
        <v>28</v>
      </c>
      <c r="O23" s="12" t="s">
        <v>28</v>
      </c>
      <c r="P23" s="12" t="s">
        <v>28</v>
      </c>
      <c r="Q23" s="12" t="s">
        <v>28</v>
      </c>
      <c r="R23" s="12" t="s">
        <v>28</v>
      </c>
      <c r="S23" s="12" t="s">
        <v>27</v>
      </c>
      <c r="T23" s="9" t="s">
        <v>60</v>
      </c>
      <c r="V23" s="9"/>
      <c r="W23" s="9"/>
      <c r="X23" s="9"/>
      <c r="Y23" s="9"/>
    </row>
    <row r="24" spans="1:42" s="26" customFormat="1" ht="15.6" x14ac:dyDescent="0.3">
      <c r="B24" s="20"/>
      <c r="C24" s="21"/>
      <c r="D24" s="20"/>
      <c r="E24" s="27"/>
      <c r="F24" s="27"/>
      <c r="G24" s="27"/>
      <c r="H24" s="27"/>
      <c r="I24" s="27"/>
      <c r="J24" s="27"/>
      <c r="K24" s="27"/>
      <c r="L24" s="36"/>
      <c r="M24" s="29"/>
      <c r="N24" s="29"/>
      <c r="O24" s="29"/>
      <c r="P24" s="29"/>
      <c r="Q24" s="29"/>
      <c r="R24" s="29"/>
      <c r="S24" s="29"/>
      <c r="T24" s="30"/>
      <c r="V24" s="28"/>
      <c r="W24" s="28"/>
      <c r="X24" s="28"/>
      <c r="Y24" s="28"/>
    </row>
    <row r="25" spans="1:42" ht="46.8" x14ac:dyDescent="0.3">
      <c r="B25" s="1" t="s">
        <v>61</v>
      </c>
      <c r="C25" s="2">
        <v>18</v>
      </c>
      <c r="D25" s="1" t="s">
        <v>62</v>
      </c>
      <c r="E25" s="8" t="s">
        <v>24</v>
      </c>
      <c r="F25" s="8" t="s">
        <v>25</v>
      </c>
      <c r="G25" s="8" t="s">
        <v>24</v>
      </c>
      <c r="H25" s="8" t="s">
        <v>25</v>
      </c>
      <c r="I25" s="8" t="s">
        <v>24</v>
      </c>
      <c r="J25" s="8" t="s">
        <v>24</v>
      </c>
      <c r="K25" s="8" t="s">
        <v>24</v>
      </c>
      <c r="L25" s="17" t="s">
        <v>63</v>
      </c>
      <c r="M25" s="12" t="s">
        <v>27</v>
      </c>
      <c r="N25" s="12" t="s">
        <v>28</v>
      </c>
      <c r="O25" s="12" t="s">
        <v>27</v>
      </c>
      <c r="P25" s="12" t="s">
        <v>28</v>
      </c>
      <c r="Q25" s="12" t="s">
        <v>29</v>
      </c>
      <c r="R25" s="12" t="s">
        <v>29</v>
      </c>
      <c r="S25" s="12" t="s">
        <v>27</v>
      </c>
      <c r="T25" s="9" t="s">
        <v>64</v>
      </c>
      <c r="V25" s="9"/>
      <c r="W25" s="9"/>
      <c r="X25" s="9"/>
      <c r="Y25" s="9"/>
    </row>
    <row r="26" spans="1:42" ht="46.8" x14ac:dyDescent="0.3">
      <c r="B26" s="1" t="s">
        <v>61</v>
      </c>
      <c r="C26" s="2">
        <v>19</v>
      </c>
      <c r="D26" s="1" t="s">
        <v>65</v>
      </c>
      <c r="E26" s="8" t="s">
        <v>25</v>
      </c>
      <c r="F26" s="8" t="s">
        <v>25</v>
      </c>
      <c r="G26" s="8" t="s">
        <v>25</v>
      </c>
      <c r="H26" s="8" t="s">
        <v>25</v>
      </c>
      <c r="I26" s="8" t="s">
        <v>24</v>
      </c>
      <c r="J26" s="8" t="s">
        <v>24</v>
      </c>
      <c r="K26" s="8" t="s">
        <v>24</v>
      </c>
      <c r="L26" s="17"/>
      <c r="M26" s="12" t="s">
        <v>28</v>
      </c>
      <c r="N26" s="12" t="s">
        <v>28</v>
      </c>
      <c r="O26" s="12" t="s">
        <v>28</v>
      </c>
      <c r="P26" s="12" t="s">
        <v>28</v>
      </c>
      <c r="Q26" s="12" t="s">
        <v>25</v>
      </c>
      <c r="R26" s="12" t="s">
        <v>29</v>
      </c>
      <c r="S26" s="12" t="s">
        <v>25</v>
      </c>
      <c r="T26" s="9"/>
      <c r="V26" s="9"/>
      <c r="W26" s="9"/>
      <c r="X26" s="9"/>
      <c r="Y26" s="9"/>
    </row>
    <row r="27" spans="1:42" ht="46.8" x14ac:dyDescent="0.3">
      <c r="B27" s="1" t="s">
        <v>61</v>
      </c>
      <c r="C27" s="2">
        <v>20</v>
      </c>
      <c r="D27" s="1" t="s">
        <v>66</v>
      </c>
      <c r="E27" s="8" t="s">
        <v>25</v>
      </c>
      <c r="F27" s="8" t="s">
        <v>25</v>
      </c>
      <c r="G27" s="8" t="s">
        <v>25</v>
      </c>
      <c r="H27" s="8" t="s">
        <v>25</v>
      </c>
      <c r="I27" s="8" t="s">
        <v>24</v>
      </c>
      <c r="J27" s="8" t="s">
        <v>24</v>
      </c>
      <c r="K27" s="8" t="s">
        <v>24</v>
      </c>
      <c r="L27" s="17"/>
      <c r="M27" s="12" t="s">
        <v>28</v>
      </c>
      <c r="N27" s="12" t="s">
        <v>28</v>
      </c>
      <c r="O27" s="12" t="s">
        <v>28</v>
      </c>
      <c r="P27" s="12" t="s">
        <v>28</v>
      </c>
      <c r="Q27" s="12" t="s">
        <v>25</v>
      </c>
      <c r="R27" s="12" t="s">
        <v>25</v>
      </c>
      <c r="S27" s="12" t="s">
        <v>25</v>
      </c>
      <c r="T27" s="9"/>
      <c r="V27" s="9"/>
      <c r="W27" s="9"/>
      <c r="X27" s="9"/>
      <c r="Y27" s="9"/>
    </row>
    <row r="28" spans="1:42" ht="62.4" x14ac:dyDescent="0.3">
      <c r="B28" s="1" t="s">
        <v>61</v>
      </c>
      <c r="C28" s="2">
        <v>21</v>
      </c>
      <c r="D28" s="1" t="s">
        <v>67</v>
      </c>
      <c r="E28" s="8" t="s">
        <v>25</v>
      </c>
      <c r="F28" s="8" t="s">
        <v>25</v>
      </c>
      <c r="G28" s="8" t="s">
        <v>25</v>
      </c>
      <c r="H28" s="8" t="s">
        <v>25</v>
      </c>
      <c r="I28" s="8" t="s">
        <v>24</v>
      </c>
      <c r="J28" s="8" t="s">
        <v>24</v>
      </c>
      <c r="K28" s="8" t="s">
        <v>24</v>
      </c>
      <c r="L28" s="17"/>
      <c r="M28" s="12" t="s">
        <v>28</v>
      </c>
      <c r="N28" s="12" t="s">
        <v>28</v>
      </c>
      <c r="O28" s="12" t="s">
        <v>28</v>
      </c>
      <c r="P28" s="12" t="s">
        <v>28</v>
      </c>
      <c r="Q28" s="12" t="s">
        <v>29</v>
      </c>
      <c r="R28" s="12" t="s">
        <v>29</v>
      </c>
      <c r="S28" s="12" t="s">
        <v>29</v>
      </c>
      <c r="T28" s="9"/>
      <c r="V28" s="9"/>
      <c r="W28" s="9"/>
      <c r="X28" s="9"/>
      <c r="Y28" s="9"/>
    </row>
    <row r="29" spans="1:42" ht="46.8" x14ac:dyDescent="0.3">
      <c r="A29" s="31"/>
      <c r="B29" s="3" t="s">
        <v>61</v>
      </c>
      <c r="C29" s="32">
        <v>27</v>
      </c>
      <c r="D29" s="4" t="s">
        <v>68</v>
      </c>
      <c r="E29" s="82" t="s">
        <v>25</v>
      </c>
      <c r="F29" s="82" t="s">
        <v>24</v>
      </c>
      <c r="G29" s="82" t="s">
        <v>24</v>
      </c>
      <c r="H29" s="82" t="s">
        <v>24</v>
      </c>
      <c r="I29" s="82" t="s">
        <v>24</v>
      </c>
      <c r="J29" s="82" t="s">
        <v>24</v>
      </c>
      <c r="K29" s="82" t="s">
        <v>24</v>
      </c>
      <c r="L29" s="33"/>
      <c r="M29" s="13" t="s">
        <v>28</v>
      </c>
      <c r="N29" s="13" t="s">
        <v>27</v>
      </c>
      <c r="O29" s="13" t="s">
        <v>27</v>
      </c>
      <c r="P29" s="13" t="s">
        <v>27</v>
      </c>
      <c r="Q29" s="13" t="s">
        <v>27</v>
      </c>
      <c r="R29" s="13" t="s">
        <v>27</v>
      </c>
      <c r="S29" s="13" t="s">
        <v>27</v>
      </c>
      <c r="T29" s="80"/>
      <c r="V29" s="80"/>
      <c r="W29" s="80"/>
      <c r="X29" s="80"/>
      <c r="Y29" s="80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</row>
    <row r="30" spans="1:42" ht="46.8" x14ac:dyDescent="0.3">
      <c r="B30" s="3" t="s">
        <v>61</v>
      </c>
      <c r="C30" s="70">
        <v>7</v>
      </c>
      <c r="D30" s="69" t="s">
        <v>38</v>
      </c>
      <c r="E30" s="8"/>
      <c r="F30" s="8"/>
      <c r="G30" s="8"/>
      <c r="H30" s="8"/>
      <c r="I30" s="8"/>
      <c r="J30" s="8"/>
      <c r="K30" s="8"/>
      <c r="L30" s="17"/>
      <c r="M30" s="13"/>
      <c r="N30" s="13"/>
      <c r="O30" s="13"/>
      <c r="P30" s="13"/>
      <c r="Q30" s="13"/>
      <c r="R30" s="13"/>
      <c r="S30" s="13"/>
      <c r="T30" s="9"/>
      <c r="V30" s="9"/>
      <c r="W30" s="9"/>
      <c r="X30" s="9"/>
      <c r="Y30" s="9"/>
    </row>
    <row r="31" spans="1:42" s="26" customFormat="1" ht="15.6" x14ac:dyDescent="0.3">
      <c r="B31" s="20"/>
      <c r="C31" s="21"/>
      <c r="D31" s="20"/>
      <c r="E31" s="27"/>
      <c r="F31" s="27"/>
      <c r="G31" s="27"/>
      <c r="H31" s="27"/>
      <c r="I31" s="27"/>
      <c r="J31" s="27"/>
      <c r="K31" s="27"/>
      <c r="L31" s="36"/>
      <c r="M31" s="29"/>
      <c r="N31" s="29"/>
      <c r="O31" s="29"/>
      <c r="P31" s="29"/>
      <c r="Q31" s="29"/>
      <c r="R31" s="29"/>
      <c r="S31" s="29"/>
      <c r="T31" s="30"/>
      <c r="V31" s="28"/>
      <c r="W31" s="28"/>
      <c r="X31" s="28"/>
      <c r="Y31" s="28"/>
    </row>
    <row r="32" spans="1:42" ht="46.8" x14ac:dyDescent="0.3">
      <c r="B32" s="1" t="s">
        <v>69</v>
      </c>
      <c r="C32" s="2">
        <v>22</v>
      </c>
      <c r="D32" s="1" t="s">
        <v>70</v>
      </c>
      <c r="E32" s="8" t="s">
        <v>24</v>
      </c>
      <c r="F32" s="8" t="s">
        <v>24</v>
      </c>
      <c r="G32" s="8" t="s">
        <v>24</v>
      </c>
      <c r="H32" s="8" t="s">
        <v>24</v>
      </c>
      <c r="I32" s="8" t="s">
        <v>24</v>
      </c>
      <c r="J32" s="8" t="s">
        <v>24</v>
      </c>
      <c r="K32" s="8" t="s">
        <v>24</v>
      </c>
      <c r="L32" s="17"/>
      <c r="M32" s="12" t="s">
        <v>27</v>
      </c>
      <c r="N32" s="12" t="s">
        <v>25</v>
      </c>
      <c r="O32" s="12" t="s">
        <v>29</v>
      </c>
      <c r="P32" s="13" t="s">
        <v>27</v>
      </c>
      <c r="Q32" s="13" t="s">
        <v>27</v>
      </c>
      <c r="R32" s="12" t="s">
        <v>25</v>
      </c>
      <c r="S32" s="12" t="s">
        <v>29</v>
      </c>
      <c r="T32" s="9"/>
      <c r="V32" s="9"/>
      <c r="W32" s="9"/>
      <c r="X32" s="9"/>
      <c r="Y32" s="9"/>
    </row>
    <row r="33" spans="2:25" ht="46.8" x14ac:dyDescent="0.3">
      <c r="B33" s="1" t="s">
        <v>69</v>
      </c>
      <c r="C33" s="2">
        <v>23</v>
      </c>
      <c r="D33" s="1" t="s">
        <v>71</v>
      </c>
      <c r="E33" s="8" t="s">
        <v>24</v>
      </c>
      <c r="F33" s="8" t="s">
        <v>24</v>
      </c>
      <c r="G33" s="8" t="s">
        <v>24</v>
      </c>
      <c r="H33" s="8" t="s">
        <v>24</v>
      </c>
      <c r="I33" s="8" t="s">
        <v>24</v>
      </c>
      <c r="J33" s="8" t="s">
        <v>24</v>
      </c>
      <c r="K33" s="8" t="s">
        <v>24</v>
      </c>
      <c r="L33" s="17"/>
      <c r="M33" s="12" t="s">
        <v>27</v>
      </c>
      <c r="N33" s="12" t="s">
        <v>29</v>
      </c>
      <c r="O33" s="13" t="s">
        <v>27</v>
      </c>
      <c r="P33" s="13" t="s">
        <v>27</v>
      </c>
      <c r="Q33" s="12" t="s">
        <v>29</v>
      </c>
      <c r="R33" s="13" t="s">
        <v>27</v>
      </c>
      <c r="S33" s="13" t="s">
        <v>27</v>
      </c>
      <c r="T33" s="9"/>
      <c r="V33" s="9"/>
      <c r="W33" s="9"/>
      <c r="X33" s="9"/>
      <c r="Y33" s="9"/>
    </row>
    <row r="34" spans="2:25" ht="46.8" x14ac:dyDescent="0.3">
      <c r="B34" s="1" t="s">
        <v>69</v>
      </c>
      <c r="C34" s="2">
        <v>24</v>
      </c>
      <c r="D34" s="1" t="s">
        <v>72</v>
      </c>
      <c r="E34" s="8" t="s">
        <v>24</v>
      </c>
      <c r="F34" s="8" t="s">
        <v>24</v>
      </c>
      <c r="G34" s="8" t="s">
        <v>24</v>
      </c>
      <c r="H34" s="8" t="s">
        <v>24</v>
      </c>
      <c r="I34" s="8" t="s">
        <v>24</v>
      </c>
      <c r="J34" s="8" t="s">
        <v>24</v>
      </c>
      <c r="K34" s="8" t="s">
        <v>24</v>
      </c>
      <c r="L34" s="17"/>
      <c r="M34" s="12" t="s">
        <v>27</v>
      </c>
      <c r="N34" s="12" t="s">
        <v>29</v>
      </c>
      <c r="O34" s="13" t="s">
        <v>27</v>
      </c>
      <c r="P34" s="13" t="s">
        <v>27</v>
      </c>
      <c r="Q34" s="12" t="s">
        <v>29</v>
      </c>
      <c r="R34" s="12" t="s">
        <v>25</v>
      </c>
      <c r="S34" s="13" t="s">
        <v>27</v>
      </c>
      <c r="T34" s="9"/>
      <c r="V34" s="9"/>
      <c r="W34" s="9"/>
      <c r="X34" s="9"/>
      <c r="Y34" s="9"/>
    </row>
    <row r="35" spans="2:25" ht="46.8" x14ac:dyDescent="0.3">
      <c r="B35" s="1" t="s">
        <v>69</v>
      </c>
      <c r="C35" s="2">
        <v>25</v>
      </c>
      <c r="D35" s="1" t="s">
        <v>73</v>
      </c>
      <c r="E35" s="8" t="s">
        <v>24</v>
      </c>
      <c r="F35" s="8" t="s">
        <v>24</v>
      </c>
      <c r="G35" s="8" t="s">
        <v>24</v>
      </c>
      <c r="H35" s="8" t="s">
        <v>24</v>
      </c>
      <c r="I35" s="8" t="s">
        <v>24</v>
      </c>
      <c r="J35" s="8" t="s">
        <v>24</v>
      </c>
      <c r="K35" s="8" t="s">
        <v>24</v>
      </c>
      <c r="L35" s="33"/>
      <c r="M35" s="13" t="s">
        <v>27</v>
      </c>
      <c r="N35" s="13" t="s">
        <v>27</v>
      </c>
      <c r="O35" s="13" t="s">
        <v>27</v>
      </c>
      <c r="P35" s="13" t="s">
        <v>27</v>
      </c>
      <c r="Q35" s="13" t="s">
        <v>27</v>
      </c>
      <c r="R35" s="13" t="s">
        <v>29</v>
      </c>
      <c r="S35" s="13" t="s">
        <v>27</v>
      </c>
      <c r="V35" s="9"/>
      <c r="W35" s="9"/>
      <c r="X35" s="9"/>
      <c r="Y35" s="9"/>
    </row>
    <row r="36" spans="2:25" ht="57.6" x14ac:dyDescent="0.3">
      <c r="B36" s="1" t="s">
        <v>69</v>
      </c>
      <c r="C36" s="2">
        <v>26</v>
      </c>
      <c r="D36" s="1" t="s">
        <v>74</v>
      </c>
      <c r="E36" s="8" t="s">
        <v>24</v>
      </c>
      <c r="F36" s="8" t="s">
        <v>24</v>
      </c>
      <c r="G36" s="8" t="s">
        <v>24</v>
      </c>
      <c r="H36" s="8" t="s">
        <v>24</v>
      </c>
      <c r="I36" s="8" t="s">
        <v>24</v>
      </c>
      <c r="J36" s="8" t="s">
        <v>24</v>
      </c>
      <c r="K36" s="8" t="s">
        <v>24</v>
      </c>
      <c r="L36" s="17" t="s">
        <v>75</v>
      </c>
      <c r="M36" s="12" t="s">
        <v>29</v>
      </c>
      <c r="N36" s="12" t="s">
        <v>27</v>
      </c>
      <c r="O36" s="12" t="s">
        <v>27</v>
      </c>
      <c r="P36" s="12" t="s">
        <v>27</v>
      </c>
      <c r="Q36" s="12" t="s">
        <v>27</v>
      </c>
      <c r="R36" s="12" t="s">
        <v>25</v>
      </c>
      <c r="S36" s="12" t="s">
        <v>27</v>
      </c>
      <c r="T36" s="9"/>
      <c r="V36" s="9"/>
      <c r="W36" s="9"/>
      <c r="X36" s="9"/>
      <c r="Y36" s="9"/>
    </row>
    <row r="37" spans="2:25" ht="46.8" x14ac:dyDescent="0.3">
      <c r="B37" s="1" t="s">
        <v>69</v>
      </c>
      <c r="C37" s="68"/>
      <c r="D37" s="69" t="s">
        <v>76</v>
      </c>
      <c r="E37" s="8" t="s">
        <v>24</v>
      </c>
      <c r="F37" s="8" t="s">
        <v>24</v>
      </c>
      <c r="G37" s="8" t="s">
        <v>24</v>
      </c>
      <c r="H37" s="8" t="s">
        <v>24</v>
      </c>
      <c r="I37" s="8" t="s">
        <v>24</v>
      </c>
      <c r="J37" s="8" t="s">
        <v>24</v>
      </c>
      <c r="K37" s="8" t="s">
        <v>24</v>
      </c>
      <c r="L37" s="9"/>
      <c r="M37" s="12"/>
      <c r="N37" s="12"/>
      <c r="O37" s="12" t="s">
        <v>27</v>
      </c>
      <c r="P37" s="12" t="s">
        <v>27</v>
      </c>
      <c r="Q37" s="12"/>
      <c r="R37" s="12"/>
      <c r="S37" s="12" t="s">
        <v>29</v>
      </c>
      <c r="T37" s="9"/>
      <c r="V37" s="9"/>
      <c r="W37" s="9"/>
      <c r="X37" s="9"/>
      <c r="Y37" s="9"/>
    </row>
    <row r="40" spans="2:25" x14ac:dyDescent="0.3">
      <c r="M40" s="46" t="s">
        <v>13</v>
      </c>
      <c r="N40" s="46" t="s">
        <v>14</v>
      </c>
      <c r="O40" s="46" t="s">
        <v>15</v>
      </c>
      <c r="P40" s="46" t="s">
        <v>16</v>
      </c>
      <c r="Q40" s="46" t="s">
        <v>17</v>
      </c>
      <c r="R40" s="46" t="s">
        <v>18</v>
      </c>
      <c r="S40" s="46" t="s">
        <v>19</v>
      </c>
    </row>
    <row r="41" spans="2:25" x14ac:dyDescent="0.3">
      <c r="L41" s="13" t="s">
        <v>27</v>
      </c>
      <c r="M41" s="49">
        <f t="shared" ref="M41:S41" si="0">COUNTIF(M$5:M$35, "Dato")</f>
        <v>11</v>
      </c>
      <c r="N41" s="49">
        <f t="shared" si="0"/>
        <v>6</v>
      </c>
      <c r="O41" s="49">
        <f t="shared" si="0"/>
        <v>7</v>
      </c>
      <c r="P41" s="49">
        <f t="shared" si="0"/>
        <v>9</v>
      </c>
      <c r="Q41" s="49">
        <f t="shared" si="0"/>
        <v>11</v>
      </c>
      <c r="R41" s="49">
        <f t="shared" si="0"/>
        <v>7</v>
      </c>
      <c r="S41" s="49">
        <f t="shared" si="0"/>
        <v>13</v>
      </c>
    </row>
    <row r="42" spans="2:25" x14ac:dyDescent="0.3">
      <c r="F42" s="7">
        <f>COUNTIF(E5:K37, "No")</f>
        <v>59</v>
      </c>
      <c r="L42" s="13" t="s">
        <v>29</v>
      </c>
      <c r="M42" s="49">
        <f t="shared" ref="M42:S42" si="1">COUNTIF(M$5:M$35, "Contenido")</f>
        <v>1</v>
      </c>
      <c r="N42" s="49">
        <f t="shared" si="1"/>
        <v>7</v>
      </c>
      <c r="O42" s="49">
        <f t="shared" si="1"/>
        <v>6</v>
      </c>
      <c r="P42" s="49">
        <f t="shared" si="1"/>
        <v>3</v>
      </c>
      <c r="Q42" s="49">
        <f t="shared" si="1"/>
        <v>5</v>
      </c>
      <c r="R42" s="49">
        <f t="shared" si="1"/>
        <v>6</v>
      </c>
      <c r="S42" s="49">
        <f t="shared" si="1"/>
        <v>3</v>
      </c>
    </row>
    <row r="43" spans="2:25" x14ac:dyDescent="0.3">
      <c r="L43" s="13" t="s">
        <v>25</v>
      </c>
      <c r="M43" s="49">
        <f t="shared" ref="M43:S43" si="2">COUNTIF(M$5:M$35, "No")</f>
        <v>2</v>
      </c>
      <c r="N43" s="49">
        <f t="shared" si="2"/>
        <v>1</v>
      </c>
      <c r="O43" s="49">
        <f t="shared" si="2"/>
        <v>3</v>
      </c>
      <c r="P43" s="49">
        <f t="shared" si="2"/>
        <v>0</v>
      </c>
      <c r="Q43" s="49">
        <f t="shared" si="2"/>
        <v>5</v>
      </c>
      <c r="R43" s="49">
        <f t="shared" si="2"/>
        <v>8</v>
      </c>
      <c r="S43" s="49">
        <f t="shared" si="2"/>
        <v>7</v>
      </c>
    </row>
    <row r="44" spans="2:25" x14ac:dyDescent="0.3">
      <c r="L44" s="13" t="s">
        <v>28</v>
      </c>
      <c r="M44" s="50">
        <f t="shared" ref="M44:S44" si="3">COUNTIF(M$5:M$35, "NA")</f>
        <v>12</v>
      </c>
      <c r="N44" s="50">
        <f t="shared" si="3"/>
        <v>12</v>
      </c>
      <c r="O44" s="50">
        <f t="shared" si="3"/>
        <v>10</v>
      </c>
      <c r="P44" s="50">
        <f t="shared" si="3"/>
        <v>13</v>
      </c>
      <c r="Q44" s="50">
        <f t="shared" si="3"/>
        <v>3</v>
      </c>
      <c r="R44" s="50">
        <f t="shared" si="3"/>
        <v>4</v>
      </c>
      <c r="S44" s="50">
        <f t="shared" si="3"/>
        <v>3</v>
      </c>
    </row>
    <row r="45" spans="2:25" x14ac:dyDescent="0.3">
      <c r="L45" s="50" t="s">
        <v>77</v>
      </c>
      <c r="M45" s="67">
        <f t="shared" ref="M45:S45" si="4">SUM(M41:M44)</f>
        <v>26</v>
      </c>
      <c r="N45" s="67">
        <f t="shared" si="4"/>
        <v>26</v>
      </c>
      <c r="O45" s="67">
        <f t="shared" si="4"/>
        <v>26</v>
      </c>
      <c r="P45" s="67">
        <f t="shared" si="4"/>
        <v>25</v>
      </c>
      <c r="Q45" s="67">
        <f t="shared" si="4"/>
        <v>24</v>
      </c>
      <c r="R45" s="67">
        <f t="shared" si="4"/>
        <v>25</v>
      </c>
      <c r="S45" s="67">
        <f t="shared" si="4"/>
        <v>26</v>
      </c>
    </row>
  </sheetData>
  <sheetProtection selectLockedCells="1" selectUnlockedCells="1"/>
  <mergeCells count="6">
    <mergeCell ref="V2:Y2"/>
    <mergeCell ref="E3:K3"/>
    <mergeCell ref="M3:S3"/>
    <mergeCell ref="B2:D2"/>
    <mergeCell ref="E2:L2"/>
    <mergeCell ref="M2:T2"/>
  </mergeCells>
  <conditionalFormatting sqref="E5:K16 E25:K28 E32:K37 E30:K30 E18:K23">
    <cfRule type="cellIs" dxfId="314" priority="215" operator="equal">
      <formula>"Sí"</formula>
    </cfRule>
    <cfRule type="containsText" dxfId="313" priority="216" operator="containsText" text="No">
      <formula>NOT(ISERROR(SEARCH("No",E5)))</formula>
    </cfRule>
    <cfRule type="cellIs" dxfId="312" priority="217" operator="greaterThan">
      <formula>"Sí"</formula>
    </cfRule>
  </conditionalFormatting>
  <conditionalFormatting sqref="M11:S12">
    <cfRule type="cellIs" dxfId="311" priority="212" operator="equal">
      <formula>"Sí"</formula>
    </cfRule>
    <cfRule type="containsText" dxfId="310" priority="213" operator="containsText" text="No">
      <formula>NOT(ISERROR(SEARCH("No",M11)))</formula>
    </cfRule>
    <cfRule type="cellIs" dxfId="309" priority="214" operator="greaterThan">
      <formula>"Sí"</formula>
    </cfRule>
  </conditionalFormatting>
  <conditionalFormatting sqref="B13:B15">
    <cfRule type="cellIs" dxfId="308" priority="206" operator="equal">
      <formula>"Sí"</formula>
    </cfRule>
    <cfRule type="containsText" dxfId="307" priority="207" operator="containsText" text="No">
      <formula>NOT(ISERROR(SEARCH("No",B13)))</formula>
    </cfRule>
    <cfRule type="cellIs" dxfId="306" priority="208" operator="greaterThan">
      <formula>"Sí"</formula>
    </cfRule>
  </conditionalFormatting>
  <conditionalFormatting sqref="N35:S35 M36:S37 E5:K16 E25:K28 M25:S28 E32:K37 M30:S30 E30:K30 M5:S16 E18:K23 M18:S23 M32:S34">
    <cfRule type="containsText" dxfId="305" priority="204" operator="containsText" text="Sí">
      <formula>NOT(ISERROR(SEARCH("Sí",E5)))</formula>
    </cfRule>
    <cfRule type="containsText" dxfId="304" priority="205" operator="containsText" text="No">
      <formula>NOT(ISERROR(SEARCH("No",E5)))</formula>
    </cfRule>
  </conditionalFormatting>
  <conditionalFormatting sqref="M25:S28 M30:S30 M5:S16 M18:S23 M32:S37">
    <cfRule type="containsText" dxfId="303" priority="181" operator="containsText" text="NA">
      <formula>NOT(ISERROR(SEARCH("NA",M5)))</formula>
    </cfRule>
    <cfRule type="containsText" dxfId="302" priority="182" operator="containsText" text="NA">
      <formula>NOT(ISERROR(SEARCH("NA",M5)))</formula>
    </cfRule>
    <cfRule type="containsText" priority="183" operator="containsText" text="No-aplica">
      <formula>NOT(ISERROR(SEARCH("No-aplica",M5)))</formula>
    </cfRule>
    <cfRule type="containsText" dxfId="301" priority="196" operator="containsText" text="Dato en proceso de publicación">
      <formula>NOT(ISERROR(SEARCH("Dato en proceso de publicación",M5)))</formula>
    </cfRule>
    <cfRule type="containsText" dxfId="300" priority="197" operator="containsText" text="Contenido">
      <formula>NOT(ISERROR(SEARCH("Contenido",M5)))</formula>
    </cfRule>
    <cfRule type="cellIs" dxfId="299" priority="198" operator="equal">
      <formula>"Contenido"</formula>
    </cfRule>
    <cfRule type="containsText" dxfId="298" priority="199" operator="containsText" text="Dato">
      <formula>NOT(ISERROR(SEARCH("Dato",M5)))</formula>
    </cfRule>
  </conditionalFormatting>
  <conditionalFormatting sqref="M8:P9">
    <cfRule type="cellIs" dxfId="297" priority="200" operator="equal">
      <formula>"Sí"</formula>
    </cfRule>
    <cfRule type="containsText" dxfId="296" priority="201" operator="containsText" text="No">
      <formula>NOT(ISERROR(SEARCH("No",M8)))</formula>
    </cfRule>
    <cfRule type="cellIs" dxfId="295" priority="202" operator="greaterThan">
      <formula>"Sí"</formula>
    </cfRule>
  </conditionalFormatting>
  <conditionalFormatting sqref="M6">
    <cfRule type="cellIs" dxfId="294" priority="194" operator="equal">
      <formula>"in progress"</formula>
    </cfRule>
    <cfRule type="cellIs" dxfId="293" priority="195" operator="equal">
      <formula>"in progress"</formula>
    </cfRule>
  </conditionalFormatting>
  <conditionalFormatting sqref="M13:P13">
    <cfRule type="cellIs" dxfId="292" priority="178" operator="equal">
      <formula>"Sí"</formula>
    </cfRule>
    <cfRule type="containsText" dxfId="291" priority="179" operator="containsText" text="No">
      <formula>NOT(ISERROR(SEARCH("No",M13)))</formula>
    </cfRule>
    <cfRule type="cellIs" dxfId="290" priority="180" operator="greaterThan">
      <formula>"Sí"</formula>
    </cfRule>
  </conditionalFormatting>
  <conditionalFormatting sqref="N21">
    <cfRule type="cellIs" dxfId="289" priority="175" operator="equal">
      <formula>"Sí"</formula>
    </cfRule>
    <cfRule type="containsText" dxfId="288" priority="176" operator="containsText" text="No">
      <formula>NOT(ISERROR(SEARCH("No",N21)))</formula>
    </cfRule>
    <cfRule type="cellIs" dxfId="287" priority="177" operator="greaterThan">
      <formula>"Sí"</formula>
    </cfRule>
  </conditionalFormatting>
  <conditionalFormatting sqref="Q21">
    <cfRule type="cellIs" dxfId="286" priority="172" operator="equal">
      <formula>"Sí"</formula>
    </cfRule>
    <cfRule type="containsText" dxfId="285" priority="173" operator="containsText" text="No">
      <formula>NOT(ISERROR(SEARCH("No",Q21)))</formula>
    </cfRule>
    <cfRule type="cellIs" dxfId="284" priority="174" operator="greaterThan">
      <formula>"Sí"</formula>
    </cfRule>
  </conditionalFormatting>
  <conditionalFormatting sqref="R21">
    <cfRule type="cellIs" dxfId="283" priority="169" operator="equal">
      <formula>"Sí"</formula>
    </cfRule>
    <cfRule type="containsText" dxfId="282" priority="170" operator="containsText" text="No">
      <formula>NOT(ISERROR(SEARCH("No",R21)))</formula>
    </cfRule>
    <cfRule type="cellIs" dxfId="281" priority="171" operator="greaterThan">
      <formula>"Sí"</formula>
    </cfRule>
  </conditionalFormatting>
  <conditionalFormatting sqref="S21">
    <cfRule type="cellIs" dxfId="280" priority="166" operator="equal">
      <formula>"Sí"</formula>
    </cfRule>
    <cfRule type="containsText" dxfId="279" priority="167" operator="containsText" text="No">
      <formula>NOT(ISERROR(SEARCH("No",S21)))</formula>
    </cfRule>
    <cfRule type="cellIs" dxfId="278" priority="168" operator="greaterThan">
      <formula>"Sí"</formula>
    </cfRule>
  </conditionalFormatting>
  <conditionalFormatting sqref="M35">
    <cfRule type="containsText" dxfId="277" priority="164" operator="containsText" text="Sí">
      <formula>NOT(ISERROR(SEARCH("Sí",M35)))</formula>
    </cfRule>
    <cfRule type="containsText" dxfId="276" priority="165" operator="containsText" text="No">
      <formula>NOT(ISERROR(SEARCH("No",M35)))</formula>
    </cfRule>
  </conditionalFormatting>
  <conditionalFormatting sqref="Q19:R19">
    <cfRule type="cellIs" dxfId="275" priority="161" operator="equal">
      <formula>"Sí"</formula>
    </cfRule>
    <cfRule type="containsText" dxfId="274" priority="162" operator="containsText" text="No">
      <formula>NOT(ISERROR(SEARCH("No",Q19)))</formula>
    </cfRule>
    <cfRule type="cellIs" dxfId="273" priority="163" operator="greaterThan">
      <formula>"Sí"</formula>
    </cfRule>
  </conditionalFormatting>
  <conditionalFormatting sqref="S7">
    <cfRule type="cellIs" dxfId="272" priority="152" operator="equal">
      <formula>"Sí"</formula>
    </cfRule>
    <cfRule type="containsText" dxfId="271" priority="153" operator="containsText" text="No">
      <formula>NOT(ISERROR(SEARCH("No",S7)))</formula>
    </cfRule>
    <cfRule type="cellIs" dxfId="270" priority="154" operator="greaterThan">
      <formula>"Sí"</formula>
    </cfRule>
  </conditionalFormatting>
  <conditionalFormatting sqref="R7">
    <cfRule type="cellIs" dxfId="269" priority="149" operator="equal">
      <formula>"Sí"</formula>
    </cfRule>
    <cfRule type="containsText" dxfId="268" priority="150" operator="containsText" text="No">
      <formula>NOT(ISERROR(SEARCH("No",R7)))</formula>
    </cfRule>
    <cfRule type="cellIs" dxfId="267" priority="151" operator="greaterThan">
      <formula>"Sí"</formula>
    </cfRule>
  </conditionalFormatting>
  <conditionalFormatting sqref="E17:K17">
    <cfRule type="cellIs" dxfId="266" priority="146" operator="equal">
      <formula>"Sí"</formula>
    </cfRule>
    <cfRule type="containsText" dxfId="265" priority="147" operator="containsText" text="No">
      <formula>NOT(ISERROR(SEARCH("No",E17)))</formula>
    </cfRule>
    <cfRule type="cellIs" dxfId="264" priority="148" operator="greaterThan">
      <formula>"Sí"</formula>
    </cfRule>
  </conditionalFormatting>
  <conditionalFormatting sqref="M17:S17">
    <cfRule type="cellIs" dxfId="263" priority="143" operator="equal">
      <formula>"Sí"</formula>
    </cfRule>
    <cfRule type="containsText" dxfId="262" priority="144" operator="containsText" text="No">
      <formula>NOT(ISERROR(SEARCH("No",M17)))</formula>
    </cfRule>
    <cfRule type="cellIs" dxfId="261" priority="145" operator="greaterThan">
      <formula>"Sí"</formula>
    </cfRule>
  </conditionalFormatting>
  <conditionalFormatting sqref="E17:K17 M17:S17">
    <cfRule type="containsText" dxfId="260" priority="141" operator="containsText" text="Sí">
      <formula>NOT(ISERROR(SEARCH("Sí",E17)))</formula>
    </cfRule>
    <cfRule type="containsText" dxfId="259" priority="142" operator="containsText" text="No">
      <formula>NOT(ISERROR(SEARCH("No",E17)))</formula>
    </cfRule>
  </conditionalFormatting>
  <conditionalFormatting sqref="M17:S17">
    <cfRule type="containsText" dxfId="258" priority="123" operator="containsText" text="NA">
      <formula>NOT(ISERROR(SEARCH("NA",M17)))</formula>
    </cfRule>
    <cfRule type="containsText" dxfId="257" priority="124" operator="containsText" text="NA">
      <formula>NOT(ISERROR(SEARCH("NA",M17)))</formula>
    </cfRule>
    <cfRule type="containsText" priority="125" operator="containsText" text="No-aplica">
      <formula>NOT(ISERROR(SEARCH("No-aplica",M17)))</formula>
    </cfRule>
    <cfRule type="containsText" dxfId="256" priority="136" operator="containsText" text="Dato en proceso de publicación">
      <formula>NOT(ISERROR(SEARCH("Dato en proceso de publicación",M17)))</formula>
    </cfRule>
    <cfRule type="containsText" dxfId="255" priority="137" operator="containsText" text="Contenido">
      <formula>NOT(ISERROR(SEARCH("Contenido",M17)))</formula>
    </cfRule>
    <cfRule type="cellIs" dxfId="254" priority="138" operator="equal">
      <formula>"Contenido"</formula>
    </cfRule>
    <cfRule type="containsText" dxfId="253" priority="139" operator="containsText" text="Dato">
      <formula>NOT(ISERROR(SEARCH("Dato",M17)))</formula>
    </cfRule>
  </conditionalFormatting>
  <conditionalFormatting sqref="E24:K24">
    <cfRule type="cellIs" dxfId="252" priority="120" operator="equal">
      <formula>"Sí"</formula>
    </cfRule>
    <cfRule type="containsText" dxfId="251" priority="121" operator="containsText" text="No">
      <formula>NOT(ISERROR(SEARCH("No",E24)))</formula>
    </cfRule>
    <cfRule type="cellIs" dxfId="250" priority="122" operator="greaterThan">
      <formula>"Sí"</formula>
    </cfRule>
  </conditionalFormatting>
  <conditionalFormatting sqref="M24:S24">
    <cfRule type="cellIs" dxfId="249" priority="117" operator="equal">
      <formula>"Sí"</formula>
    </cfRule>
    <cfRule type="containsText" dxfId="248" priority="118" operator="containsText" text="No">
      <formula>NOT(ISERROR(SEARCH("No",M24)))</formula>
    </cfRule>
    <cfRule type="cellIs" dxfId="247" priority="119" operator="greaterThan">
      <formula>"Sí"</formula>
    </cfRule>
  </conditionalFormatting>
  <conditionalFormatting sqref="E24:K24 M24:S24">
    <cfRule type="containsText" dxfId="246" priority="115" operator="containsText" text="Sí">
      <formula>NOT(ISERROR(SEARCH("Sí",E24)))</formula>
    </cfRule>
    <cfRule type="containsText" dxfId="245" priority="116" operator="containsText" text="No">
      <formula>NOT(ISERROR(SEARCH("No",E24)))</formula>
    </cfRule>
  </conditionalFormatting>
  <conditionalFormatting sqref="M24:S24">
    <cfRule type="containsText" dxfId="244" priority="97" operator="containsText" text="NA">
      <formula>NOT(ISERROR(SEARCH("NA",M24)))</formula>
    </cfRule>
    <cfRule type="containsText" dxfId="243" priority="98" operator="containsText" text="NA">
      <formula>NOT(ISERROR(SEARCH("NA",M24)))</formula>
    </cfRule>
    <cfRule type="containsText" priority="99" operator="containsText" text="No-aplica">
      <formula>NOT(ISERROR(SEARCH("No-aplica",M24)))</formula>
    </cfRule>
    <cfRule type="containsText" dxfId="242" priority="110" operator="containsText" text="Dato en proceso de publicación">
      <formula>NOT(ISERROR(SEARCH("Dato en proceso de publicación",M24)))</formula>
    </cfRule>
    <cfRule type="containsText" dxfId="241" priority="111" operator="containsText" text="Contenido">
      <formula>NOT(ISERROR(SEARCH("Contenido",M24)))</formula>
    </cfRule>
    <cfRule type="cellIs" dxfId="240" priority="112" operator="equal">
      <formula>"Contenido"</formula>
    </cfRule>
    <cfRule type="containsText" dxfId="239" priority="113" operator="containsText" text="Dato">
      <formula>NOT(ISERROR(SEARCH("Dato",M24)))</formula>
    </cfRule>
  </conditionalFormatting>
  <conditionalFormatting sqref="E31:K31">
    <cfRule type="cellIs" dxfId="238" priority="94" operator="equal">
      <formula>"Sí"</formula>
    </cfRule>
    <cfRule type="containsText" dxfId="237" priority="95" operator="containsText" text="No">
      <formula>NOT(ISERROR(SEARCH("No",E31)))</formula>
    </cfRule>
    <cfRule type="cellIs" dxfId="236" priority="96" operator="greaterThan">
      <formula>"Sí"</formula>
    </cfRule>
  </conditionalFormatting>
  <conditionalFormatting sqref="M31:S31">
    <cfRule type="cellIs" dxfId="235" priority="91" operator="equal">
      <formula>"Sí"</formula>
    </cfRule>
    <cfRule type="containsText" dxfId="234" priority="92" operator="containsText" text="No">
      <formula>NOT(ISERROR(SEARCH("No",M31)))</formula>
    </cfRule>
    <cfRule type="cellIs" dxfId="233" priority="93" operator="greaterThan">
      <formula>"Sí"</formula>
    </cfRule>
  </conditionalFormatting>
  <conditionalFormatting sqref="E31:K31 M31:S31">
    <cfRule type="containsText" dxfId="232" priority="89" operator="containsText" text="Sí">
      <formula>NOT(ISERROR(SEARCH("Sí",E31)))</formula>
    </cfRule>
    <cfRule type="containsText" dxfId="231" priority="90" operator="containsText" text="No">
      <formula>NOT(ISERROR(SEARCH("No",E31)))</formula>
    </cfRule>
  </conditionalFormatting>
  <conditionalFormatting sqref="M31:S31">
    <cfRule type="containsText" dxfId="230" priority="71" operator="containsText" text="NA">
      <formula>NOT(ISERROR(SEARCH("NA",M31)))</formula>
    </cfRule>
    <cfRule type="containsText" dxfId="229" priority="72" operator="containsText" text="NA">
      <formula>NOT(ISERROR(SEARCH("NA",M31)))</formula>
    </cfRule>
    <cfRule type="containsText" priority="73" operator="containsText" text="No-aplica">
      <formula>NOT(ISERROR(SEARCH("No-aplica",M31)))</formula>
    </cfRule>
    <cfRule type="containsText" dxfId="228" priority="84" operator="containsText" text="Dato en proceso de publicación">
      <formula>NOT(ISERROR(SEARCH("Dato en proceso de publicación",M31)))</formula>
    </cfRule>
    <cfRule type="containsText" dxfId="227" priority="85" operator="containsText" text="Contenido">
      <formula>NOT(ISERROR(SEARCH("Contenido",M31)))</formula>
    </cfRule>
    <cfRule type="cellIs" dxfId="226" priority="86" operator="equal">
      <formula>"Contenido"</formula>
    </cfRule>
    <cfRule type="containsText" dxfId="225" priority="87" operator="containsText" text="Dato">
      <formula>NOT(ISERROR(SEARCH("Dato",M31)))</formula>
    </cfRule>
  </conditionalFormatting>
  <conditionalFormatting sqref="E29:K29">
    <cfRule type="cellIs" dxfId="224" priority="68" operator="equal">
      <formula>"Sí"</formula>
    </cfRule>
    <cfRule type="containsText" dxfId="223" priority="69" operator="containsText" text="No">
      <formula>NOT(ISERROR(SEARCH("No",E29)))</formula>
    </cfRule>
    <cfRule type="cellIs" dxfId="222" priority="70" operator="greaterThan">
      <formula>"Sí"</formula>
    </cfRule>
  </conditionalFormatting>
  <conditionalFormatting sqref="M29:S29 E29:K29">
    <cfRule type="containsText" dxfId="221" priority="66" operator="containsText" text="Sí">
      <formula>NOT(ISERROR(SEARCH("Sí",E29)))</formula>
    </cfRule>
    <cfRule type="containsText" dxfId="220" priority="67" operator="containsText" text="No">
      <formula>NOT(ISERROR(SEARCH("No",E29)))</formula>
    </cfRule>
  </conditionalFormatting>
  <conditionalFormatting sqref="M29:S29">
    <cfRule type="containsText" dxfId="219" priority="51" operator="containsText" text="NA">
      <formula>NOT(ISERROR(SEARCH("NA",M29)))</formula>
    </cfRule>
    <cfRule type="containsText" dxfId="218" priority="52" operator="containsText" text="NA">
      <formula>NOT(ISERROR(SEARCH("NA",M29)))</formula>
    </cfRule>
    <cfRule type="containsText" priority="53" operator="containsText" text="No-aplica">
      <formula>NOT(ISERROR(SEARCH("No-aplica",M29)))</formula>
    </cfRule>
    <cfRule type="containsText" dxfId="217" priority="61" operator="containsText" text="Dato en proceso de publicación">
      <formula>NOT(ISERROR(SEARCH("Dato en proceso de publicación",M29)))</formula>
    </cfRule>
    <cfRule type="containsText" dxfId="216" priority="62" operator="containsText" text="Contenido">
      <formula>NOT(ISERROR(SEARCH("Contenido",M29)))</formula>
    </cfRule>
    <cfRule type="cellIs" dxfId="215" priority="63" operator="equal">
      <formula>"Contenido"</formula>
    </cfRule>
    <cfRule type="containsText" dxfId="214" priority="64" operator="containsText" text="Dato">
      <formula>NOT(ISERROR(SEARCH("Dato",M29)))</formula>
    </cfRule>
  </conditionalFormatting>
  <conditionalFormatting sqref="L41">
    <cfRule type="containsText" dxfId="213" priority="49" operator="containsText" text="Sí">
      <formula>NOT(ISERROR(SEARCH("Sí",L41)))</formula>
    </cfRule>
    <cfRule type="containsText" dxfId="212" priority="50" operator="containsText" text="No">
      <formula>NOT(ISERROR(SEARCH("No",L41)))</formula>
    </cfRule>
  </conditionalFormatting>
  <conditionalFormatting sqref="L41">
    <cfRule type="containsText" dxfId="211" priority="41" operator="containsText" text="NA">
      <formula>NOT(ISERROR(SEARCH("NA",L41)))</formula>
    </cfRule>
    <cfRule type="containsText" dxfId="210" priority="42" operator="containsText" text="NA">
      <formula>NOT(ISERROR(SEARCH("NA",L41)))</formula>
    </cfRule>
    <cfRule type="containsText" priority="43" operator="containsText" text="No-aplica">
      <formula>NOT(ISERROR(SEARCH("No-aplica",L41)))</formula>
    </cfRule>
    <cfRule type="containsText" dxfId="209" priority="44" operator="containsText" text="Dato en proceso de publicación">
      <formula>NOT(ISERROR(SEARCH("Dato en proceso de publicación",L41)))</formula>
    </cfRule>
    <cfRule type="containsText" dxfId="208" priority="45" operator="containsText" text="Contenido">
      <formula>NOT(ISERROR(SEARCH("Contenido",L41)))</formula>
    </cfRule>
    <cfRule type="cellIs" dxfId="207" priority="46" operator="equal">
      <formula>"Contenido"</formula>
    </cfRule>
    <cfRule type="containsText" dxfId="206" priority="47" operator="containsText" text="Dato">
      <formula>NOT(ISERROR(SEARCH("Dato",L41)))</formula>
    </cfRule>
  </conditionalFormatting>
  <conditionalFormatting sqref="L42">
    <cfRule type="containsText" dxfId="205" priority="39" operator="containsText" text="Sí">
      <formula>NOT(ISERROR(SEARCH("Sí",L42)))</formula>
    </cfRule>
    <cfRule type="containsText" dxfId="204" priority="40" operator="containsText" text="No">
      <formula>NOT(ISERROR(SEARCH("No",L42)))</formula>
    </cfRule>
  </conditionalFormatting>
  <conditionalFormatting sqref="L42">
    <cfRule type="containsText" dxfId="203" priority="31" operator="containsText" text="NA">
      <formula>NOT(ISERROR(SEARCH("NA",L42)))</formula>
    </cfRule>
    <cfRule type="containsText" dxfId="202" priority="32" operator="containsText" text="NA">
      <formula>NOT(ISERROR(SEARCH("NA",L42)))</formula>
    </cfRule>
    <cfRule type="containsText" priority="33" operator="containsText" text="No-aplica">
      <formula>NOT(ISERROR(SEARCH("No-aplica",L42)))</formula>
    </cfRule>
    <cfRule type="containsText" dxfId="201" priority="34" operator="containsText" text="Dato en proceso de publicación">
      <formula>NOT(ISERROR(SEARCH("Dato en proceso de publicación",L42)))</formula>
    </cfRule>
    <cfRule type="containsText" dxfId="200" priority="35" operator="containsText" text="Contenido">
      <formula>NOT(ISERROR(SEARCH("Contenido",L42)))</formula>
    </cfRule>
    <cfRule type="cellIs" dxfId="199" priority="36" operator="equal">
      <formula>"Contenido"</formula>
    </cfRule>
    <cfRule type="containsText" dxfId="198" priority="37" operator="containsText" text="Dato">
      <formula>NOT(ISERROR(SEARCH("Dato",L42)))</formula>
    </cfRule>
  </conditionalFormatting>
  <conditionalFormatting sqref="L43">
    <cfRule type="containsText" dxfId="197" priority="29" operator="containsText" text="Sí">
      <formula>NOT(ISERROR(SEARCH("Sí",L43)))</formula>
    </cfRule>
    <cfRule type="containsText" dxfId="196" priority="30" operator="containsText" text="No">
      <formula>NOT(ISERROR(SEARCH("No",L43)))</formula>
    </cfRule>
  </conditionalFormatting>
  <conditionalFormatting sqref="L43">
    <cfRule type="containsText" dxfId="195" priority="21" operator="containsText" text="NA">
      <formula>NOT(ISERROR(SEARCH("NA",L43)))</formula>
    </cfRule>
    <cfRule type="containsText" dxfId="194" priority="22" operator="containsText" text="NA">
      <formula>NOT(ISERROR(SEARCH("NA",L43)))</formula>
    </cfRule>
    <cfRule type="containsText" priority="23" operator="containsText" text="No-aplica">
      <formula>NOT(ISERROR(SEARCH("No-aplica",L43)))</formula>
    </cfRule>
    <cfRule type="containsText" dxfId="193" priority="24" operator="containsText" text="Dato en proceso de publicación">
      <formula>NOT(ISERROR(SEARCH("Dato en proceso de publicación",L43)))</formula>
    </cfRule>
    <cfRule type="containsText" dxfId="192" priority="25" operator="containsText" text="Contenido">
      <formula>NOT(ISERROR(SEARCH("Contenido",L43)))</formula>
    </cfRule>
    <cfRule type="cellIs" dxfId="191" priority="26" operator="equal">
      <formula>"Contenido"</formula>
    </cfRule>
    <cfRule type="containsText" dxfId="190" priority="27" operator="containsText" text="Dato">
      <formula>NOT(ISERROR(SEARCH("Dato",L43)))</formula>
    </cfRule>
  </conditionalFormatting>
  <conditionalFormatting sqref="L44">
    <cfRule type="containsText" dxfId="189" priority="9" operator="containsText" text="Sí">
      <formula>NOT(ISERROR(SEARCH("Sí",L44)))</formula>
    </cfRule>
    <cfRule type="containsText" dxfId="188" priority="10" operator="containsText" text="No">
      <formula>NOT(ISERROR(SEARCH("No",L44)))</formula>
    </cfRule>
  </conditionalFormatting>
  <conditionalFormatting sqref="L44">
    <cfRule type="containsText" dxfId="187" priority="1" operator="containsText" text="NA">
      <formula>NOT(ISERROR(SEARCH("NA",L44)))</formula>
    </cfRule>
    <cfRule type="containsText" dxfId="186" priority="2" operator="containsText" text="NA">
      <formula>NOT(ISERROR(SEARCH("NA",L44)))</formula>
    </cfRule>
    <cfRule type="containsText" priority="3" operator="containsText" text="No-aplica">
      <formula>NOT(ISERROR(SEARCH("No-aplica",L44)))</formula>
    </cfRule>
    <cfRule type="containsText" dxfId="185" priority="4" operator="containsText" text="Dato en proceso de publicación">
      <formula>NOT(ISERROR(SEARCH("Dato en proceso de publicación",L44)))</formula>
    </cfRule>
    <cfRule type="containsText" dxfId="184" priority="5" operator="containsText" text="Contenido">
      <formula>NOT(ISERROR(SEARCH("Contenido",L44)))</formula>
    </cfRule>
    <cfRule type="cellIs" dxfId="183" priority="6" operator="equal">
      <formula>"Contenido"</formula>
    </cfRule>
    <cfRule type="containsText" dxfId="182" priority="7" operator="containsText" text="Dato">
      <formula>NOT(ISERROR(SEARCH("Dato",L44)))</formula>
    </cfRule>
  </conditionalFormatting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3" operator="containsText" id="{F770F627-7405-45B0-909B-31CCF9953C7D}">
            <xm:f>NOT(ISERROR(SEARCH("Parcial",M5)))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M25:S28 M30:S30 M5:S16 M18:S23 M32:S37</xm:sqref>
        </x14:conditionalFormatting>
        <x14:conditionalFormatting xmlns:xm="http://schemas.microsoft.com/office/excel/2006/main">
          <x14:cfRule type="containsText" priority="140" operator="containsText" id="{9D2FA113-8BA9-4D1B-BE10-33CDD740A693}">
            <xm:f>NOT(ISERROR(SEARCH("Parcial",M17)))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M17:S17</xm:sqref>
        </x14:conditionalFormatting>
        <x14:conditionalFormatting xmlns:xm="http://schemas.microsoft.com/office/excel/2006/main">
          <x14:cfRule type="containsText" priority="114" operator="containsText" id="{FB859964-6391-4894-B51E-9000C4E3DD1C}">
            <xm:f>NOT(ISERROR(SEARCH("Parcial",M24)))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M24:S24</xm:sqref>
        </x14:conditionalFormatting>
        <x14:conditionalFormatting xmlns:xm="http://schemas.microsoft.com/office/excel/2006/main">
          <x14:cfRule type="containsText" priority="88" operator="containsText" id="{EA303D4C-A980-427D-8B4A-0A3ACD0DAB4E}">
            <xm:f>NOT(ISERROR(SEARCH("Parcial",M31)))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M31:S31</xm:sqref>
        </x14:conditionalFormatting>
        <x14:conditionalFormatting xmlns:xm="http://schemas.microsoft.com/office/excel/2006/main">
          <x14:cfRule type="containsText" priority="65" operator="containsText" id="{F7293710-8F7A-4890-B4F5-0813342A5AC8}">
            <xm:f>NOT(ISERROR(SEARCH("Parcial",M29)))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M29:S29</xm:sqref>
        </x14:conditionalFormatting>
        <x14:conditionalFormatting xmlns:xm="http://schemas.microsoft.com/office/excel/2006/main">
          <x14:cfRule type="containsText" priority="48" operator="containsText" id="{7C12F072-A3B8-4896-A0EF-9BAEDE1FA0B7}">
            <xm:f>NOT(ISERROR(SEARCH("Parcial",L41)))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L41</xm:sqref>
        </x14:conditionalFormatting>
        <x14:conditionalFormatting xmlns:xm="http://schemas.microsoft.com/office/excel/2006/main">
          <x14:cfRule type="containsText" priority="38" operator="containsText" id="{E9FE7C1F-E91C-466B-AFB2-39ABA2E66417}">
            <xm:f>NOT(ISERROR(SEARCH("Parcial",L42)))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L42</xm:sqref>
        </x14:conditionalFormatting>
        <x14:conditionalFormatting xmlns:xm="http://schemas.microsoft.com/office/excel/2006/main">
          <x14:cfRule type="containsText" priority="28" operator="containsText" id="{4AC1DB60-A313-44AF-AD87-E7A51A9C395E}">
            <xm:f>NOT(ISERROR(SEARCH("Parcial",L43)))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L43</xm:sqref>
        </x14:conditionalFormatting>
        <x14:conditionalFormatting xmlns:xm="http://schemas.microsoft.com/office/excel/2006/main">
          <x14:cfRule type="containsText" priority="8" operator="containsText" id="{75D148AB-8EE1-44E8-8788-12FA1050C933}">
            <xm:f>NOT(ISERROR(SEARCH("Parcial",L44)))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L44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5"/>
  <sheetViews>
    <sheetView workbookViewId="0">
      <pane xSplit="4" ySplit="2" topLeftCell="E15" activePane="bottomRight" state="frozen"/>
      <selection pane="topRight" activeCell="E1" sqref="E1"/>
      <selection pane="bottomLeft" activeCell="A3" sqref="A3"/>
      <selection pane="bottomRight" activeCell="F1" sqref="F1:J1048576"/>
    </sheetView>
  </sheetViews>
  <sheetFormatPr baseColWidth="10" defaultColWidth="9.109375" defaultRowHeight="14.4" x14ac:dyDescent="0.3"/>
  <cols>
    <col min="1" max="1" width="10.6640625" customWidth="1"/>
    <col min="2" max="2" width="15.6640625" style="74" customWidth="1"/>
    <col min="3" max="3" width="3" style="65" bestFit="1" customWidth="1"/>
    <col min="4" max="4" width="25.6640625" style="75" customWidth="1"/>
    <col min="5" max="5" width="10.44140625" style="47" bestFit="1" customWidth="1"/>
    <col min="6" max="6" width="5.5546875" style="47" hidden="1" customWidth="1"/>
    <col min="7" max="7" width="6.5546875" style="47" hidden="1" customWidth="1"/>
    <col min="8" max="8" width="6.109375" style="47" hidden="1" customWidth="1"/>
    <col min="9" max="9" width="5.6640625" style="47" hidden="1" customWidth="1"/>
    <col min="10" max="10" width="7" style="47" hidden="1" customWidth="1"/>
    <col min="11" max="11" width="11.33203125" style="48" bestFit="1" customWidth="1"/>
    <col min="12" max="12" width="40.6640625" style="64" customWidth="1"/>
    <col min="13" max="13" width="15.6640625" customWidth="1"/>
    <col min="14" max="14" width="25" style="38" customWidth="1"/>
  </cols>
  <sheetData>
    <row r="1" spans="1:15" ht="15.6" x14ac:dyDescent="0.3">
      <c r="A1" s="51"/>
      <c r="B1" s="73"/>
      <c r="C1" s="63"/>
      <c r="D1" s="73"/>
      <c r="F1" s="104" t="s">
        <v>78</v>
      </c>
      <c r="G1" s="105"/>
      <c r="H1" s="105"/>
      <c r="I1" s="105"/>
      <c r="J1" s="106"/>
      <c r="K1" s="52" t="s">
        <v>78</v>
      </c>
      <c r="L1" s="62"/>
      <c r="M1" s="53"/>
      <c r="N1" s="54"/>
    </row>
    <row r="2" spans="1:15" ht="15.6" x14ac:dyDescent="0.3">
      <c r="A2" s="52" t="s">
        <v>79</v>
      </c>
      <c r="B2" s="73" t="s">
        <v>80</v>
      </c>
      <c r="C2" s="63" t="s">
        <v>5</v>
      </c>
      <c r="D2" s="73" t="s">
        <v>81</v>
      </c>
      <c r="E2" s="52" t="s">
        <v>82</v>
      </c>
      <c r="F2" s="52" t="s">
        <v>83</v>
      </c>
      <c r="G2" s="51" t="s">
        <v>84</v>
      </c>
      <c r="H2" s="52" t="s">
        <v>25</v>
      </c>
      <c r="I2" s="52" t="s">
        <v>28</v>
      </c>
      <c r="J2" s="52" t="s">
        <v>85</v>
      </c>
      <c r="K2" s="52" t="s">
        <v>27</v>
      </c>
      <c r="L2" s="52" t="s">
        <v>86</v>
      </c>
      <c r="M2" s="52" t="s">
        <v>87</v>
      </c>
      <c r="N2" s="52" t="s">
        <v>88</v>
      </c>
    </row>
    <row r="3" spans="1:15" ht="15.75" customHeight="1" x14ac:dyDescent="0.3">
      <c r="A3" s="100" t="s">
        <v>22</v>
      </c>
      <c r="B3" s="99" t="s">
        <v>89</v>
      </c>
      <c r="C3" s="81">
        <v>1</v>
      </c>
      <c r="D3" s="79" t="s">
        <v>41</v>
      </c>
      <c r="E3" s="13" t="s">
        <v>90</v>
      </c>
      <c r="F3" s="13">
        <f>COUNTIF('resumen-por-servicio'!M13:S13, "Dato")</f>
        <v>2</v>
      </c>
      <c r="G3" s="13">
        <f>COUNTIF('resumen-por-servicio'!M13:S13, "Contenido")</f>
        <v>1</v>
      </c>
      <c r="H3" s="13">
        <f>COUNTIF('resumen-por-servicio'!M13:S13, "No")</f>
        <v>0</v>
      </c>
      <c r="I3" s="13">
        <f>COUNTIF('resumen-por-servicio'!M13:S13, "NA")</f>
        <v>4</v>
      </c>
      <c r="J3" s="13">
        <f t="shared" ref="J3:J10" si="0">7-I3</f>
        <v>3</v>
      </c>
      <c r="K3" s="55">
        <f t="shared" ref="K3:K10" si="1">F3/J3</f>
        <v>0.66666666666666663</v>
      </c>
      <c r="L3" s="107" t="s">
        <v>91</v>
      </c>
      <c r="M3" s="94"/>
      <c r="N3" s="87" t="s">
        <v>92</v>
      </c>
    </row>
    <row r="4" spans="1:15" ht="15.75" customHeight="1" x14ac:dyDescent="0.3">
      <c r="A4" s="100"/>
      <c r="B4" s="99"/>
      <c r="C4" s="81">
        <v>2</v>
      </c>
      <c r="D4" s="79" t="s">
        <v>23</v>
      </c>
      <c r="E4" s="13" t="s">
        <v>93</v>
      </c>
      <c r="F4" s="13">
        <f>COUNTIF('resumen-por-servicio'!M5:S5, "Dato")</f>
        <v>3</v>
      </c>
      <c r="G4" s="13">
        <f>COUNTIF('resumen-por-servicio'!M5:S5, "Contenido")</f>
        <v>2</v>
      </c>
      <c r="H4" s="13">
        <f>COUNTIF('resumen-por-servicio'!M5:S5, "No")</f>
        <v>0</v>
      </c>
      <c r="I4" s="13">
        <f>COUNTIF('resumen-por-servicio'!M5:S5, "NA")</f>
        <v>2</v>
      </c>
      <c r="J4" s="13">
        <f t="shared" si="0"/>
        <v>5</v>
      </c>
      <c r="K4" s="55">
        <f t="shared" si="1"/>
        <v>0.6</v>
      </c>
      <c r="L4" s="108"/>
      <c r="M4" s="94"/>
      <c r="N4" s="87"/>
    </row>
    <row r="5" spans="1:15" ht="15.75" customHeight="1" x14ac:dyDescent="0.3">
      <c r="A5" s="100"/>
      <c r="B5" s="99"/>
      <c r="C5" s="81">
        <v>3</v>
      </c>
      <c r="D5" s="79" t="s">
        <v>30</v>
      </c>
      <c r="E5" s="13" t="s">
        <v>93</v>
      </c>
      <c r="F5" s="13">
        <f>COUNTIF('resumen-por-servicio'!M6:S6, "Dato")</f>
        <v>1</v>
      </c>
      <c r="G5" s="13">
        <f>COUNTIF('resumen-por-servicio'!M6:S6, "Contenido")</f>
        <v>2</v>
      </c>
      <c r="H5" s="13">
        <f>COUNTIF('resumen-por-servicio'!M6:S6, "No")</f>
        <v>4</v>
      </c>
      <c r="I5" s="13">
        <f>COUNTIF('resumen-por-servicio'!M6:S6, "NA")</f>
        <v>0</v>
      </c>
      <c r="J5" s="13">
        <f t="shared" si="0"/>
        <v>7</v>
      </c>
      <c r="K5" s="55">
        <f t="shared" si="1"/>
        <v>0.14285714285714285</v>
      </c>
      <c r="L5" s="108"/>
      <c r="M5" s="94"/>
      <c r="N5" s="87"/>
    </row>
    <row r="6" spans="1:15" ht="15.75" customHeight="1" x14ac:dyDescent="0.3">
      <c r="A6" s="100"/>
      <c r="B6" s="99"/>
      <c r="C6" s="81">
        <v>4</v>
      </c>
      <c r="D6" s="79" t="s">
        <v>32</v>
      </c>
      <c r="E6" s="13" t="s">
        <v>94</v>
      </c>
      <c r="F6" s="13">
        <f>COUNTIF('resumen-por-servicio'!M7:S7, "Dato")</f>
        <v>3</v>
      </c>
      <c r="G6" s="13">
        <f>COUNTIF('resumen-por-servicio'!M7:S7, "Contenido")</f>
        <v>2</v>
      </c>
      <c r="H6" s="13">
        <f>COUNTIF('resumen-por-servicio'!M7:S7, "No")</f>
        <v>1</v>
      </c>
      <c r="I6" s="13">
        <f>COUNTIF('resumen-por-servicio'!M7:S7, "NA")</f>
        <v>0</v>
      </c>
      <c r="J6" s="13">
        <f t="shared" si="0"/>
        <v>7</v>
      </c>
      <c r="K6" s="55">
        <f t="shared" si="1"/>
        <v>0.42857142857142855</v>
      </c>
      <c r="L6" s="109"/>
      <c r="M6" s="94"/>
      <c r="N6" s="87"/>
    </row>
    <row r="7" spans="1:15" ht="15" customHeight="1" x14ac:dyDescent="0.3">
      <c r="A7" s="100"/>
      <c r="B7" s="99" t="s">
        <v>95</v>
      </c>
      <c r="C7" s="81">
        <v>5</v>
      </c>
      <c r="D7" s="79" t="s">
        <v>35</v>
      </c>
      <c r="E7" s="13" t="s">
        <v>90</v>
      </c>
      <c r="F7" s="13">
        <f>COUNTIF('resumen-por-servicio'!M8:S8, "Dato")</f>
        <v>3</v>
      </c>
      <c r="G7" s="13">
        <f>COUNTIF('resumen-por-servicio'!M8:S8, "Contenido")</f>
        <v>0</v>
      </c>
      <c r="H7" s="13">
        <f>COUNTIF('resumen-por-servicio'!M8:S8, "No")</f>
        <v>0</v>
      </c>
      <c r="I7" s="13">
        <f>COUNTIF('resumen-por-servicio'!M8:S8, "NA")</f>
        <v>4</v>
      </c>
      <c r="J7" s="13">
        <f t="shared" si="0"/>
        <v>3</v>
      </c>
      <c r="K7" s="55">
        <f t="shared" si="1"/>
        <v>1</v>
      </c>
      <c r="L7" s="86" t="s">
        <v>96</v>
      </c>
      <c r="M7" s="98"/>
      <c r="N7" s="86"/>
    </row>
    <row r="8" spans="1:15" ht="33.75" customHeight="1" x14ac:dyDescent="0.3">
      <c r="A8" s="100"/>
      <c r="B8" s="99"/>
      <c r="C8" s="81">
        <v>6</v>
      </c>
      <c r="D8" s="79" t="s">
        <v>36</v>
      </c>
      <c r="E8" s="13" t="s">
        <v>90</v>
      </c>
      <c r="F8" s="13">
        <f>COUNTIF('resumen-por-servicio'!M9:S9, "Dato")</f>
        <v>2</v>
      </c>
      <c r="G8" s="13">
        <f>COUNTIF('resumen-por-servicio'!M9:S9, "Contenido")</f>
        <v>0</v>
      </c>
      <c r="H8" s="13">
        <f>COUNTIF('resumen-por-servicio'!M9:S9, "No")</f>
        <v>1</v>
      </c>
      <c r="I8" s="13">
        <f>COUNTIF('resumen-por-servicio'!M9:S9, "NA")</f>
        <v>4</v>
      </c>
      <c r="J8" s="13">
        <f t="shared" si="0"/>
        <v>3</v>
      </c>
      <c r="K8" s="55">
        <f t="shared" si="1"/>
        <v>0.66666666666666663</v>
      </c>
      <c r="L8" s="97"/>
      <c r="M8" s="98"/>
      <c r="N8" s="86"/>
    </row>
    <row r="9" spans="1:15" x14ac:dyDescent="0.3">
      <c r="A9" s="100"/>
      <c r="B9" s="99" t="s">
        <v>97</v>
      </c>
      <c r="C9" s="81">
        <v>7</v>
      </c>
      <c r="D9" s="79" t="s">
        <v>38</v>
      </c>
      <c r="E9" s="13" t="s">
        <v>94</v>
      </c>
      <c r="F9" s="13">
        <f>COUNTIF('resumen-por-servicio'!M10:S10, "Dato")</f>
        <v>5</v>
      </c>
      <c r="G9" s="13">
        <f>COUNTIF('resumen-por-servicio'!M10:S10, "Contenido")</f>
        <v>1</v>
      </c>
      <c r="H9" s="13">
        <f>COUNTIF('resumen-por-servicio'!M10:S10, "No")</f>
        <v>0</v>
      </c>
      <c r="I9" s="13">
        <f>COUNTIF('resumen-por-servicio'!M10:S10, "NA")</f>
        <v>1</v>
      </c>
      <c r="J9" s="13">
        <f t="shared" si="0"/>
        <v>6</v>
      </c>
      <c r="K9" s="55">
        <f t="shared" si="1"/>
        <v>0.83333333333333337</v>
      </c>
      <c r="L9" s="86" t="s">
        <v>98</v>
      </c>
      <c r="M9" s="98"/>
      <c r="N9" s="86"/>
    </row>
    <row r="10" spans="1:15" ht="70.5" customHeight="1" x14ac:dyDescent="0.3">
      <c r="A10" s="100"/>
      <c r="B10" s="99"/>
      <c r="C10" s="81">
        <v>8</v>
      </c>
      <c r="D10" s="79" t="s">
        <v>39</v>
      </c>
      <c r="E10" s="13" t="s">
        <v>90</v>
      </c>
      <c r="F10" s="13">
        <f>COUNTIF('resumen-por-servicio'!M11:S11, "Dato")</f>
        <v>1</v>
      </c>
      <c r="G10" s="13">
        <f>COUNTIF('resumen-por-servicio'!M11:S11, "Contenido")</f>
        <v>1</v>
      </c>
      <c r="H10" s="13">
        <f>COUNTIF('resumen-por-servicio'!M11:S11, "No")</f>
        <v>0</v>
      </c>
      <c r="I10" s="13">
        <f>COUNTIF('resumen-por-servicio'!M11:S11, "NA")</f>
        <v>5</v>
      </c>
      <c r="J10" s="13">
        <f t="shared" si="0"/>
        <v>2</v>
      </c>
      <c r="K10" s="55">
        <f t="shared" si="1"/>
        <v>0.5</v>
      </c>
      <c r="L10" s="97"/>
      <c r="M10" s="98"/>
      <c r="N10" s="86"/>
    </row>
    <row r="11" spans="1:15" s="57" customFormat="1" ht="15.6" x14ac:dyDescent="0.3">
      <c r="A11" s="56"/>
      <c r="B11" s="72"/>
      <c r="C11" s="60"/>
      <c r="D11" s="61"/>
      <c r="E11" s="71"/>
      <c r="F11" s="58"/>
      <c r="G11" s="58"/>
      <c r="H11" s="58"/>
      <c r="I11" s="58"/>
      <c r="J11" s="58"/>
      <c r="K11" s="59"/>
      <c r="L11" s="60"/>
      <c r="M11" s="60"/>
      <c r="N11" s="61"/>
    </row>
    <row r="12" spans="1:15" x14ac:dyDescent="0.3">
      <c r="A12" s="100" t="s">
        <v>99</v>
      </c>
      <c r="B12" s="101" t="s">
        <v>100</v>
      </c>
      <c r="C12" s="81">
        <v>1</v>
      </c>
      <c r="D12" s="79" t="s">
        <v>41</v>
      </c>
      <c r="E12" s="13" t="s">
        <v>90</v>
      </c>
      <c r="F12" s="13">
        <f>COUNTIF('resumen-por-servicio'!M13:S13, "Dato")</f>
        <v>2</v>
      </c>
      <c r="G12" s="13">
        <f>COUNTIF('resumen-por-servicio'!M13:S13, "Contenido")</f>
        <v>1</v>
      </c>
      <c r="H12" s="13">
        <f>COUNTIF('resumen-por-servicio'!M13:S13, "No")</f>
        <v>0</v>
      </c>
      <c r="I12" s="13">
        <f>COUNTIF('resumen-por-servicio'!M13:S13, "NA")</f>
        <v>4</v>
      </c>
      <c r="J12" s="13">
        <f>7-I12</f>
        <v>3</v>
      </c>
      <c r="K12" s="55">
        <f>F12/J12</f>
        <v>0.66666666666666663</v>
      </c>
      <c r="L12" s="110" t="s">
        <v>101</v>
      </c>
      <c r="M12" s="118"/>
      <c r="N12" s="88" t="s">
        <v>102</v>
      </c>
    </row>
    <row r="13" spans="1:15" ht="15" customHeight="1" x14ac:dyDescent="0.3">
      <c r="A13" s="100"/>
      <c r="B13" s="102"/>
      <c r="C13" s="81">
        <v>9</v>
      </c>
      <c r="D13" s="79" t="s">
        <v>42</v>
      </c>
      <c r="E13" s="13" t="s">
        <v>93</v>
      </c>
      <c r="F13" s="13">
        <f>COUNTIF('resumen-por-servicio'!M14:S14, "Dato")</f>
        <v>2</v>
      </c>
      <c r="G13" s="13">
        <f>COUNTIF('resumen-por-servicio'!M14:S14, "Contenido")</f>
        <v>1</v>
      </c>
      <c r="H13" s="13">
        <f>COUNTIF('resumen-por-servicio'!M14:S14, "No")</f>
        <v>4</v>
      </c>
      <c r="I13" s="13">
        <f>COUNTIF('resumen-por-servicio'!M14:S14, "NA")</f>
        <v>0</v>
      </c>
      <c r="J13" s="13">
        <f>7-I13</f>
        <v>7</v>
      </c>
      <c r="K13" s="55">
        <f>F13/J13</f>
        <v>0.2857142857142857</v>
      </c>
      <c r="L13" s="116"/>
      <c r="M13" s="119"/>
      <c r="N13" s="89" t="s">
        <v>103</v>
      </c>
      <c r="O13" s="37"/>
    </row>
    <row r="14" spans="1:15" ht="15" customHeight="1" x14ac:dyDescent="0.3">
      <c r="A14" s="100"/>
      <c r="B14" s="102"/>
      <c r="C14" s="81">
        <v>10</v>
      </c>
      <c r="D14" s="79" t="s">
        <v>44</v>
      </c>
      <c r="E14" s="13" t="s">
        <v>93</v>
      </c>
      <c r="F14" s="13">
        <f>COUNTIF('resumen-por-servicio'!M15:S15, "Dato")</f>
        <v>1</v>
      </c>
      <c r="G14" s="13">
        <f>COUNTIF('resumen-por-servicio'!M15:S15, "Contenido")</f>
        <v>2</v>
      </c>
      <c r="H14" s="13">
        <f>COUNTIF('resumen-por-servicio'!M15:S15, "No")</f>
        <v>4</v>
      </c>
      <c r="I14" s="13">
        <f>COUNTIF('resumen-por-servicio'!M15:S15, "NA")</f>
        <v>0</v>
      </c>
      <c r="J14" s="13">
        <f>7-I14</f>
        <v>7</v>
      </c>
      <c r="K14" s="55">
        <f>F14/J14</f>
        <v>0.14285714285714285</v>
      </c>
      <c r="L14" s="116"/>
      <c r="M14" s="119"/>
      <c r="N14" s="89"/>
    </row>
    <row r="15" spans="1:15" ht="61.5" customHeight="1" x14ac:dyDescent="0.3">
      <c r="A15" s="100"/>
      <c r="B15" s="103"/>
      <c r="C15" s="81">
        <v>11</v>
      </c>
      <c r="D15" s="79" t="s">
        <v>46</v>
      </c>
      <c r="E15" s="13" t="s">
        <v>93</v>
      </c>
      <c r="F15" s="13">
        <f>COUNTIF('resumen-por-servicio'!M16:S16, "Dato")</f>
        <v>4</v>
      </c>
      <c r="G15" s="13">
        <f>COUNTIF('resumen-por-servicio'!M16:S16, "Contenido")</f>
        <v>3</v>
      </c>
      <c r="H15" s="13">
        <f>COUNTIF('resumen-por-servicio'!M16:S16, "No")</f>
        <v>0</v>
      </c>
      <c r="I15" s="13">
        <f>COUNTIF('resumen-por-servicio'!M16:S16, "NA")</f>
        <v>0</v>
      </c>
      <c r="J15" s="13">
        <f>7-I15</f>
        <v>7</v>
      </c>
      <c r="K15" s="55">
        <f>F15/J15</f>
        <v>0.5714285714285714</v>
      </c>
      <c r="L15" s="117"/>
      <c r="M15" s="120"/>
      <c r="N15" s="90"/>
    </row>
    <row r="16" spans="1:15" s="57" customFormat="1" ht="15.6" x14ac:dyDescent="0.3">
      <c r="A16" s="56"/>
      <c r="B16" s="72"/>
      <c r="C16" s="60"/>
      <c r="D16" s="61"/>
      <c r="E16" s="71"/>
      <c r="F16" s="58"/>
      <c r="G16" s="58"/>
      <c r="H16" s="58"/>
      <c r="I16" s="58"/>
      <c r="J16" s="58"/>
      <c r="K16" s="59"/>
      <c r="L16" s="60"/>
      <c r="M16" s="60"/>
      <c r="N16" s="61"/>
    </row>
    <row r="17" spans="1:16" x14ac:dyDescent="0.3">
      <c r="A17" s="100" t="s">
        <v>48</v>
      </c>
      <c r="B17" s="99" t="s">
        <v>104</v>
      </c>
      <c r="C17" s="81">
        <v>12</v>
      </c>
      <c r="D17" s="79" t="s">
        <v>105</v>
      </c>
      <c r="E17" s="13" t="s">
        <v>106</v>
      </c>
      <c r="F17" s="13">
        <f>COUNTIF('resumen-por-servicio'!M18:S18, "Dato")</f>
        <v>2</v>
      </c>
      <c r="G17" s="13">
        <f>COUNTIF('resumen-por-servicio'!M18:S18, "Contenido")</f>
        <v>1</v>
      </c>
      <c r="H17" s="13">
        <f>COUNTIF('resumen-por-servicio'!M18:S18, "No")</f>
        <v>2</v>
      </c>
      <c r="I17" s="13">
        <f>COUNTIF('resumen-por-servicio'!M18:S18, "NA")</f>
        <v>2</v>
      </c>
      <c r="J17" s="13">
        <f t="shared" ref="J17:J22" si="2">7-I17</f>
        <v>5</v>
      </c>
      <c r="K17" s="55">
        <f t="shared" ref="K17:K22" si="3">F17/J17</f>
        <v>0.4</v>
      </c>
      <c r="L17" s="86" t="s">
        <v>107</v>
      </c>
      <c r="M17" s="94"/>
      <c r="N17" s="87"/>
    </row>
    <row r="18" spans="1:16" ht="31.5" customHeight="1" x14ac:dyDescent="0.3">
      <c r="A18" s="100"/>
      <c r="B18" s="99"/>
      <c r="C18" s="81">
        <v>13</v>
      </c>
      <c r="D18" s="79" t="s">
        <v>52</v>
      </c>
      <c r="E18" s="13" t="s">
        <v>94</v>
      </c>
      <c r="F18" s="13">
        <f>COUNTIF('resumen-por-servicio'!M19:S19, "Dato")</f>
        <v>2</v>
      </c>
      <c r="G18" s="13">
        <f>COUNTIF('resumen-por-servicio'!M19:S19, "Contenido")</f>
        <v>1</v>
      </c>
      <c r="H18" s="13">
        <f>COUNTIF('resumen-por-servicio'!M19:S19, "No")</f>
        <v>1</v>
      </c>
      <c r="I18" s="13">
        <f>COUNTIF('resumen-por-servicio'!M19:S19, "NA")</f>
        <v>2</v>
      </c>
      <c r="J18" s="13">
        <f t="shared" si="2"/>
        <v>5</v>
      </c>
      <c r="K18" s="55">
        <f t="shared" si="3"/>
        <v>0.4</v>
      </c>
      <c r="L18" s="97"/>
      <c r="M18" s="94"/>
      <c r="N18" s="87"/>
    </row>
    <row r="19" spans="1:16" x14ac:dyDescent="0.3">
      <c r="A19" s="100"/>
      <c r="B19" s="99" t="s">
        <v>108</v>
      </c>
      <c r="C19" s="81">
        <v>14</v>
      </c>
      <c r="D19" s="79" t="s">
        <v>55</v>
      </c>
      <c r="E19" s="13" t="s">
        <v>90</v>
      </c>
      <c r="F19" s="13">
        <f>COUNTIF('resumen-por-servicio'!M20:S20, "Dato")</f>
        <v>1</v>
      </c>
      <c r="G19" s="13">
        <f>COUNTIF('resumen-por-servicio'!M20:S20, "Contenido")</f>
        <v>0</v>
      </c>
      <c r="H19" s="13">
        <f>COUNTIF('resumen-por-servicio'!M20:S20, "No")</f>
        <v>0</v>
      </c>
      <c r="I19" s="13">
        <f>COUNTIF('resumen-por-servicio'!M20:S20, "NA")</f>
        <v>6</v>
      </c>
      <c r="J19" s="13">
        <f t="shared" si="2"/>
        <v>1</v>
      </c>
      <c r="K19" s="55">
        <f t="shared" si="3"/>
        <v>1</v>
      </c>
      <c r="L19" s="95" t="s">
        <v>109</v>
      </c>
      <c r="M19" s="94"/>
      <c r="N19" s="87" t="s">
        <v>110</v>
      </c>
    </row>
    <row r="20" spans="1:16" ht="28.8" x14ac:dyDescent="0.3">
      <c r="A20" s="100"/>
      <c r="B20" s="99"/>
      <c r="C20" s="81">
        <v>15</v>
      </c>
      <c r="D20" s="79" t="s">
        <v>57</v>
      </c>
      <c r="E20" s="13" t="s">
        <v>94</v>
      </c>
      <c r="F20" s="13">
        <f>COUNTIF('resumen-por-servicio'!M21:S21, "Dato")</f>
        <v>1</v>
      </c>
      <c r="G20" s="13">
        <f>COUNTIF('resumen-por-servicio'!M21:S21, "Contenido")</f>
        <v>0</v>
      </c>
      <c r="H20" s="13">
        <f>COUNTIF('resumen-por-servicio'!M21:S21, "No")</f>
        <v>1</v>
      </c>
      <c r="I20" s="13">
        <f>COUNTIF('resumen-por-servicio'!M21:S21, "NA")</f>
        <v>3</v>
      </c>
      <c r="J20" s="13">
        <f t="shared" si="2"/>
        <v>4</v>
      </c>
      <c r="K20" s="55">
        <f t="shared" si="3"/>
        <v>0.25</v>
      </c>
      <c r="L20" s="96"/>
      <c r="M20" s="94"/>
      <c r="N20" s="87"/>
    </row>
    <row r="21" spans="1:16" x14ac:dyDescent="0.3">
      <c r="A21" s="100"/>
      <c r="B21" s="99"/>
      <c r="C21" s="81">
        <v>16</v>
      </c>
      <c r="D21" s="79" t="s">
        <v>58</v>
      </c>
      <c r="E21" s="13" t="s">
        <v>94</v>
      </c>
      <c r="F21" s="13">
        <f>COUNTIF('resumen-por-servicio'!M22:S22, "Dato")</f>
        <v>3</v>
      </c>
      <c r="G21" s="13">
        <f>COUNTIF('resumen-por-servicio'!M22:S22, "Contenido")</f>
        <v>1</v>
      </c>
      <c r="H21" s="13">
        <f>COUNTIF('resumen-por-servicio'!M22:S22, "No")</f>
        <v>0</v>
      </c>
      <c r="I21" s="13">
        <f>COUNTIF('resumen-por-servicio'!M22:S22, "NA")</f>
        <v>3</v>
      </c>
      <c r="J21" s="13">
        <f t="shared" si="2"/>
        <v>4</v>
      </c>
      <c r="K21" s="55">
        <f t="shared" si="3"/>
        <v>0.75</v>
      </c>
      <c r="L21" s="96"/>
      <c r="M21" s="94"/>
      <c r="N21" s="87"/>
    </row>
    <row r="22" spans="1:16" ht="94.5" customHeight="1" x14ac:dyDescent="0.3">
      <c r="A22" s="100"/>
      <c r="B22" s="99"/>
      <c r="C22" s="81">
        <v>17</v>
      </c>
      <c r="D22" s="79" t="s">
        <v>59</v>
      </c>
      <c r="E22" s="13" t="s">
        <v>90</v>
      </c>
      <c r="F22" s="13">
        <f>COUNTIF('resumen-por-servicio'!M23:S23, "Dato")</f>
        <v>1</v>
      </c>
      <c r="G22" s="13">
        <f>COUNTIF('resumen-por-servicio'!M23:S23, "Contenido")</f>
        <v>0</v>
      </c>
      <c r="H22" s="13">
        <f>COUNTIF('resumen-por-servicio'!M23:S23, "No")</f>
        <v>0</v>
      </c>
      <c r="I22" s="13">
        <f>COUNTIF('resumen-por-servicio'!M23:S23, "NA")</f>
        <v>6</v>
      </c>
      <c r="J22" s="13">
        <f t="shared" si="2"/>
        <v>1</v>
      </c>
      <c r="K22" s="55">
        <f t="shared" si="3"/>
        <v>1</v>
      </c>
      <c r="L22" s="96"/>
      <c r="M22" s="94"/>
      <c r="N22" s="87"/>
    </row>
    <row r="23" spans="1:16" s="57" customFormat="1" ht="15.6" x14ac:dyDescent="0.3">
      <c r="A23" s="56"/>
      <c r="B23" s="72"/>
      <c r="C23" s="60"/>
      <c r="D23" s="61"/>
      <c r="E23" s="71"/>
      <c r="F23" s="58"/>
      <c r="G23" s="58"/>
      <c r="H23" s="58"/>
      <c r="I23" s="58"/>
      <c r="J23" s="58"/>
      <c r="K23" s="59"/>
      <c r="L23" s="60"/>
      <c r="M23" s="60"/>
      <c r="N23" s="61"/>
    </row>
    <row r="24" spans="1:16" ht="15" customHeight="1" x14ac:dyDescent="0.3">
      <c r="A24" s="100" t="s">
        <v>61</v>
      </c>
      <c r="B24" s="99" t="s">
        <v>111</v>
      </c>
      <c r="C24" s="81">
        <v>18</v>
      </c>
      <c r="D24" s="79" t="s">
        <v>62</v>
      </c>
      <c r="E24" s="13" t="s">
        <v>93</v>
      </c>
      <c r="F24" s="13">
        <f>COUNTIF('resumen-por-servicio'!M25:S25, "Dato")</f>
        <v>3</v>
      </c>
      <c r="G24" s="13">
        <f>COUNTIF('resumen-por-servicio'!M25:S25, "Contenido")</f>
        <v>2</v>
      </c>
      <c r="H24" s="13">
        <f>COUNTIF('resumen-por-servicio'!M25:S25, "No")</f>
        <v>0</v>
      </c>
      <c r="I24" s="13">
        <f>COUNTIF('resumen-por-servicio'!M25:S25, "NA")</f>
        <v>2</v>
      </c>
      <c r="J24" s="13">
        <f>7-I24</f>
        <v>5</v>
      </c>
      <c r="K24" s="55">
        <f t="shared" ref="K24:K29" si="4">F24/J24</f>
        <v>0.6</v>
      </c>
      <c r="L24" s="110" t="s">
        <v>112</v>
      </c>
      <c r="M24" s="113"/>
      <c r="N24" s="91" t="s">
        <v>113</v>
      </c>
    </row>
    <row r="25" spans="1:16" ht="15" customHeight="1" x14ac:dyDescent="0.3">
      <c r="A25" s="100"/>
      <c r="B25" s="99"/>
      <c r="C25" s="81">
        <v>19</v>
      </c>
      <c r="D25" s="79" t="s">
        <v>65</v>
      </c>
      <c r="E25" s="13" t="s">
        <v>90</v>
      </c>
      <c r="F25" s="13">
        <f>COUNTIF('resumen-por-servicio'!M26:S26, "Dato")</f>
        <v>0</v>
      </c>
      <c r="G25" s="13">
        <f>COUNTIF('resumen-por-servicio'!M26:S26, "Contenido")</f>
        <v>1</v>
      </c>
      <c r="H25" s="13">
        <f>COUNTIF('resumen-por-servicio'!M26:S26, "No")</f>
        <v>2</v>
      </c>
      <c r="I25" s="13">
        <f>COUNTIF('resumen-por-servicio'!M26:S26, "NA")</f>
        <v>4</v>
      </c>
      <c r="J25" s="13">
        <f>7-I25</f>
        <v>3</v>
      </c>
      <c r="K25" s="55">
        <f t="shared" si="4"/>
        <v>0</v>
      </c>
      <c r="L25" s="111"/>
      <c r="M25" s="114"/>
      <c r="N25" s="92"/>
    </row>
    <row r="26" spans="1:16" ht="15" customHeight="1" x14ac:dyDescent="0.3">
      <c r="A26" s="100"/>
      <c r="B26" s="99"/>
      <c r="C26" s="81">
        <v>20</v>
      </c>
      <c r="D26" s="79" t="s">
        <v>114</v>
      </c>
      <c r="E26" s="13" t="s">
        <v>90</v>
      </c>
      <c r="F26" s="13">
        <f>COUNTIF('resumen-por-servicio'!M27:S27, "Dato")</f>
        <v>0</v>
      </c>
      <c r="G26" s="13">
        <f>COUNTIF('resumen-por-servicio'!M27:S27, "Contenido")</f>
        <v>0</v>
      </c>
      <c r="H26" s="13">
        <f>COUNTIF('resumen-por-servicio'!M27:S27, "No")</f>
        <v>3</v>
      </c>
      <c r="I26" s="13">
        <f>COUNTIF('resumen-por-servicio'!M27:S27, "NA")</f>
        <v>4</v>
      </c>
      <c r="J26" s="13">
        <f>7-I26</f>
        <v>3</v>
      </c>
      <c r="K26" s="55">
        <f t="shared" si="4"/>
        <v>0</v>
      </c>
      <c r="L26" s="111"/>
      <c r="M26" s="114"/>
      <c r="N26" s="92"/>
    </row>
    <row r="27" spans="1:16" ht="15" customHeight="1" x14ac:dyDescent="0.3">
      <c r="A27" s="100"/>
      <c r="B27" s="99"/>
      <c r="C27" s="81">
        <v>21</v>
      </c>
      <c r="D27" s="79" t="s">
        <v>67</v>
      </c>
      <c r="E27" s="13" t="s">
        <v>90</v>
      </c>
      <c r="F27" s="13">
        <f>COUNTIF('resumen-por-servicio'!M28:S28, "Dato")</f>
        <v>0</v>
      </c>
      <c r="G27" s="13">
        <f>COUNTIF('resumen-por-servicio'!M28:S28, "Contenido")</f>
        <v>3</v>
      </c>
      <c r="H27" s="13">
        <f>COUNTIF('resumen-por-servicio'!M28:S28, "No")</f>
        <v>0</v>
      </c>
      <c r="I27" s="13">
        <f>COUNTIF('resumen-por-servicio'!M28:S28, "NA")</f>
        <v>4</v>
      </c>
      <c r="J27" s="13">
        <f>7-I27</f>
        <v>3</v>
      </c>
      <c r="K27" s="55">
        <f t="shared" si="4"/>
        <v>0</v>
      </c>
      <c r="L27" s="111"/>
      <c r="M27" s="114"/>
      <c r="N27" s="92"/>
    </row>
    <row r="28" spans="1:16" ht="15" customHeight="1" x14ac:dyDescent="0.3">
      <c r="A28" s="100"/>
      <c r="B28" s="99"/>
      <c r="C28" s="81">
        <v>27</v>
      </c>
      <c r="D28" s="79" t="s">
        <v>68</v>
      </c>
      <c r="E28" s="13" t="s">
        <v>94</v>
      </c>
      <c r="F28" s="13">
        <f>COUNTIF('resumen-por-servicio'!M29:S29, "Dato")</f>
        <v>6</v>
      </c>
      <c r="G28" s="13">
        <f>COUNTIF('resumen-por-servicio'!M29:S29, "Contenido")</f>
        <v>0</v>
      </c>
      <c r="H28" s="13">
        <f>COUNTIF('resumen-por-servicio'!M29:S29, "No")</f>
        <v>0</v>
      </c>
      <c r="I28" s="13">
        <f>COUNTIF('resumen-por-servicio'!M29:S29, "NA")</f>
        <v>1</v>
      </c>
      <c r="J28" s="13">
        <f>7-I28</f>
        <v>6</v>
      </c>
      <c r="K28" s="55">
        <f t="shared" si="4"/>
        <v>1</v>
      </c>
      <c r="L28" s="111"/>
      <c r="M28" s="114"/>
      <c r="N28" s="92"/>
    </row>
    <row r="29" spans="1:16" ht="15.75" customHeight="1" x14ac:dyDescent="0.3">
      <c r="A29" s="100"/>
      <c r="B29" s="99"/>
      <c r="C29" s="81">
        <v>7</v>
      </c>
      <c r="D29" s="79" t="s">
        <v>38</v>
      </c>
      <c r="E29" s="13" t="s">
        <v>94</v>
      </c>
      <c r="F29" s="13">
        <f>F9</f>
        <v>5</v>
      </c>
      <c r="G29" s="13">
        <f>G9</f>
        <v>1</v>
      </c>
      <c r="H29" s="13">
        <f>H9</f>
        <v>0</v>
      </c>
      <c r="I29" s="13">
        <f>I9</f>
        <v>1</v>
      </c>
      <c r="J29" s="13">
        <f>J9</f>
        <v>6</v>
      </c>
      <c r="K29" s="55">
        <f t="shared" si="4"/>
        <v>0.83333333333333337</v>
      </c>
      <c r="L29" s="112"/>
      <c r="M29" s="115"/>
      <c r="N29" s="93"/>
    </row>
    <row r="30" spans="1:16" s="57" customFormat="1" ht="15.6" x14ac:dyDescent="0.3">
      <c r="A30" s="56"/>
      <c r="B30" s="72"/>
      <c r="C30" s="60"/>
      <c r="D30" s="61"/>
      <c r="E30" s="71"/>
      <c r="F30" s="58"/>
      <c r="G30" s="58"/>
      <c r="H30" s="58"/>
      <c r="I30" s="58"/>
      <c r="J30" s="58"/>
      <c r="K30" s="59"/>
      <c r="L30" s="60"/>
      <c r="M30" s="60"/>
      <c r="N30" s="61"/>
    </row>
    <row r="31" spans="1:16" ht="28.8" x14ac:dyDescent="0.3">
      <c r="A31" s="100" t="s">
        <v>69</v>
      </c>
      <c r="B31" s="99" t="s">
        <v>115</v>
      </c>
      <c r="C31" s="81">
        <v>22</v>
      </c>
      <c r="D31" s="79" t="s">
        <v>70</v>
      </c>
      <c r="E31" s="13" t="s">
        <v>93</v>
      </c>
      <c r="F31" s="13">
        <f>COUNTIF('resumen-por-servicio'!M32:S32, "Dato")</f>
        <v>3</v>
      </c>
      <c r="G31" s="13">
        <f>COUNTIF('resumen-por-servicio'!M32:S32, "Contenido")</f>
        <v>2</v>
      </c>
      <c r="H31" s="13">
        <f>COUNTIF('resumen-por-servicio'!M32:S32, "No")</f>
        <v>2</v>
      </c>
      <c r="I31" s="13">
        <f>COUNTIF('resumen-por-servicio'!M32:S32, "NA")</f>
        <v>0</v>
      </c>
      <c r="J31" s="13">
        <f>7-I31</f>
        <v>7</v>
      </c>
      <c r="K31" s="55">
        <f>F31/J31</f>
        <v>0.42857142857142855</v>
      </c>
      <c r="L31" s="86" t="s">
        <v>116</v>
      </c>
      <c r="M31" s="94"/>
      <c r="N31" s="87" t="s">
        <v>117</v>
      </c>
    </row>
    <row r="32" spans="1:16" x14ac:dyDescent="0.3">
      <c r="A32" s="100"/>
      <c r="B32" s="99"/>
      <c r="C32" s="81">
        <v>23</v>
      </c>
      <c r="D32" s="79" t="s">
        <v>71</v>
      </c>
      <c r="E32" s="13" t="s">
        <v>93</v>
      </c>
      <c r="F32" s="13">
        <f>COUNTIF('resumen-por-servicio'!M33:S33, "Dato")</f>
        <v>5</v>
      </c>
      <c r="G32" s="13">
        <f>COUNTIF('resumen-por-servicio'!M33:S33, "Contenido")</f>
        <v>2</v>
      </c>
      <c r="H32" s="13">
        <f>COUNTIF('resumen-por-servicio'!M33:S33, "No")</f>
        <v>0</v>
      </c>
      <c r="I32" s="13">
        <f>COUNTIF('resumen-por-servicio'!M33:S33, "NA")</f>
        <v>0</v>
      </c>
      <c r="J32" s="13">
        <f>7-I32</f>
        <v>7</v>
      </c>
      <c r="K32" s="55">
        <f>F32/J32</f>
        <v>0.7142857142857143</v>
      </c>
      <c r="L32" s="86"/>
      <c r="M32" s="94"/>
      <c r="N32" s="87"/>
    </row>
    <row r="33" spans="1:14" ht="68.25" customHeight="1" x14ac:dyDescent="0.3">
      <c r="A33" s="100"/>
      <c r="B33" s="99"/>
      <c r="C33" s="81">
        <v>24</v>
      </c>
      <c r="D33" s="79" t="s">
        <v>72</v>
      </c>
      <c r="E33" s="13" t="s">
        <v>93</v>
      </c>
      <c r="F33" s="13">
        <f>COUNTIF('resumen-por-servicio'!M34:S34, "Dato")</f>
        <v>4</v>
      </c>
      <c r="G33" s="13">
        <f>COUNTIF('resumen-por-servicio'!M34:S34, "Contenido")</f>
        <v>2</v>
      </c>
      <c r="H33" s="13">
        <f>COUNTIF('resumen-por-servicio'!M34:S34, "No")</f>
        <v>1</v>
      </c>
      <c r="I33" s="13">
        <f>COUNTIF('resumen-por-servicio'!M34:S34, "NA")</f>
        <v>0</v>
      </c>
      <c r="J33" s="13">
        <f>7-I33</f>
        <v>7</v>
      </c>
      <c r="K33" s="55">
        <f>F33/J33</f>
        <v>0.5714285714285714</v>
      </c>
      <c r="L33" s="86"/>
      <c r="M33" s="94"/>
      <c r="N33" s="87"/>
    </row>
    <row r="34" spans="1:14" x14ac:dyDescent="0.3">
      <c r="A34" s="100"/>
      <c r="B34" s="99" t="s">
        <v>118</v>
      </c>
      <c r="C34" s="81">
        <v>25</v>
      </c>
      <c r="D34" s="79" t="s">
        <v>73</v>
      </c>
      <c r="E34" s="13" t="s">
        <v>93</v>
      </c>
      <c r="F34" s="13">
        <f>COUNTIF('resumen-por-servicio'!M35:S35, "Dato")</f>
        <v>6</v>
      </c>
      <c r="G34" s="13">
        <f>COUNTIF('resumen-por-servicio'!M35:S35, "Contenido")</f>
        <v>1</v>
      </c>
      <c r="H34" s="13">
        <f>COUNTIF('resumen-por-servicio'!M35:S35, "No")</f>
        <v>0</v>
      </c>
      <c r="I34" s="13">
        <f>COUNTIF('resumen-por-servicio'!M35:S35, "NA")</f>
        <v>0</v>
      </c>
      <c r="J34" s="13">
        <f>7-I34</f>
        <v>7</v>
      </c>
      <c r="K34" s="55">
        <f>F34/J34</f>
        <v>0.8571428571428571</v>
      </c>
      <c r="L34" s="86" t="s">
        <v>119</v>
      </c>
      <c r="M34" s="94"/>
      <c r="N34" s="87" t="s">
        <v>120</v>
      </c>
    </row>
    <row r="35" spans="1:14" x14ac:dyDescent="0.3">
      <c r="A35" s="100"/>
      <c r="B35" s="99"/>
      <c r="C35" s="81">
        <v>26</v>
      </c>
      <c r="D35" s="79" t="s">
        <v>74</v>
      </c>
      <c r="E35" s="13" t="s">
        <v>93</v>
      </c>
      <c r="F35" s="13">
        <f>COUNTIF('resumen-por-servicio'!M36:S36, "Dato")</f>
        <v>5</v>
      </c>
      <c r="G35" s="13">
        <f>COUNTIF('resumen-por-servicio'!M36:S36, "Contenido")</f>
        <v>1</v>
      </c>
      <c r="H35" s="13">
        <f>COUNTIF('resumen-por-servicio'!M36:S36, "No")</f>
        <v>1</v>
      </c>
      <c r="I35" s="13">
        <f>COUNTIF('resumen-por-servicio'!M36:S36, "NA")</f>
        <v>0</v>
      </c>
      <c r="J35" s="13">
        <f>7-I35</f>
        <v>7</v>
      </c>
      <c r="K35" s="55">
        <f>F35/J35</f>
        <v>0.7142857142857143</v>
      </c>
      <c r="L35" s="86"/>
      <c r="M35" s="94"/>
      <c r="N35" s="87"/>
    </row>
  </sheetData>
  <mergeCells count="42">
    <mergeCell ref="F1:J1"/>
    <mergeCell ref="L3:L6"/>
    <mergeCell ref="L24:L29"/>
    <mergeCell ref="M24:M29"/>
    <mergeCell ref="L12:L15"/>
    <mergeCell ref="M12:M15"/>
    <mergeCell ref="L17:L18"/>
    <mergeCell ref="B31:B33"/>
    <mergeCell ref="A3:A10"/>
    <mergeCell ref="A12:A15"/>
    <mergeCell ref="A17:A22"/>
    <mergeCell ref="A24:A29"/>
    <mergeCell ref="B24:B29"/>
    <mergeCell ref="A31:A35"/>
    <mergeCell ref="B12:B15"/>
    <mergeCell ref="B34:B35"/>
    <mergeCell ref="B3:B6"/>
    <mergeCell ref="B7:B8"/>
    <mergeCell ref="B9:B10"/>
    <mergeCell ref="B17:B18"/>
    <mergeCell ref="B19:B22"/>
    <mergeCell ref="N3:N6"/>
    <mergeCell ref="L7:L8"/>
    <mergeCell ref="N7:N8"/>
    <mergeCell ref="L9:L10"/>
    <mergeCell ref="N9:N10"/>
    <mergeCell ref="M3:M6"/>
    <mergeCell ref="M7:M8"/>
    <mergeCell ref="M9:M10"/>
    <mergeCell ref="L31:L33"/>
    <mergeCell ref="N31:N33"/>
    <mergeCell ref="L34:L35"/>
    <mergeCell ref="N12:N15"/>
    <mergeCell ref="N24:N29"/>
    <mergeCell ref="N34:N35"/>
    <mergeCell ref="M31:M33"/>
    <mergeCell ref="M34:M35"/>
    <mergeCell ref="N17:N18"/>
    <mergeCell ref="L19:L22"/>
    <mergeCell ref="N19:N22"/>
    <mergeCell ref="M19:M22"/>
    <mergeCell ref="M17:M18"/>
  </mergeCells>
  <conditionalFormatting sqref="K3:K10 K17:K22 K12:K15 K72:K1048576 K31:K35 K24:K29">
    <cfRule type="cellIs" dxfId="172" priority="91" operator="lessThan">
      <formula>0.34</formula>
    </cfRule>
  </conditionalFormatting>
  <conditionalFormatting sqref="K12">
    <cfRule type="cellIs" dxfId="171" priority="90" operator="lessThan">
      <formula>0.34</formula>
    </cfRule>
  </conditionalFormatting>
  <conditionalFormatting sqref="K3:K10 K17:K22 K12:K15 K72:K1048576 K31:K35 K24:K29">
    <cfRule type="cellIs" dxfId="170" priority="89" operator="greaterThan">
      <formula>0.66</formula>
    </cfRule>
  </conditionalFormatting>
  <conditionalFormatting sqref="K3:K10 K17:K22 K12:K15 K72:K1048576 K31:K35 K24:K29">
    <cfRule type="cellIs" dxfId="169" priority="88" operator="greaterThan">
      <formula>0.66</formula>
    </cfRule>
  </conditionalFormatting>
  <conditionalFormatting sqref="K3:K10 K17:K22 K12:K15 K72:K1048576 K31:K35 K24:K29">
    <cfRule type="cellIs" dxfId="168" priority="87" operator="between">
      <formula>0.34</formula>
      <formula>0.65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7433BB0-0205-4836-9948-D3603B7A3866}">
            <xm:f>NOT(ISERROR(SEARCH("baja",E3)))</xm:f>
            <xm:f>"baja"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E3:E35</xm:sqref>
        </x14:conditionalFormatting>
        <x14:conditionalFormatting xmlns:xm="http://schemas.microsoft.com/office/excel/2006/main">
          <x14:cfRule type="containsText" priority="3" operator="containsText" id="{59AA7341-1D46-4968-8C1D-166AD53A0E2C}">
            <xm:f>NOT(ISERROR(SEARCH("media",E3)))</xm:f>
            <xm:f>"media"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E3:E35</xm:sqref>
        </x14:conditionalFormatting>
        <x14:conditionalFormatting xmlns:xm="http://schemas.microsoft.com/office/excel/2006/main">
          <x14:cfRule type="containsText" priority="2" operator="containsText" id="{80765008-735E-4FAC-A5F3-758CBEFBA6BA}">
            <xm:f>NOT(ISERROR(SEARCH("alta",E3)))</xm:f>
            <xm:f>"alta"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E3:E35</xm:sqref>
        </x14:conditionalFormatting>
        <x14:conditionalFormatting xmlns:xm="http://schemas.microsoft.com/office/excel/2006/main">
          <x14:cfRule type="containsText" priority="1" operator="containsText" id="{C370DB26-DE8E-4E4A-AFC3-D5D942FE9A0D}">
            <xm:f>NOT(ISERROR(SEARCH("media",E3)))</xm:f>
            <xm:f>"media"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E3:E35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0"/>
  <sheetViews>
    <sheetView workbookViewId="0">
      <pane xSplit="4" ySplit="4" topLeftCell="E5" activePane="bottomRight" state="frozen"/>
      <selection pane="topRight" activeCell="F1" sqref="F1"/>
      <selection pane="bottomLeft" activeCell="A5" sqref="A5"/>
      <selection pane="bottomRight"/>
    </sheetView>
  </sheetViews>
  <sheetFormatPr baseColWidth="10" defaultColWidth="9.109375" defaultRowHeight="14.4" x14ac:dyDescent="0.3"/>
  <cols>
    <col min="1" max="1" width="1.88671875" style="7" customWidth="1"/>
    <col min="2" max="2" width="10.6640625" style="7" customWidth="1"/>
    <col min="3" max="3" width="3.88671875" style="7" customWidth="1"/>
    <col min="4" max="4" width="18.33203125" style="7" customWidth="1"/>
    <col min="5" max="11" width="10.33203125" style="7" bestFit="1" customWidth="1"/>
    <col min="12" max="12" width="27.88671875" style="7" customWidth="1"/>
    <col min="13" max="13" width="18.109375" style="7" customWidth="1"/>
    <col min="14" max="16384" width="9.109375" style="7"/>
  </cols>
  <sheetData>
    <row r="2" spans="2:29" s="41" customFormat="1" ht="18.75" customHeight="1" x14ac:dyDescent="0.3">
      <c r="B2" s="85" t="s">
        <v>0</v>
      </c>
      <c r="C2" s="85"/>
      <c r="D2" s="85"/>
      <c r="E2" s="85" t="s">
        <v>2</v>
      </c>
      <c r="F2" s="85"/>
      <c r="G2" s="85"/>
      <c r="H2" s="85"/>
      <c r="I2" s="85"/>
      <c r="J2" s="85"/>
      <c r="K2" s="85"/>
      <c r="L2" s="85"/>
      <c r="M2" s="39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2:29" s="45" customFormat="1" ht="20.25" customHeight="1" x14ac:dyDescent="0.3">
      <c r="B3" s="77"/>
      <c r="C3" s="77"/>
      <c r="D3" s="77"/>
      <c r="E3" s="84" t="s">
        <v>8</v>
      </c>
      <c r="F3" s="84"/>
      <c r="G3" s="84"/>
      <c r="H3" s="84"/>
      <c r="I3" s="84"/>
      <c r="J3" s="84"/>
      <c r="K3" s="84"/>
      <c r="L3" s="77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2:29" ht="15.6" x14ac:dyDescent="0.3">
      <c r="B4" s="77" t="s">
        <v>4</v>
      </c>
      <c r="C4" s="77" t="s">
        <v>5</v>
      </c>
      <c r="D4" s="77" t="s">
        <v>6</v>
      </c>
      <c r="E4" s="18" t="s">
        <v>121</v>
      </c>
      <c r="F4" s="18" t="s">
        <v>14</v>
      </c>
      <c r="G4" s="18" t="s">
        <v>15</v>
      </c>
      <c r="H4" s="18" t="s">
        <v>16</v>
      </c>
      <c r="I4" s="18" t="s">
        <v>17</v>
      </c>
      <c r="J4" s="18" t="s">
        <v>18</v>
      </c>
      <c r="K4" s="18" t="s">
        <v>19</v>
      </c>
      <c r="L4" s="18" t="s">
        <v>122</v>
      </c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2:29" ht="31.2" x14ac:dyDescent="0.3">
      <c r="B5" s="8" t="s">
        <v>40</v>
      </c>
      <c r="C5" s="2">
        <v>1</v>
      </c>
      <c r="D5" s="15" t="s">
        <v>41</v>
      </c>
      <c r="E5" s="12" t="s">
        <v>27</v>
      </c>
      <c r="F5" s="12" t="s">
        <v>29</v>
      </c>
      <c r="G5" s="12" t="s">
        <v>28</v>
      </c>
      <c r="H5" s="12" t="s">
        <v>28</v>
      </c>
      <c r="I5" s="12" t="s">
        <v>27</v>
      </c>
      <c r="J5" s="12" t="s">
        <v>29</v>
      </c>
      <c r="K5" s="12" t="s">
        <v>27</v>
      </c>
      <c r="L5" s="9"/>
    </row>
    <row r="6" spans="2:29" ht="48.75" customHeight="1" x14ac:dyDescent="0.3">
      <c r="B6" s="1" t="s">
        <v>22</v>
      </c>
      <c r="C6" s="2">
        <v>2</v>
      </c>
      <c r="D6" s="1" t="s">
        <v>23</v>
      </c>
      <c r="E6" s="12" t="s">
        <v>27</v>
      </c>
      <c r="F6" s="12" t="s">
        <v>28</v>
      </c>
      <c r="G6" s="12" t="s">
        <v>29</v>
      </c>
      <c r="H6" s="12" t="s">
        <v>28</v>
      </c>
      <c r="I6" s="12" t="s">
        <v>29</v>
      </c>
      <c r="J6" s="12" t="s">
        <v>27</v>
      </c>
      <c r="K6" s="12" t="s">
        <v>29</v>
      </c>
      <c r="L6" s="9" t="s">
        <v>123</v>
      </c>
    </row>
    <row r="7" spans="2:29" ht="31.2" x14ac:dyDescent="0.3">
      <c r="B7" s="1" t="s">
        <v>22</v>
      </c>
      <c r="C7" s="2">
        <v>3</v>
      </c>
      <c r="D7" s="1" t="s">
        <v>30</v>
      </c>
      <c r="E7" s="12" t="s">
        <v>25</v>
      </c>
      <c r="F7" s="12" t="s">
        <v>27</v>
      </c>
      <c r="G7" s="12" t="s">
        <v>29</v>
      </c>
      <c r="H7" s="12" t="s">
        <v>29</v>
      </c>
      <c r="I7" s="12" t="s">
        <v>25</v>
      </c>
      <c r="J7" s="12" t="s">
        <v>25</v>
      </c>
      <c r="K7" s="12" t="s">
        <v>25</v>
      </c>
      <c r="L7" s="9"/>
    </row>
    <row r="8" spans="2:29" ht="31.2" x14ac:dyDescent="0.3">
      <c r="B8" s="1" t="s">
        <v>22</v>
      </c>
      <c r="C8" s="2">
        <v>4</v>
      </c>
      <c r="D8" s="1" t="s">
        <v>32</v>
      </c>
      <c r="E8" s="12" t="s">
        <v>27</v>
      </c>
      <c r="F8" s="12" t="s">
        <v>25</v>
      </c>
      <c r="G8" s="12" t="s">
        <v>29</v>
      </c>
      <c r="H8" s="12" t="s">
        <v>28</v>
      </c>
      <c r="I8" s="12" t="s">
        <v>29</v>
      </c>
      <c r="J8" s="14" t="s">
        <v>25</v>
      </c>
      <c r="K8" s="8" t="s">
        <v>27</v>
      </c>
      <c r="L8" s="9"/>
    </row>
    <row r="9" spans="2:29" ht="46.8" x14ac:dyDescent="0.3">
      <c r="B9" s="1" t="s">
        <v>22</v>
      </c>
      <c r="C9" s="2">
        <v>5</v>
      </c>
      <c r="D9" s="1" t="s">
        <v>35</v>
      </c>
      <c r="E9" s="12" t="s">
        <v>28</v>
      </c>
      <c r="F9" s="12" t="s">
        <v>28</v>
      </c>
      <c r="G9" s="12" t="s">
        <v>28</v>
      </c>
      <c r="H9" s="12" t="s">
        <v>28</v>
      </c>
      <c r="I9" s="12" t="s">
        <v>29</v>
      </c>
      <c r="J9" s="12" t="s">
        <v>27</v>
      </c>
      <c r="K9" s="12" t="s">
        <v>27</v>
      </c>
      <c r="L9" s="9"/>
    </row>
    <row r="10" spans="2:29" ht="62.4" x14ac:dyDescent="0.3">
      <c r="B10" s="1" t="s">
        <v>22</v>
      </c>
      <c r="C10" s="2">
        <v>6</v>
      </c>
      <c r="D10" s="1" t="s">
        <v>36</v>
      </c>
      <c r="E10" s="12" t="s">
        <v>28</v>
      </c>
      <c r="F10" s="12" t="s">
        <v>28</v>
      </c>
      <c r="G10" s="12" t="s">
        <v>28</v>
      </c>
      <c r="H10" s="12" t="s">
        <v>28</v>
      </c>
      <c r="I10" s="12" t="s">
        <v>29</v>
      </c>
      <c r="J10" s="12" t="s">
        <v>25</v>
      </c>
      <c r="K10" s="12" t="s">
        <v>25</v>
      </c>
      <c r="L10" s="9"/>
    </row>
    <row r="11" spans="2:29" ht="31.2" x14ac:dyDescent="0.3">
      <c r="B11" s="1" t="s">
        <v>22</v>
      </c>
      <c r="C11" s="2">
        <v>7</v>
      </c>
      <c r="D11" s="1" t="s">
        <v>38</v>
      </c>
      <c r="E11" s="12" t="s">
        <v>28</v>
      </c>
      <c r="F11" s="12" t="s">
        <v>27</v>
      </c>
      <c r="G11" s="12" t="s">
        <v>29</v>
      </c>
      <c r="H11" s="12" t="s">
        <v>27</v>
      </c>
      <c r="I11" s="12" t="s">
        <v>27</v>
      </c>
      <c r="J11" s="12" t="s">
        <v>27</v>
      </c>
      <c r="K11" s="12" t="s">
        <v>27</v>
      </c>
      <c r="L11" s="9"/>
    </row>
    <row r="12" spans="2:29" ht="31.2" x14ac:dyDescent="0.3">
      <c r="B12" s="1" t="s">
        <v>22</v>
      </c>
      <c r="C12" s="2">
        <v>8</v>
      </c>
      <c r="D12" s="1" t="s">
        <v>124</v>
      </c>
      <c r="E12" s="12" t="s">
        <v>28</v>
      </c>
      <c r="F12" s="12" t="s">
        <v>28</v>
      </c>
      <c r="G12" s="12" t="s">
        <v>28</v>
      </c>
      <c r="H12" s="12" t="s">
        <v>28</v>
      </c>
      <c r="I12" s="12" t="s">
        <v>27</v>
      </c>
      <c r="J12" s="12" t="s">
        <v>27</v>
      </c>
      <c r="K12" s="12" t="s">
        <v>28</v>
      </c>
      <c r="L12" s="16"/>
    </row>
    <row r="13" spans="2:29" ht="31.2" x14ac:dyDescent="0.3">
      <c r="B13" s="8" t="s">
        <v>40</v>
      </c>
      <c r="C13" s="2">
        <v>9</v>
      </c>
      <c r="D13" s="1" t="s">
        <v>42</v>
      </c>
      <c r="E13" s="12" t="s">
        <v>27</v>
      </c>
      <c r="F13" s="12" t="s">
        <v>29</v>
      </c>
      <c r="G13" s="12" t="s">
        <v>25</v>
      </c>
      <c r="H13" s="12" t="s">
        <v>27</v>
      </c>
      <c r="I13" s="12" t="s">
        <v>25</v>
      </c>
      <c r="J13" s="12" t="s">
        <v>25</v>
      </c>
      <c r="K13" s="12" t="s">
        <v>25</v>
      </c>
      <c r="L13" s="9"/>
    </row>
    <row r="14" spans="2:29" ht="46.8" x14ac:dyDescent="0.3">
      <c r="B14" s="8" t="s">
        <v>40</v>
      </c>
      <c r="C14" s="2">
        <v>10</v>
      </c>
      <c r="D14" s="1" t="s">
        <v>44</v>
      </c>
      <c r="E14" s="12" t="s">
        <v>25</v>
      </c>
      <c r="F14" s="12" t="s">
        <v>29</v>
      </c>
      <c r="G14" s="12" t="s">
        <v>25</v>
      </c>
      <c r="H14" s="12" t="s">
        <v>29</v>
      </c>
      <c r="I14" s="12" t="s">
        <v>25</v>
      </c>
      <c r="J14" s="12" t="s">
        <v>25</v>
      </c>
      <c r="K14" s="12" t="s">
        <v>27</v>
      </c>
      <c r="L14" s="9"/>
    </row>
    <row r="15" spans="2:29" ht="36.75" customHeight="1" x14ac:dyDescent="0.3">
      <c r="B15" s="1" t="s">
        <v>40</v>
      </c>
      <c r="C15" s="2">
        <v>11</v>
      </c>
      <c r="D15" s="1" t="s">
        <v>46</v>
      </c>
      <c r="E15" s="12" t="s">
        <v>27</v>
      </c>
      <c r="F15" s="12" t="s">
        <v>29</v>
      </c>
      <c r="G15" s="12" t="s">
        <v>29</v>
      </c>
      <c r="H15" s="12" t="s">
        <v>29</v>
      </c>
      <c r="I15" s="12" t="s">
        <v>27</v>
      </c>
      <c r="J15" s="12" t="s">
        <v>27</v>
      </c>
      <c r="K15" s="12" t="s">
        <v>27</v>
      </c>
      <c r="L15" s="9"/>
    </row>
    <row r="16" spans="2:29" ht="36.75" customHeight="1" x14ac:dyDescent="0.3">
      <c r="B16" s="1" t="s">
        <v>48</v>
      </c>
      <c r="C16" s="2">
        <v>12</v>
      </c>
      <c r="D16" s="1" t="s">
        <v>49</v>
      </c>
      <c r="E16" s="12" t="s">
        <v>28</v>
      </c>
      <c r="F16" s="12" t="s">
        <v>27</v>
      </c>
      <c r="G16" s="12" t="s">
        <v>25</v>
      </c>
      <c r="H16" s="12" t="s">
        <v>28</v>
      </c>
      <c r="I16" s="12" t="s">
        <v>29</v>
      </c>
      <c r="J16" s="12" t="s">
        <v>25</v>
      </c>
      <c r="K16" s="12" t="s">
        <v>27</v>
      </c>
      <c r="L16" s="9"/>
    </row>
    <row r="17" spans="1:29" ht="46.8" x14ac:dyDescent="0.3">
      <c r="B17" s="1" t="s">
        <v>48</v>
      </c>
      <c r="C17" s="2">
        <v>13</v>
      </c>
      <c r="D17" s="1" t="s">
        <v>52</v>
      </c>
      <c r="E17" s="8" t="s">
        <v>28</v>
      </c>
      <c r="F17" s="12" t="s">
        <v>29</v>
      </c>
      <c r="G17" s="12" t="s">
        <v>27</v>
      </c>
      <c r="H17" s="12" t="s">
        <v>27</v>
      </c>
      <c r="I17" s="12" t="s">
        <v>28</v>
      </c>
      <c r="J17" s="12" t="s">
        <v>28</v>
      </c>
      <c r="K17" s="12" t="s">
        <v>28</v>
      </c>
      <c r="L17" s="9"/>
    </row>
    <row r="18" spans="1:29" ht="31.2" x14ac:dyDescent="0.3">
      <c r="B18" s="1" t="s">
        <v>48</v>
      </c>
      <c r="C18" s="2">
        <v>14</v>
      </c>
      <c r="D18" s="1" t="s">
        <v>55</v>
      </c>
      <c r="E18" s="12" t="s">
        <v>27</v>
      </c>
      <c r="F18" s="12" t="s">
        <v>28</v>
      </c>
      <c r="G18" s="12" t="s">
        <v>28</v>
      </c>
      <c r="H18" s="12" t="s">
        <v>28</v>
      </c>
      <c r="I18" s="12" t="s">
        <v>28</v>
      </c>
      <c r="J18" s="12" t="s">
        <v>28</v>
      </c>
      <c r="K18" s="12" t="s">
        <v>28</v>
      </c>
      <c r="L18" s="9"/>
    </row>
    <row r="19" spans="1:29" ht="46.8" x14ac:dyDescent="0.3">
      <c r="B19" s="1" t="s">
        <v>48</v>
      </c>
      <c r="C19" s="2">
        <v>15</v>
      </c>
      <c r="D19" s="1" t="s">
        <v>57</v>
      </c>
      <c r="E19" s="12" t="s">
        <v>27</v>
      </c>
      <c r="F19" s="13" t="s">
        <v>28</v>
      </c>
      <c r="G19" s="12" t="s">
        <v>28</v>
      </c>
      <c r="H19" s="12" t="s">
        <v>28</v>
      </c>
      <c r="I19" s="12" t="s">
        <v>28</v>
      </c>
      <c r="J19" s="12" t="s">
        <v>28</v>
      </c>
      <c r="K19" s="14" t="s">
        <v>28</v>
      </c>
      <c r="L19" s="9"/>
    </row>
    <row r="20" spans="1:29" ht="31.2" x14ac:dyDescent="0.3">
      <c r="B20" s="1" t="s">
        <v>48</v>
      </c>
      <c r="C20" s="2">
        <v>16</v>
      </c>
      <c r="D20" s="1" t="s">
        <v>58</v>
      </c>
      <c r="E20" s="12" t="s">
        <v>29</v>
      </c>
      <c r="F20" s="12" t="s">
        <v>27</v>
      </c>
      <c r="G20" s="12" t="s">
        <v>27</v>
      </c>
      <c r="H20" s="12" t="s">
        <v>27</v>
      </c>
      <c r="I20" s="12" t="s">
        <v>28</v>
      </c>
      <c r="J20" s="12" t="s">
        <v>28</v>
      </c>
      <c r="K20" s="12" t="s">
        <v>28</v>
      </c>
      <c r="L20" s="9"/>
    </row>
    <row r="21" spans="1:29" ht="62.4" x14ac:dyDescent="0.3">
      <c r="B21" s="1" t="s">
        <v>48</v>
      </c>
      <c r="C21" s="2">
        <v>17</v>
      </c>
      <c r="D21" s="1" t="s">
        <v>59</v>
      </c>
      <c r="E21" s="12" t="s">
        <v>28</v>
      </c>
      <c r="F21" s="12" t="s">
        <v>28</v>
      </c>
      <c r="G21" s="12" t="s">
        <v>28</v>
      </c>
      <c r="H21" s="12" t="s">
        <v>28</v>
      </c>
      <c r="I21" s="12" t="s">
        <v>28</v>
      </c>
      <c r="J21" s="12" t="s">
        <v>28</v>
      </c>
      <c r="K21" s="12" t="s">
        <v>27</v>
      </c>
      <c r="L21" s="9"/>
    </row>
    <row r="22" spans="1:29" ht="46.8" x14ac:dyDescent="0.3">
      <c r="B22" s="1" t="s">
        <v>61</v>
      </c>
      <c r="C22" s="2">
        <v>18</v>
      </c>
      <c r="D22" s="1" t="s">
        <v>62</v>
      </c>
      <c r="E22" s="12" t="s">
        <v>29</v>
      </c>
      <c r="F22" s="12" t="s">
        <v>28</v>
      </c>
      <c r="G22" s="12" t="s">
        <v>27</v>
      </c>
      <c r="H22" s="12" t="s">
        <v>28</v>
      </c>
      <c r="I22" s="12" t="s">
        <v>29</v>
      </c>
      <c r="J22" s="12" t="s">
        <v>29</v>
      </c>
      <c r="K22" s="12" t="s">
        <v>29</v>
      </c>
      <c r="L22" s="9"/>
    </row>
    <row r="23" spans="1:29" ht="46.8" x14ac:dyDescent="0.3">
      <c r="B23" s="1" t="s">
        <v>61</v>
      </c>
      <c r="C23" s="2">
        <v>19</v>
      </c>
      <c r="D23" s="1" t="s">
        <v>65</v>
      </c>
      <c r="E23" s="12" t="s">
        <v>28</v>
      </c>
      <c r="F23" s="12" t="s">
        <v>28</v>
      </c>
      <c r="G23" s="12" t="s">
        <v>28</v>
      </c>
      <c r="H23" s="12" t="s">
        <v>28</v>
      </c>
      <c r="I23" s="12" t="s">
        <v>25</v>
      </c>
      <c r="J23" s="12" t="s">
        <v>29</v>
      </c>
      <c r="K23" s="12" t="s">
        <v>27</v>
      </c>
      <c r="L23" s="9" t="s">
        <v>125</v>
      </c>
    </row>
    <row r="24" spans="1:29" ht="46.8" x14ac:dyDescent="0.3">
      <c r="B24" s="1" t="s">
        <v>61</v>
      </c>
      <c r="C24" s="2">
        <v>20</v>
      </c>
      <c r="D24" s="1" t="s">
        <v>66</v>
      </c>
      <c r="E24" s="12" t="s">
        <v>28</v>
      </c>
      <c r="F24" s="12" t="s">
        <v>28</v>
      </c>
      <c r="G24" s="12" t="s">
        <v>28</v>
      </c>
      <c r="H24" s="12" t="s">
        <v>28</v>
      </c>
      <c r="I24" s="12" t="s">
        <v>25</v>
      </c>
      <c r="J24" s="12" t="s">
        <v>25</v>
      </c>
      <c r="K24" s="12" t="s">
        <v>25</v>
      </c>
      <c r="L24" s="9"/>
    </row>
    <row r="25" spans="1:29" ht="62.4" x14ac:dyDescent="0.3">
      <c r="B25" s="1" t="s">
        <v>61</v>
      </c>
      <c r="C25" s="2">
        <v>21</v>
      </c>
      <c r="D25" s="1" t="s">
        <v>67</v>
      </c>
      <c r="E25" s="12" t="s">
        <v>28</v>
      </c>
      <c r="F25" s="12" t="s">
        <v>28</v>
      </c>
      <c r="G25" s="12" t="s">
        <v>28</v>
      </c>
      <c r="H25" s="12" t="s">
        <v>28</v>
      </c>
      <c r="I25" s="12" t="s">
        <v>29</v>
      </c>
      <c r="J25" s="12" t="s">
        <v>29</v>
      </c>
      <c r="K25" s="12" t="s">
        <v>27</v>
      </c>
      <c r="L25" s="9" t="s">
        <v>126</v>
      </c>
    </row>
    <row r="26" spans="1:29" ht="46.8" x14ac:dyDescent="0.3">
      <c r="A26" s="31"/>
      <c r="B26" s="3" t="s">
        <v>61</v>
      </c>
      <c r="C26" s="32">
        <v>27</v>
      </c>
      <c r="D26" s="4" t="s">
        <v>68</v>
      </c>
      <c r="E26" s="13" t="s">
        <v>28</v>
      </c>
      <c r="F26" s="13" t="s">
        <v>27</v>
      </c>
      <c r="G26" s="13" t="s">
        <v>27</v>
      </c>
      <c r="H26" s="13" t="s">
        <v>27</v>
      </c>
      <c r="I26" s="13" t="s">
        <v>27</v>
      </c>
      <c r="J26" s="13" t="s">
        <v>27</v>
      </c>
      <c r="K26" s="13" t="s">
        <v>27</v>
      </c>
      <c r="L26" s="80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46.8" x14ac:dyDescent="0.3">
      <c r="B27" s="1" t="s">
        <v>69</v>
      </c>
      <c r="C27" s="2">
        <v>22</v>
      </c>
      <c r="D27" s="1" t="s">
        <v>70</v>
      </c>
      <c r="E27" s="12" t="s">
        <v>27</v>
      </c>
      <c r="F27" s="12" t="s">
        <v>25</v>
      </c>
      <c r="G27" s="12" t="s">
        <v>29</v>
      </c>
      <c r="H27" s="12" t="s">
        <v>29</v>
      </c>
      <c r="I27" s="13" t="s">
        <v>27</v>
      </c>
      <c r="J27" s="12" t="s">
        <v>25</v>
      </c>
      <c r="K27" s="12" t="s">
        <v>29</v>
      </c>
      <c r="L27" s="9"/>
    </row>
    <row r="28" spans="1:29" ht="46.8" x14ac:dyDescent="0.3">
      <c r="B28" s="1" t="s">
        <v>69</v>
      </c>
      <c r="C28" s="2">
        <v>23</v>
      </c>
      <c r="D28" s="1" t="s">
        <v>71</v>
      </c>
      <c r="E28" s="12" t="s">
        <v>27</v>
      </c>
      <c r="F28" s="12" t="s">
        <v>29</v>
      </c>
      <c r="G28" s="13" t="s">
        <v>27</v>
      </c>
      <c r="H28" s="13" t="s">
        <v>27</v>
      </c>
      <c r="I28" s="12" t="s">
        <v>29</v>
      </c>
      <c r="J28" s="13" t="s">
        <v>29</v>
      </c>
      <c r="K28" s="13" t="s">
        <v>27</v>
      </c>
      <c r="L28" s="9" t="s">
        <v>127</v>
      </c>
    </row>
    <row r="29" spans="1:29" ht="46.8" x14ac:dyDescent="0.3">
      <c r="B29" s="1" t="s">
        <v>69</v>
      </c>
      <c r="C29" s="2">
        <v>24</v>
      </c>
      <c r="D29" s="1" t="s">
        <v>72</v>
      </c>
      <c r="E29" s="12" t="s">
        <v>27</v>
      </c>
      <c r="F29" s="12" t="s">
        <v>29</v>
      </c>
      <c r="G29" s="13" t="s">
        <v>27</v>
      </c>
      <c r="H29" s="13" t="s">
        <v>27</v>
      </c>
      <c r="I29" s="12" t="s">
        <v>29</v>
      </c>
      <c r="J29" s="12" t="s">
        <v>25</v>
      </c>
      <c r="K29" s="13" t="s">
        <v>27</v>
      </c>
      <c r="L29" s="9"/>
    </row>
    <row r="30" spans="1:29" ht="46.8" x14ac:dyDescent="0.3">
      <c r="B30" s="1" t="s">
        <v>69</v>
      </c>
      <c r="C30" s="2">
        <v>25</v>
      </c>
      <c r="D30" s="1" t="s">
        <v>73</v>
      </c>
      <c r="E30" s="13" t="s">
        <v>27</v>
      </c>
      <c r="F30" s="13" t="s">
        <v>27</v>
      </c>
      <c r="G30" s="13" t="s">
        <v>27</v>
      </c>
      <c r="H30" s="13" t="s">
        <v>27</v>
      </c>
      <c r="I30" s="13" t="s">
        <v>27</v>
      </c>
      <c r="J30" s="13" t="s">
        <v>25</v>
      </c>
      <c r="K30" s="13" t="s">
        <v>27</v>
      </c>
    </row>
    <row r="31" spans="1:29" ht="46.8" x14ac:dyDescent="0.3">
      <c r="B31" s="1" t="s">
        <v>69</v>
      </c>
      <c r="C31" s="2">
        <v>26</v>
      </c>
      <c r="D31" s="1" t="s">
        <v>74</v>
      </c>
      <c r="E31" s="12" t="s">
        <v>29</v>
      </c>
      <c r="F31" s="12" t="s">
        <v>27</v>
      </c>
      <c r="G31" s="12" t="s">
        <v>27</v>
      </c>
      <c r="H31" s="12" t="s">
        <v>27</v>
      </c>
      <c r="I31" s="12" t="s">
        <v>27</v>
      </c>
      <c r="J31" s="12" t="s">
        <v>25</v>
      </c>
      <c r="K31" s="12" t="s">
        <v>27</v>
      </c>
      <c r="L31" s="9"/>
    </row>
    <row r="32" spans="1:29" ht="15.6" x14ac:dyDescent="0.3">
      <c r="B32" s="1"/>
      <c r="C32" s="2"/>
      <c r="D32" s="1"/>
      <c r="E32" s="12"/>
      <c r="F32" s="12"/>
      <c r="G32" s="12"/>
      <c r="H32" s="12"/>
      <c r="I32" s="12"/>
      <c r="J32" s="12"/>
      <c r="K32" s="12"/>
      <c r="L32" s="9"/>
    </row>
    <row r="35" spans="5:7" x14ac:dyDescent="0.3">
      <c r="E35" s="9" t="s">
        <v>27</v>
      </c>
      <c r="F35" s="9">
        <f>COUNTIF(E$5:K$31, "Dato")</f>
        <v>64</v>
      </c>
      <c r="G35" s="76">
        <f>F35/F$39</f>
        <v>0.33862433862433861</v>
      </c>
    </row>
    <row r="36" spans="5:7" x14ac:dyDescent="0.3">
      <c r="E36" s="9" t="s">
        <v>29</v>
      </c>
      <c r="F36" s="9">
        <f>COUNTIF(E$5:K$31, "Contenido")</f>
        <v>37</v>
      </c>
      <c r="G36" s="76">
        <f>F36/F$39</f>
        <v>0.19576719576719576</v>
      </c>
    </row>
    <row r="37" spans="5:7" x14ac:dyDescent="0.3">
      <c r="E37" s="9" t="s">
        <v>25</v>
      </c>
      <c r="F37" s="9">
        <f>COUNTIF(E$5:K$31, "No")</f>
        <v>27</v>
      </c>
      <c r="G37" s="76">
        <f>F37/F$39</f>
        <v>0.14285714285714285</v>
      </c>
    </row>
    <row r="38" spans="5:7" x14ac:dyDescent="0.3">
      <c r="E38" s="9" t="s">
        <v>28</v>
      </c>
      <c r="F38" s="9">
        <f>COUNTIF(E$5:K$31, "NA")</f>
        <v>61</v>
      </c>
      <c r="G38" s="76">
        <f>F38/F$39</f>
        <v>0.32275132275132273</v>
      </c>
    </row>
    <row r="39" spans="5:7" x14ac:dyDescent="0.3">
      <c r="E39" s="9" t="s">
        <v>77</v>
      </c>
      <c r="F39" s="9">
        <f>SUM(F35:F38)</f>
        <v>189</v>
      </c>
      <c r="G39" s="9">
        <f>F39/F$39</f>
        <v>1</v>
      </c>
    </row>
    <row r="40" spans="5:7" x14ac:dyDescent="0.3">
      <c r="E40" s="7" t="s">
        <v>77</v>
      </c>
      <c r="F40" s="7" t="e">
        <f>CUBESETCOUNT(E5:K31)</f>
        <v>#VALUE!</v>
      </c>
    </row>
  </sheetData>
  <sheetProtection selectLockedCells="1" selectUnlockedCells="1"/>
  <mergeCells count="3">
    <mergeCell ref="B2:D2"/>
    <mergeCell ref="E2:L2"/>
    <mergeCell ref="E3:K3"/>
  </mergeCells>
  <conditionalFormatting sqref="E12:K12 B13:B14">
    <cfRule type="cellIs" dxfId="163" priority="85" operator="equal">
      <formula>"Sí"</formula>
    </cfRule>
    <cfRule type="containsText" dxfId="162" priority="86" operator="containsText" text="No">
      <formula>NOT(ISERROR(SEARCH("No",B12)))</formula>
    </cfRule>
    <cfRule type="cellIs" dxfId="161" priority="87" operator="greaterThan">
      <formula>"Sí"</formula>
    </cfRule>
  </conditionalFormatting>
  <conditionalFormatting sqref="F30:K30 E31:K31 E27:K29 E6:K25">
    <cfRule type="containsText" dxfId="160" priority="83" operator="containsText" text="Sí">
      <formula>NOT(ISERROR(SEARCH("Sí",E6)))</formula>
    </cfRule>
    <cfRule type="containsText" dxfId="159" priority="84" operator="containsText" text="No">
      <formula>NOT(ISERROR(SEARCH("No",E6)))</formula>
    </cfRule>
  </conditionalFormatting>
  <conditionalFormatting sqref="E27:K31 E6:K25">
    <cfRule type="containsText" dxfId="158" priority="70" operator="containsText" text="NA">
      <formula>NOT(ISERROR(SEARCH("NA",E6)))</formula>
    </cfRule>
    <cfRule type="containsText" dxfId="157" priority="71" operator="containsText" text="NA">
      <formula>NOT(ISERROR(SEARCH("NA",E6)))</formula>
    </cfRule>
    <cfRule type="containsText" priority="72" operator="containsText" text="No-aplica">
      <formula>NOT(ISERROR(SEARCH("No-aplica",E6)))</formula>
    </cfRule>
    <cfRule type="containsText" dxfId="156" priority="75" operator="containsText" text="Dato en proceso de publicación">
      <formula>NOT(ISERROR(SEARCH("Dato en proceso de publicación",E6)))</formula>
    </cfRule>
    <cfRule type="containsText" dxfId="155" priority="76" operator="containsText" text="Contenido">
      <formula>NOT(ISERROR(SEARCH("Contenido",E6)))</formula>
    </cfRule>
    <cfRule type="cellIs" dxfId="154" priority="77" operator="equal">
      <formula>"Contenido"</formula>
    </cfRule>
    <cfRule type="containsText" dxfId="153" priority="78" operator="containsText" text="Dato">
      <formula>NOT(ISERROR(SEARCH("Dato",E6)))</formula>
    </cfRule>
  </conditionalFormatting>
  <conditionalFormatting sqref="E9:H10">
    <cfRule type="cellIs" dxfId="152" priority="79" operator="equal">
      <formula>"Sí"</formula>
    </cfRule>
    <cfRule type="containsText" dxfId="151" priority="80" operator="containsText" text="No">
      <formula>NOT(ISERROR(SEARCH("No",E9)))</formula>
    </cfRule>
    <cfRule type="cellIs" dxfId="150" priority="81" operator="greaterThan">
      <formula>"Sí"</formula>
    </cfRule>
  </conditionalFormatting>
  <conditionalFormatting sqref="E7">
    <cfRule type="cellIs" dxfId="149" priority="73" operator="equal">
      <formula>"in progress"</formula>
    </cfRule>
    <cfRule type="cellIs" dxfId="148" priority="74" operator="equal">
      <formula>"in progress"</formula>
    </cfRule>
  </conditionalFormatting>
  <conditionalFormatting sqref="F19">
    <cfRule type="cellIs" dxfId="147" priority="67" operator="equal">
      <formula>"Sí"</formula>
    </cfRule>
    <cfRule type="containsText" dxfId="146" priority="68" operator="containsText" text="No">
      <formula>NOT(ISERROR(SEARCH("No",F19)))</formula>
    </cfRule>
    <cfRule type="cellIs" dxfId="145" priority="69" operator="greaterThan">
      <formula>"Sí"</formula>
    </cfRule>
  </conditionalFormatting>
  <conditionalFormatting sqref="I19">
    <cfRule type="cellIs" dxfId="144" priority="64" operator="equal">
      <formula>"Sí"</formula>
    </cfRule>
    <cfRule type="containsText" dxfId="143" priority="65" operator="containsText" text="No">
      <formula>NOT(ISERROR(SEARCH("No",I19)))</formula>
    </cfRule>
    <cfRule type="cellIs" dxfId="142" priority="66" operator="greaterThan">
      <formula>"Sí"</formula>
    </cfRule>
  </conditionalFormatting>
  <conditionalFormatting sqref="J19">
    <cfRule type="cellIs" dxfId="141" priority="61" operator="equal">
      <formula>"Sí"</formula>
    </cfRule>
    <cfRule type="containsText" dxfId="140" priority="62" operator="containsText" text="No">
      <formula>NOT(ISERROR(SEARCH("No",J19)))</formula>
    </cfRule>
    <cfRule type="cellIs" dxfId="139" priority="63" operator="greaterThan">
      <formula>"Sí"</formula>
    </cfRule>
  </conditionalFormatting>
  <conditionalFormatting sqref="K19">
    <cfRule type="cellIs" dxfId="138" priority="58" operator="equal">
      <formula>"Sí"</formula>
    </cfRule>
    <cfRule type="containsText" dxfId="137" priority="59" operator="containsText" text="No">
      <formula>NOT(ISERROR(SEARCH("No",K19)))</formula>
    </cfRule>
    <cfRule type="cellIs" dxfId="136" priority="60" operator="greaterThan">
      <formula>"Sí"</formula>
    </cfRule>
  </conditionalFormatting>
  <conditionalFormatting sqref="E30">
    <cfRule type="containsText" dxfId="135" priority="56" operator="containsText" text="Sí">
      <formula>NOT(ISERROR(SEARCH("Sí",E30)))</formula>
    </cfRule>
    <cfRule type="containsText" dxfId="134" priority="57" operator="containsText" text="No">
      <formula>NOT(ISERROR(SEARCH("No",E30)))</formula>
    </cfRule>
  </conditionalFormatting>
  <conditionalFormatting sqref="I17:J17">
    <cfRule type="cellIs" dxfId="133" priority="53" operator="equal">
      <formula>"Sí"</formula>
    </cfRule>
    <cfRule type="containsText" dxfId="132" priority="54" operator="containsText" text="No">
      <formula>NOT(ISERROR(SEARCH("No",I17)))</formula>
    </cfRule>
    <cfRule type="cellIs" dxfId="131" priority="55" operator="greaterThan">
      <formula>"Sí"</formula>
    </cfRule>
  </conditionalFormatting>
  <conditionalFormatting sqref="K8">
    <cfRule type="cellIs" dxfId="130" priority="50" operator="equal">
      <formula>"Sí"</formula>
    </cfRule>
    <cfRule type="containsText" dxfId="129" priority="51" operator="containsText" text="No">
      <formula>NOT(ISERROR(SEARCH("No",K8)))</formula>
    </cfRule>
    <cfRule type="cellIs" dxfId="128" priority="52" operator="greaterThan">
      <formula>"Sí"</formula>
    </cfRule>
  </conditionalFormatting>
  <conditionalFormatting sqref="J8">
    <cfRule type="cellIs" dxfId="127" priority="47" operator="equal">
      <formula>"Sí"</formula>
    </cfRule>
    <cfRule type="containsText" dxfId="126" priority="48" operator="containsText" text="No">
      <formula>NOT(ISERROR(SEARCH("No",J8)))</formula>
    </cfRule>
    <cfRule type="cellIs" dxfId="125" priority="49" operator="greaterThan">
      <formula>"Sí"</formula>
    </cfRule>
  </conditionalFormatting>
  <conditionalFormatting sqref="E26:K26">
    <cfRule type="containsText" dxfId="124" priority="45" operator="containsText" text="Sí">
      <formula>NOT(ISERROR(SEARCH("Sí",E26)))</formula>
    </cfRule>
    <cfRule type="containsText" dxfId="123" priority="46" operator="containsText" text="No">
      <formula>NOT(ISERROR(SEARCH("No",E26)))</formula>
    </cfRule>
  </conditionalFormatting>
  <conditionalFormatting sqref="E26:K26">
    <cfRule type="containsText" dxfId="122" priority="37" operator="containsText" text="NA">
      <formula>NOT(ISERROR(SEARCH("NA",E26)))</formula>
    </cfRule>
    <cfRule type="containsText" dxfId="121" priority="38" operator="containsText" text="NA">
      <formula>NOT(ISERROR(SEARCH("NA",E26)))</formula>
    </cfRule>
    <cfRule type="containsText" priority="39" operator="containsText" text="No-aplica">
      <formula>NOT(ISERROR(SEARCH("No-aplica",E26)))</formula>
    </cfRule>
    <cfRule type="containsText" dxfId="120" priority="40" operator="containsText" text="Dato en proceso de publicación">
      <formula>NOT(ISERROR(SEARCH("Dato en proceso de publicación",E26)))</formula>
    </cfRule>
    <cfRule type="containsText" dxfId="119" priority="41" operator="containsText" text="Contenido">
      <formula>NOT(ISERROR(SEARCH("Contenido",E26)))</formula>
    </cfRule>
    <cfRule type="cellIs" dxfId="118" priority="42" operator="equal">
      <formula>"Contenido"</formula>
    </cfRule>
    <cfRule type="containsText" dxfId="117" priority="43" operator="containsText" text="Dato">
      <formula>NOT(ISERROR(SEARCH("Dato",E26)))</formula>
    </cfRule>
  </conditionalFormatting>
  <conditionalFormatting sqref="B5">
    <cfRule type="cellIs" dxfId="116" priority="34" operator="equal">
      <formula>"Sí"</formula>
    </cfRule>
    <cfRule type="containsText" dxfId="115" priority="35" operator="containsText" text="No">
      <formula>NOT(ISERROR(SEARCH("No",B5)))</formula>
    </cfRule>
    <cfRule type="cellIs" dxfId="114" priority="36" operator="greaterThan">
      <formula>"Sí"</formula>
    </cfRule>
  </conditionalFormatting>
  <conditionalFormatting sqref="F5:K5">
    <cfRule type="containsText" dxfId="113" priority="32" operator="containsText" text="Sí">
      <formula>NOT(ISERROR(SEARCH("Sí",F5)))</formula>
    </cfRule>
    <cfRule type="containsText" dxfId="112" priority="33" operator="containsText" text="No">
      <formula>NOT(ISERROR(SEARCH("No",F5)))</formula>
    </cfRule>
  </conditionalFormatting>
  <conditionalFormatting sqref="F5:K5">
    <cfRule type="containsText" dxfId="111" priority="24" operator="containsText" text="NA">
      <formula>NOT(ISERROR(SEARCH("NA",F5)))</formula>
    </cfRule>
    <cfRule type="containsText" dxfId="110" priority="25" operator="containsText" text="NA">
      <formula>NOT(ISERROR(SEARCH("NA",F5)))</formula>
    </cfRule>
    <cfRule type="containsText" priority="26" operator="containsText" text="No-aplica">
      <formula>NOT(ISERROR(SEARCH("No-aplica",F5)))</formula>
    </cfRule>
    <cfRule type="containsText" dxfId="109" priority="27" operator="containsText" text="Dato en proceso de publicación">
      <formula>NOT(ISERROR(SEARCH("Dato en proceso de publicación",F5)))</formula>
    </cfRule>
    <cfRule type="containsText" dxfId="108" priority="28" operator="containsText" text="Contenido">
      <formula>NOT(ISERROR(SEARCH("Contenido",F5)))</formula>
    </cfRule>
    <cfRule type="cellIs" dxfId="107" priority="29" operator="equal">
      <formula>"Contenido"</formula>
    </cfRule>
    <cfRule type="containsText" dxfId="106" priority="30" operator="containsText" text="Dato">
      <formula>NOT(ISERROR(SEARCH("Dato",F5)))</formula>
    </cfRule>
  </conditionalFormatting>
  <conditionalFormatting sqref="F5:H5">
    <cfRule type="cellIs" dxfId="105" priority="21" operator="equal">
      <formula>"Sí"</formula>
    </cfRule>
    <cfRule type="containsText" dxfId="104" priority="22" operator="containsText" text="No">
      <formula>NOT(ISERROR(SEARCH("No",F5)))</formula>
    </cfRule>
    <cfRule type="cellIs" dxfId="103" priority="23" operator="greaterThan">
      <formula>"Sí"</formula>
    </cfRule>
  </conditionalFormatting>
  <conditionalFormatting sqref="E5">
    <cfRule type="containsText" dxfId="102" priority="19" operator="containsText" text="Sí">
      <formula>NOT(ISERROR(SEARCH("Sí",E5)))</formula>
    </cfRule>
    <cfRule type="containsText" dxfId="101" priority="20" operator="containsText" text="No">
      <formula>NOT(ISERROR(SEARCH("No",E5)))</formula>
    </cfRule>
  </conditionalFormatting>
  <conditionalFormatting sqref="E5">
    <cfRule type="containsText" dxfId="100" priority="11" operator="containsText" text="NA">
      <formula>NOT(ISERROR(SEARCH("NA",E5)))</formula>
    </cfRule>
    <cfRule type="containsText" dxfId="99" priority="12" operator="containsText" text="NA">
      <formula>NOT(ISERROR(SEARCH("NA",E5)))</formula>
    </cfRule>
    <cfRule type="containsText" priority="13" operator="containsText" text="No-aplica">
      <formula>NOT(ISERROR(SEARCH("No-aplica",E5)))</formula>
    </cfRule>
    <cfRule type="containsText" dxfId="98" priority="14" operator="containsText" text="Dato en proceso de publicación">
      <formula>NOT(ISERROR(SEARCH("Dato en proceso de publicación",E5)))</formula>
    </cfRule>
    <cfRule type="containsText" dxfId="97" priority="15" operator="containsText" text="Contenido">
      <formula>NOT(ISERROR(SEARCH("Contenido",E5)))</formula>
    </cfRule>
    <cfRule type="cellIs" dxfId="96" priority="16" operator="equal">
      <formula>"Contenido"</formula>
    </cfRule>
    <cfRule type="containsText" dxfId="95" priority="17" operator="containsText" text="Dato">
      <formula>NOT(ISERROR(SEARCH("Dato",E5)))</formula>
    </cfRule>
  </conditionalFormatting>
  <conditionalFormatting sqref="E32:K32">
    <cfRule type="containsText" dxfId="94" priority="9" operator="containsText" text="Sí">
      <formula>NOT(ISERROR(SEARCH("Sí",E32)))</formula>
    </cfRule>
    <cfRule type="containsText" dxfId="93" priority="10" operator="containsText" text="No">
      <formula>NOT(ISERROR(SEARCH("No",E32)))</formula>
    </cfRule>
  </conditionalFormatting>
  <conditionalFormatting sqref="E32:K32">
    <cfRule type="containsText" dxfId="92" priority="1" operator="containsText" text="NA">
      <formula>NOT(ISERROR(SEARCH("NA",E32)))</formula>
    </cfRule>
    <cfRule type="containsText" dxfId="91" priority="2" operator="containsText" text="NA">
      <formula>NOT(ISERROR(SEARCH("NA",E32)))</formula>
    </cfRule>
    <cfRule type="containsText" priority="3" operator="containsText" text="No-aplica">
      <formula>NOT(ISERROR(SEARCH("No-aplica",E32)))</formula>
    </cfRule>
    <cfRule type="containsText" dxfId="90" priority="4" operator="containsText" text="Dato en proceso de publicación">
      <formula>NOT(ISERROR(SEARCH("Dato en proceso de publicación",E32)))</formula>
    </cfRule>
    <cfRule type="containsText" dxfId="89" priority="5" operator="containsText" text="Contenido">
      <formula>NOT(ISERROR(SEARCH("Contenido",E32)))</formula>
    </cfRule>
    <cfRule type="cellIs" dxfId="88" priority="6" operator="equal">
      <formula>"Contenido"</formula>
    </cfRule>
    <cfRule type="containsText" dxfId="87" priority="7" operator="containsText" text="Dato">
      <formula>NOT(ISERROR(SEARCH("Dato",E32)))</formula>
    </cfRule>
  </conditionalFormatting>
  <pageMargins left="0.7" right="0.7" top="0.75" bottom="0.75" header="0.3" footer="0.3"/>
  <pageSetup paperSize="9" orientation="portrait" horizontalDpi="4294967293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2" operator="containsText" id="{73D7B309-BDAA-4451-A4C7-D31E968A25AE}">
            <xm:f>NOT(ISERROR(SEARCH("Parcial",E6)))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E27:K31 E6:K25</xm:sqref>
        </x14:conditionalFormatting>
        <x14:conditionalFormatting xmlns:xm="http://schemas.microsoft.com/office/excel/2006/main">
          <x14:cfRule type="containsText" priority="44" operator="containsText" id="{50A8A6B0-C916-4B52-9FEE-86D6FDFB4B7A}">
            <xm:f>NOT(ISERROR(SEARCH("Parcial",E26)))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E26:K26</xm:sqref>
        </x14:conditionalFormatting>
        <x14:conditionalFormatting xmlns:xm="http://schemas.microsoft.com/office/excel/2006/main">
          <x14:cfRule type="containsText" priority="31" operator="containsText" id="{C2FA2010-4294-4759-9973-5FD0200D1B4A}">
            <xm:f>NOT(ISERROR(SEARCH("Parcial",F5)))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F5:K5</xm:sqref>
        </x14:conditionalFormatting>
        <x14:conditionalFormatting xmlns:xm="http://schemas.microsoft.com/office/excel/2006/main">
          <x14:cfRule type="containsText" priority="18" operator="containsText" id="{DD754B30-4506-4D05-8C0C-0532976D1CC5}">
            <xm:f>NOT(ISERROR(SEARCH("Parcial",E5)))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containsText" priority="8" operator="containsText" id="{B86BE7E5-E896-4AFF-A186-33C7ADFDB330}">
            <xm:f>NOT(ISERROR(SEARCH("Parcial",E32)))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E32:K32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tabSelected="1" workbookViewId="0">
      <pane xSplit="4" ySplit="1" topLeftCell="E21" activePane="bottomRight" state="frozen"/>
      <selection pane="topRight" activeCell="F1" sqref="F1"/>
      <selection pane="bottomLeft" activeCell="A5" sqref="A5"/>
      <selection pane="bottomRight" activeCell="D24" sqref="D24"/>
    </sheetView>
  </sheetViews>
  <sheetFormatPr baseColWidth="10" defaultColWidth="9.109375" defaultRowHeight="14.4" x14ac:dyDescent="0.3"/>
  <cols>
    <col min="1" max="1" width="1.88671875" style="7" customWidth="1"/>
    <col min="2" max="2" width="10.6640625" style="7" customWidth="1"/>
    <col min="3" max="3" width="3.88671875" style="7" customWidth="1"/>
    <col min="4" max="4" width="18.33203125" style="7" customWidth="1"/>
    <col min="5" max="11" width="10.33203125" style="7" bestFit="1" customWidth="1"/>
    <col min="12" max="12" width="27.88671875" style="7" customWidth="1"/>
    <col min="13" max="13" width="18.109375" style="7" customWidth="1"/>
    <col min="14" max="16384" width="9.109375" style="7"/>
  </cols>
  <sheetData>
    <row r="1" spans="2:29" ht="15.6" x14ac:dyDescent="0.3">
      <c r="B1" s="77" t="s">
        <v>4</v>
      </c>
      <c r="C1" s="77" t="s">
        <v>5</v>
      </c>
      <c r="D1" s="77" t="s">
        <v>6</v>
      </c>
      <c r="E1" s="18" t="s">
        <v>121</v>
      </c>
      <c r="F1" s="18" t="s">
        <v>14</v>
      </c>
      <c r="G1" s="18" t="s">
        <v>15</v>
      </c>
      <c r="H1" s="18" t="s">
        <v>16</v>
      </c>
      <c r="I1" s="18" t="s">
        <v>17</v>
      </c>
      <c r="J1" s="18" t="s">
        <v>18</v>
      </c>
      <c r="K1" s="18" t="s">
        <v>19</v>
      </c>
      <c r="L1" s="18" t="s">
        <v>122</v>
      </c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2:29" ht="31.2" x14ac:dyDescent="0.3">
      <c r="B2" s="8" t="s">
        <v>40</v>
      </c>
      <c r="C2" s="2">
        <v>1</v>
      </c>
      <c r="D2" s="15" t="s">
        <v>41</v>
      </c>
      <c r="E2" s="12" t="s">
        <v>27</v>
      </c>
      <c r="F2" s="12" t="s">
        <v>29</v>
      </c>
      <c r="G2" s="12" t="s">
        <v>28</v>
      </c>
      <c r="H2" s="12" t="s">
        <v>28</v>
      </c>
      <c r="I2" s="12" t="s">
        <v>27</v>
      </c>
      <c r="J2" s="12" t="s">
        <v>29</v>
      </c>
      <c r="K2" s="12" t="s">
        <v>27</v>
      </c>
      <c r="L2" s="9"/>
      <c r="M2" s="7" t="s">
        <v>128</v>
      </c>
    </row>
    <row r="3" spans="2:29" ht="48.75" customHeight="1" x14ac:dyDescent="0.3">
      <c r="B3" s="1" t="s">
        <v>22</v>
      </c>
      <c r="C3" s="2">
        <v>2</v>
      </c>
      <c r="D3" s="1" t="s">
        <v>23</v>
      </c>
      <c r="E3" s="12" t="s">
        <v>27</v>
      </c>
      <c r="F3" s="12" t="s">
        <v>28</v>
      </c>
      <c r="G3" s="12" t="s">
        <v>29</v>
      </c>
      <c r="H3" s="12" t="s">
        <v>28</v>
      </c>
      <c r="I3" s="12" t="s">
        <v>29</v>
      </c>
      <c r="J3" s="12" t="s">
        <v>27</v>
      </c>
      <c r="K3" s="12" t="s">
        <v>29</v>
      </c>
      <c r="L3" s="9"/>
    </row>
    <row r="4" spans="2:29" ht="31.2" x14ac:dyDescent="0.3">
      <c r="B4" s="1" t="s">
        <v>22</v>
      </c>
      <c r="C4" s="2">
        <v>3</v>
      </c>
      <c r="D4" s="1" t="s">
        <v>30</v>
      </c>
      <c r="E4" s="12" t="s">
        <v>25</v>
      </c>
      <c r="F4" s="12" t="s">
        <v>27</v>
      </c>
      <c r="G4" s="12" t="s">
        <v>29</v>
      </c>
      <c r="H4" s="12" t="s">
        <v>29</v>
      </c>
      <c r="I4" s="12" t="s">
        <v>25</v>
      </c>
      <c r="J4" s="12" t="s">
        <v>25</v>
      </c>
      <c r="K4" s="12" t="s">
        <v>25</v>
      </c>
      <c r="L4" s="9"/>
    </row>
    <row r="5" spans="2:29" ht="31.2" x14ac:dyDescent="0.3">
      <c r="B5" s="1" t="s">
        <v>22</v>
      </c>
      <c r="C5" s="2">
        <v>4</v>
      </c>
      <c r="D5" s="1" t="s">
        <v>32</v>
      </c>
      <c r="E5" s="12" t="s">
        <v>27</v>
      </c>
      <c r="F5" s="12" t="s">
        <v>25</v>
      </c>
      <c r="G5" s="12" t="s">
        <v>29</v>
      </c>
      <c r="H5" s="12" t="s">
        <v>28</v>
      </c>
      <c r="I5" s="12" t="s">
        <v>29</v>
      </c>
      <c r="J5" s="14" t="s">
        <v>25</v>
      </c>
      <c r="K5" s="8" t="s">
        <v>27</v>
      </c>
      <c r="L5" s="9"/>
    </row>
    <row r="6" spans="2:29" ht="46.8" x14ac:dyDescent="0.3">
      <c r="B6" s="1" t="s">
        <v>22</v>
      </c>
      <c r="C6" s="2">
        <v>5</v>
      </c>
      <c r="D6" s="1" t="s">
        <v>35</v>
      </c>
      <c r="E6" s="12" t="s">
        <v>28</v>
      </c>
      <c r="F6" s="12" t="s">
        <v>28</v>
      </c>
      <c r="G6" s="12" t="s">
        <v>28</v>
      </c>
      <c r="H6" s="12" t="s">
        <v>28</v>
      </c>
      <c r="I6" s="12" t="s">
        <v>29</v>
      </c>
      <c r="J6" s="12" t="s">
        <v>27</v>
      </c>
      <c r="K6" s="12" t="s">
        <v>27</v>
      </c>
      <c r="L6" s="9"/>
    </row>
    <row r="7" spans="2:29" ht="62.4" x14ac:dyDescent="0.3">
      <c r="B7" s="1" t="s">
        <v>22</v>
      </c>
      <c r="C7" s="2">
        <v>6</v>
      </c>
      <c r="D7" s="1" t="s">
        <v>36</v>
      </c>
      <c r="E7" s="12" t="s">
        <v>28</v>
      </c>
      <c r="F7" s="12" t="s">
        <v>28</v>
      </c>
      <c r="G7" s="12" t="s">
        <v>28</v>
      </c>
      <c r="H7" s="12" t="s">
        <v>28</v>
      </c>
      <c r="I7" s="12" t="s">
        <v>29</v>
      </c>
      <c r="J7" s="12" t="s">
        <v>25</v>
      </c>
      <c r="K7" s="12" t="s">
        <v>25</v>
      </c>
      <c r="L7" s="9"/>
    </row>
    <row r="8" spans="2:29" ht="31.2" x14ac:dyDescent="0.3">
      <c r="B8" s="1" t="s">
        <v>22</v>
      </c>
      <c r="C8" s="2">
        <v>7</v>
      </c>
      <c r="D8" s="1" t="s">
        <v>38</v>
      </c>
      <c r="E8" s="12" t="s">
        <v>28</v>
      </c>
      <c r="F8" s="12" t="s">
        <v>27</v>
      </c>
      <c r="G8" s="12" t="s">
        <v>29</v>
      </c>
      <c r="H8" s="12" t="s">
        <v>27</v>
      </c>
      <c r="I8" s="12" t="s">
        <v>27</v>
      </c>
      <c r="J8" s="12" t="s">
        <v>27</v>
      </c>
      <c r="K8" s="12" t="s">
        <v>27</v>
      </c>
      <c r="L8" s="9"/>
    </row>
    <row r="9" spans="2:29" ht="31.2" x14ac:dyDescent="0.3">
      <c r="B9" s="1" t="s">
        <v>22</v>
      </c>
      <c r="C9" s="2">
        <v>8</v>
      </c>
      <c r="D9" s="1" t="s">
        <v>124</v>
      </c>
      <c r="E9" s="12" t="s">
        <v>28</v>
      </c>
      <c r="F9" s="12" t="s">
        <v>28</v>
      </c>
      <c r="G9" s="12" t="s">
        <v>28</v>
      </c>
      <c r="H9" s="12" t="s">
        <v>28</v>
      </c>
      <c r="I9" s="12" t="s">
        <v>27</v>
      </c>
      <c r="J9" s="12" t="s">
        <v>27</v>
      </c>
      <c r="K9" s="12" t="s">
        <v>28</v>
      </c>
      <c r="L9" s="16"/>
    </row>
    <row r="10" spans="2:29" ht="31.2" x14ac:dyDescent="0.3">
      <c r="B10" s="8" t="s">
        <v>40</v>
      </c>
      <c r="C10" s="2">
        <v>9</v>
      </c>
      <c r="D10" s="1" t="s">
        <v>42</v>
      </c>
      <c r="E10" s="12" t="s">
        <v>27</v>
      </c>
      <c r="F10" s="12" t="s">
        <v>29</v>
      </c>
      <c r="G10" s="12" t="s">
        <v>25</v>
      </c>
      <c r="H10" s="12" t="s">
        <v>27</v>
      </c>
      <c r="I10" s="12" t="s">
        <v>25</v>
      </c>
      <c r="J10" s="12" t="s">
        <v>25</v>
      </c>
      <c r="K10" s="12" t="s">
        <v>25</v>
      </c>
      <c r="L10" s="9"/>
    </row>
    <row r="11" spans="2:29" ht="46.8" x14ac:dyDescent="0.3">
      <c r="B11" s="8" t="s">
        <v>40</v>
      </c>
      <c r="C11" s="2">
        <v>10</v>
      </c>
      <c r="D11" s="1" t="s">
        <v>44</v>
      </c>
      <c r="E11" s="12" t="s">
        <v>25</v>
      </c>
      <c r="F11" s="12" t="s">
        <v>29</v>
      </c>
      <c r="G11" s="12" t="s">
        <v>25</v>
      </c>
      <c r="H11" s="12" t="s">
        <v>29</v>
      </c>
      <c r="I11" s="12" t="s">
        <v>25</v>
      </c>
      <c r="J11" s="12" t="s">
        <v>25</v>
      </c>
      <c r="K11" s="12" t="s">
        <v>27</v>
      </c>
      <c r="L11" s="9"/>
    </row>
    <row r="12" spans="2:29" ht="36.75" customHeight="1" x14ac:dyDescent="0.3">
      <c r="B12" s="1" t="s">
        <v>40</v>
      </c>
      <c r="C12" s="2">
        <v>11</v>
      </c>
      <c r="D12" s="1" t="s">
        <v>46</v>
      </c>
      <c r="E12" s="12" t="s">
        <v>27</v>
      </c>
      <c r="F12" s="12" t="s">
        <v>29</v>
      </c>
      <c r="G12" s="12" t="s">
        <v>29</v>
      </c>
      <c r="H12" s="12" t="s">
        <v>29</v>
      </c>
      <c r="I12" s="12" t="s">
        <v>27</v>
      </c>
      <c r="J12" s="12" t="s">
        <v>27</v>
      </c>
      <c r="K12" s="12" t="s">
        <v>27</v>
      </c>
      <c r="L12" s="9"/>
    </row>
    <row r="13" spans="2:29" ht="36.75" customHeight="1" x14ac:dyDescent="0.3">
      <c r="B13" s="1" t="s">
        <v>48</v>
      </c>
      <c r="C13" s="2">
        <v>12</v>
      </c>
      <c r="D13" s="1" t="s">
        <v>49</v>
      </c>
      <c r="E13" s="12" t="s">
        <v>28</v>
      </c>
      <c r="F13" s="12" t="s">
        <v>27</v>
      </c>
      <c r="G13" s="12" t="s">
        <v>25</v>
      </c>
      <c r="H13" s="12" t="s">
        <v>28</v>
      </c>
      <c r="I13" s="12" t="s">
        <v>29</v>
      </c>
      <c r="J13" s="12" t="s">
        <v>25</v>
      </c>
      <c r="K13" s="12" t="s">
        <v>27</v>
      </c>
      <c r="L13" s="9"/>
    </row>
    <row r="14" spans="2:29" ht="46.8" x14ac:dyDescent="0.3">
      <c r="B14" s="1" t="s">
        <v>48</v>
      </c>
      <c r="C14" s="2">
        <v>13</v>
      </c>
      <c r="D14" s="1" t="s">
        <v>52</v>
      </c>
      <c r="E14" s="8" t="s">
        <v>28</v>
      </c>
      <c r="F14" s="12" t="s">
        <v>29</v>
      </c>
      <c r="G14" s="12" t="s">
        <v>27</v>
      </c>
      <c r="H14" s="12" t="s">
        <v>27</v>
      </c>
      <c r="I14" s="12" t="s">
        <v>28</v>
      </c>
      <c r="J14" s="12" t="s">
        <v>28</v>
      </c>
      <c r="K14" s="12" t="s">
        <v>28</v>
      </c>
      <c r="L14" s="9"/>
    </row>
    <row r="15" spans="2:29" ht="31.2" x14ac:dyDescent="0.3">
      <c r="B15" s="1" t="s">
        <v>48</v>
      </c>
      <c r="C15" s="2">
        <v>14</v>
      </c>
      <c r="D15" s="1" t="s">
        <v>55</v>
      </c>
      <c r="E15" s="12" t="s">
        <v>27</v>
      </c>
      <c r="F15" s="12" t="s">
        <v>28</v>
      </c>
      <c r="G15" s="12" t="s">
        <v>28</v>
      </c>
      <c r="H15" s="12" t="s">
        <v>28</v>
      </c>
      <c r="I15" s="12" t="s">
        <v>28</v>
      </c>
      <c r="J15" s="12" t="s">
        <v>28</v>
      </c>
      <c r="K15" s="12" t="s">
        <v>28</v>
      </c>
      <c r="L15" s="9"/>
    </row>
    <row r="16" spans="2:29" ht="46.8" x14ac:dyDescent="0.3">
      <c r="B16" s="1" t="s">
        <v>48</v>
      </c>
      <c r="C16" s="2">
        <v>15</v>
      </c>
      <c r="D16" s="1" t="s">
        <v>57</v>
      </c>
      <c r="E16" s="12" t="s">
        <v>27</v>
      </c>
      <c r="F16" s="13" t="s">
        <v>28</v>
      </c>
      <c r="G16" s="12" t="s">
        <v>28</v>
      </c>
      <c r="H16" s="12" t="s">
        <v>28</v>
      </c>
      <c r="I16" s="12" t="s">
        <v>28</v>
      </c>
      <c r="J16" s="12" t="s">
        <v>28</v>
      </c>
      <c r="K16" s="14" t="s">
        <v>28</v>
      </c>
      <c r="L16" s="9"/>
    </row>
    <row r="17" spans="1:29" ht="31.2" x14ac:dyDescent="0.3">
      <c r="B17" s="1" t="s">
        <v>48</v>
      </c>
      <c r="C17" s="2">
        <v>16</v>
      </c>
      <c r="D17" s="1" t="s">
        <v>58</v>
      </c>
      <c r="E17" s="12" t="s">
        <v>29</v>
      </c>
      <c r="F17" s="12" t="s">
        <v>27</v>
      </c>
      <c r="G17" s="12" t="s">
        <v>27</v>
      </c>
      <c r="H17" s="12" t="s">
        <v>27</v>
      </c>
      <c r="I17" s="12" t="s">
        <v>28</v>
      </c>
      <c r="J17" s="12" t="s">
        <v>28</v>
      </c>
      <c r="K17" s="12" t="s">
        <v>28</v>
      </c>
      <c r="L17" s="9"/>
    </row>
    <row r="18" spans="1:29" ht="62.4" x14ac:dyDescent="0.3">
      <c r="B18" s="1" t="s">
        <v>48</v>
      </c>
      <c r="C18" s="2">
        <v>17</v>
      </c>
      <c r="D18" s="1" t="s">
        <v>59</v>
      </c>
      <c r="E18" s="12" t="s">
        <v>28</v>
      </c>
      <c r="F18" s="12" t="s">
        <v>28</v>
      </c>
      <c r="G18" s="12" t="s">
        <v>28</v>
      </c>
      <c r="H18" s="12" t="s">
        <v>28</v>
      </c>
      <c r="I18" s="12" t="s">
        <v>28</v>
      </c>
      <c r="J18" s="12" t="s">
        <v>28</v>
      </c>
      <c r="K18" s="12" t="s">
        <v>27</v>
      </c>
      <c r="L18" s="9"/>
    </row>
    <row r="19" spans="1:29" ht="46.8" x14ac:dyDescent="0.3">
      <c r="B19" s="1" t="s">
        <v>61</v>
      </c>
      <c r="C19" s="2">
        <v>18</v>
      </c>
      <c r="D19" s="1" t="s">
        <v>62</v>
      </c>
      <c r="E19" s="12" t="s">
        <v>29</v>
      </c>
      <c r="F19" s="12" t="s">
        <v>28</v>
      </c>
      <c r="G19" s="12" t="s">
        <v>27</v>
      </c>
      <c r="H19" s="12" t="s">
        <v>28</v>
      </c>
      <c r="I19" s="12" t="s">
        <v>29</v>
      </c>
      <c r="J19" s="12" t="s">
        <v>29</v>
      </c>
      <c r="K19" s="12" t="s">
        <v>29</v>
      </c>
      <c r="L19" s="9"/>
    </row>
    <row r="20" spans="1:29" ht="46.8" x14ac:dyDescent="0.3">
      <c r="B20" s="1" t="s">
        <v>61</v>
      </c>
      <c r="C20" s="2">
        <v>19</v>
      </c>
      <c r="D20" s="1" t="s">
        <v>65</v>
      </c>
      <c r="E20" s="12" t="s">
        <v>28</v>
      </c>
      <c r="F20" s="12" t="s">
        <v>28</v>
      </c>
      <c r="G20" s="12" t="s">
        <v>28</v>
      </c>
      <c r="H20" s="12" t="s">
        <v>28</v>
      </c>
      <c r="I20" s="12" t="s">
        <v>25</v>
      </c>
      <c r="J20" s="12" t="s">
        <v>29</v>
      </c>
      <c r="K20" s="12" t="s">
        <v>27</v>
      </c>
      <c r="L20" s="9" t="s">
        <v>125</v>
      </c>
    </row>
    <row r="21" spans="1:29" ht="46.8" x14ac:dyDescent="0.3">
      <c r="B21" s="1" t="s">
        <v>61</v>
      </c>
      <c r="C21" s="2">
        <v>20</v>
      </c>
      <c r="D21" s="1" t="s">
        <v>66</v>
      </c>
      <c r="E21" s="12" t="s">
        <v>28</v>
      </c>
      <c r="F21" s="12" t="s">
        <v>28</v>
      </c>
      <c r="G21" s="12" t="s">
        <v>28</v>
      </c>
      <c r="H21" s="12" t="s">
        <v>28</v>
      </c>
      <c r="I21" s="12" t="s">
        <v>25</v>
      </c>
      <c r="J21" s="12" t="s">
        <v>25</v>
      </c>
      <c r="K21" s="12" t="s">
        <v>25</v>
      </c>
      <c r="L21" s="9"/>
    </row>
    <row r="22" spans="1:29" ht="62.4" x14ac:dyDescent="0.3">
      <c r="B22" s="1" t="s">
        <v>61</v>
      </c>
      <c r="C22" s="2">
        <v>21</v>
      </c>
      <c r="D22" s="1" t="s">
        <v>67</v>
      </c>
      <c r="E22" s="12" t="s">
        <v>28</v>
      </c>
      <c r="F22" s="12" t="s">
        <v>28</v>
      </c>
      <c r="G22" s="12" t="s">
        <v>28</v>
      </c>
      <c r="H22" s="12" t="s">
        <v>28</v>
      </c>
      <c r="I22" s="12" t="s">
        <v>29</v>
      </c>
      <c r="J22" s="12" t="s">
        <v>29</v>
      </c>
      <c r="K22" s="12" t="s">
        <v>27</v>
      </c>
      <c r="L22" s="9" t="s">
        <v>126</v>
      </c>
    </row>
    <row r="23" spans="1:29" ht="46.8" x14ac:dyDescent="0.3">
      <c r="A23" s="31"/>
      <c r="B23" s="3" t="s">
        <v>61</v>
      </c>
      <c r="C23" s="32">
        <v>27</v>
      </c>
      <c r="D23" s="4" t="s">
        <v>68</v>
      </c>
      <c r="E23" s="13" t="s">
        <v>28</v>
      </c>
      <c r="F23" s="13" t="s">
        <v>27</v>
      </c>
      <c r="G23" s="13" t="s">
        <v>27</v>
      </c>
      <c r="H23" s="13" t="s">
        <v>27</v>
      </c>
      <c r="I23" s="13" t="s">
        <v>27</v>
      </c>
      <c r="J23" s="13" t="s">
        <v>27</v>
      </c>
      <c r="K23" s="13" t="s">
        <v>27</v>
      </c>
      <c r="L23" s="80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46.8" x14ac:dyDescent="0.3">
      <c r="B24" s="1" t="s">
        <v>69</v>
      </c>
      <c r="C24" s="2">
        <v>22</v>
      </c>
      <c r="D24" s="1" t="s">
        <v>70</v>
      </c>
      <c r="E24" s="12" t="s">
        <v>27</v>
      </c>
      <c r="F24" s="12" t="s">
        <v>25</v>
      </c>
      <c r="G24" s="12" t="s">
        <v>29</v>
      </c>
      <c r="H24" s="12" t="s">
        <v>29</v>
      </c>
      <c r="I24" s="13" t="s">
        <v>27</v>
      </c>
      <c r="J24" s="12" t="s">
        <v>25</v>
      </c>
      <c r="K24" s="12" t="s">
        <v>29</v>
      </c>
      <c r="L24" s="9"/>
    </row>
    <row r="25" spans="1:29" ht="46.8" x14ac:dyDescent="0.3">
      <c r="B25" s="1" t="s">
        <v>69</v>
      </c>
      <c r="C25" s="2">
        <v>23</v>
      </c>
      <c r="D25" s="1" t="s">
        <v>71</v>
      </c>
      <c r="E25" s="12" t="s">
        <v>27</v>
      </c>
      <c r="F25" s="12" t="s">
        <v>29</v>
      </c>
      <c r="G25" s="13" t="s">
        <v>27</v>
      </c>
      <c r="H25" s="13" t="s">
        <v>27</v>
      </c>
      <c r="I25" s="12" t="s">
        <v>27</v>
      </c>
      <c r="J25" s="13" t="s">
        <v>29</v>
      </c>
      <c r="K25" s="13" t="s">
        <v>27</v>
      </c>
      <c r="L25" s="9" t="s">
        <v>127</v>
      </c>
    </row>
    <row r="26" spans="1:29" ht="46.8" x14ac:dyDescent="0.3">
      <c r="B26" s="1" t="s">
        <v>69</v>
      </c>
      <c r="C26" s="2">
        <v>24</v>
      </c>
      <c r="D26" s="1" t="s">
        <v>72</v>
      </c>
      <c r="E26" s="12" t="s">
        <v>27</v>
      </c>
      <c r="F26" s="12" t="s">
        <v>29</v>
      </c>
      <c r="G26" s="13" t="s">
        <v>27</v>
      </c>
      <c r="H26" s="13" t="s">
        <v>27</v>
      </c>
      <c r="I26" s="12" t="s">
        <v>29</v>
      </c>
      <c r="J26" s="12" t="s">
        <v>25</v>
      </c>
      <c r="K26" s="13" t="s">
        <v>27</v>
      </c>
      <c r="L26" s="9"/>
    </row>
    <row r="27" spans="1:29" ht="46.8" x14ac:dyDescent="0.3">
      <c r="B27" s="1" t="s">
        <v>69</v>
      </c>
      <c r="C27" s="2">
        <v>25</v>
      </c>
      <c r="D27" s="1" t="s">
        <v>73</v>
      </c>
      <c r="E27" s="13" t="s">
        <v>27</v>
      </c>
      <c r="F27" s="13" t="s">
        <v>27</v>
      </c>
      <c r="G27" s="13" t="s">
        <v>27</v>
      </c>
      <c r="H27" s="13" t="s">
        <v>27</v>
      </c>
      <c r="I27" s="13" t="s">
        <v>27</v>
      </c>
      <c r="J27" s="13" t="s">
        <v>25</v>
      </c>
      <c r="K27" s="13" t="s">
        <v>27</v>
      </c>
    </row>
    <row r="28" spans="1:29" ht="46.8" x14ac:dyDescent="0.3">
      <c r="B28" s="1" t="s">
        <v>69</v>
      </c>
      <c r="C28" s="2">
        <v>26</v>
      </c>
      <c r="D28" s="1" t="s">
        <v>74</v>
      </c>
      <c r="E28" s="12" t="s">
        <v>29</v>
      </c>
      <c r="F28" s="12" t="s">
        <v>27</v>
      </c>
      <c r="G28" s="12" t="s">
        <v>27</v>
      </c>
      <c r="H28" s="12" t="s">
        <v>27</v>
      </c>
      <c r="I28" s="12" t="s">
        <v>27</v>
      </c>
      <c r="J28" s="12" t="s">
        <v>25</v>
      </c>
      <c r="K28" s="12" t="s">
        <v>27</v>
      </c>
      <c r="L28" s="9"/>
    </row>
    <row r="29" spans="1:29" ht="15.6" x14ac:dyDescent="0.3">
      <c r="B29" s="1"/>
      <c r="C29" s="2"/>
      <c r="D29" s="1"/>
      <c r="E29" s="12"/>
      <c r="F29" s="12"/>
      <c r="G29" s="12"/>
      <c r="H29" s="12"/>
      <c r="I29" s="12"/>
      <c r="J29" s="12"/>
      <c r="K29" s="12"/>
      <c r="L29" s="9"/>
    </row>
    <row r="32" spans="1:29" x14ac:dyDescent="0.3">
      <c r="E32" s="9" t="s">
        <v>27</v>
      </c>
      <c r="F32" s="9">
        <f>COUNTIF(E$2:K$28, "Dato")</f>
        <v>65</v>
      </c>
      <c r="G32" s="76">
        <f>F32/F$36</f>
        <v>0.3439153439153439</v>
      </c>
    </row>
    <row r="33" spans="5:7" x14ac:dyDescent="0.3">
      <c r="E33" s="9" t="s">
        <v>29</v>
      </c>
      <c r="F33" s="9">
        <f>COUNTIF(E$2:K$28, "Contenido")</f>
        <v>36</v>
      </c>
      <c r="G33" s="76">
        <f>F33/F$36</f>
        <v>0.19047619047619047</v>
      </c>
    </row>
    <row r="34" spans="5:7" x14ac:dyDescent="0.3">
      <c r="E34" s="9" t="s">
        <v>25</v>
      </c>
      <c r="F34" s="9">
        <f>COUNTIF(E$2:K$28, "No")</f>
        <v>27</v>
      </c>
      <c r="G34" s="76">
        <f>F34/F$36</f>
        <v>0.14285714285714285</v>
      </c>
    </row>
    <row r="35" spans="5:7" x14ac:dyDescent="0.3">
      <c r="E35" s="9" t="s">
        <v>28</v>
      </c>
      <c r="F35" s="9">
        <f>COUNTIF(E$2:K$28, "NA")</f>
        <v>61</v>
      </c>
      <c r="G35" s="76">
        <f>F35/F$36</f>
        <v>0.32275132275132273</v>
      </c>
    </row>
    <row r="36" spans="5:7" x14ac:dyDescent="0.3">
      <c r="E36" s="9" t="s">
        <v>77</v>
      </c>
      <c r="F36" s="9">
        <f>SUM(F32:F35)</f>
        <v>189</v>
      </c>
      <c r="G36" s="9">
        <f>F36/F$36</f>
        <v>1</v>
      </c>
    </row>
    <row r="37" spans="5:7" x14ac:dyDescent="0.3">
      <c r="E37" s="7" t="s">
        <v>77</v>
      </c>
      <c r="F37" s="7" t="e">
        <f>CUBESETCOUNT(E2:K28)</f>
        <v>#VALUE!</v>
      </c>
    </row>
  </sheetData>
  <sheetProtection selectLockedCells="1" selectUnlockedCells="1"/>
  <autoFilter ref="B1:M28"/>
  <conditionalFormatting sqref="E9:K9 B10:B11">
    <cfRule type="cellIs" dxfId="81" priority="182" operator="equal">
      <formula>"Sí"</formula>
    </cfRule>
    <cfRule type="containsText" dxfId="80" priority="183" operator="containsText" text="No">
      <formula>NOT(ISERROR(SEARCH("No",B9)))</formula>
    </cfRule>
    <cfRule type="cellIs" dxfId="79" priority="184" operator="greaterThan">
      <formula>"Sí"</formula>
    </cfRule>
  </conditionalFormatting>
  <conditionalFormatting sqref="F27:K27 E28:K28 E24:K26 E3:K22">
    <cfRule type="containsText" dxfId="78" priority="177" operator="containsText" text="Sí">
      <formula>NOT(ISERROR(SEARCH("Sí",E3)))</formula>
    </cfRule>
    <cfRule type="containsText" dxfId="77" priority="178" operator="containsText" text="No">
      <formula>NOT(ISERROR(SEARCH("No",E3)))</formula>
    </cfRule>
  </conditionalFormatting>
  <conditionalFormatting sqref="E24:K28 E3:K22">
    <cfRule type="containsText" dxfId="76" priority="164" operator="containsText" text="NA">
      <formula>NOT(ISERROR(SEARCH("NA",E3)))</formula>
    </cfRule>
    <cfRule type="containsText" dxfId="75" priority="165" operator="containsText" text="NA">
      <formula>NOT(ISERROR(SEARCH("NA",E3)))</formula>
    </cfRule>
    <cfRule type="containsText" priority="166" operator="containsText" text="No-aplica">
      <formula>NOT(ISERROR(SEARCH("No-aplica",E3)))</formula>
    </cfRule>
    <cfRule type="containsText" dxfId="74" priority="169" operator="containsText" text="Dato en proceso de publicación">
      <formula>NOT(ISERROR(SEARCH("Dato en proceso de publicación",E3)))</formula>
    </cfRule>
    <cfRule type="containsText" dxfId="73" priority="170" operator="containsText" text="Contenido">
      <formula>NOT(ISERROR(SEARCH("Contenido",E3)))</formula>
    </cfRule>
    <cfRule type="cellIs" dxfId="72" priority="171" operator="equal">
      <formula>"Contenido"</formula>
    </cfRule>
    <cfRule type="containsText" dxfId="71" priority="172" operator="containsText" text="Dato">
      <formula>NOT(ISERROR(SEARCH("Dato",E3)))</formula>
    </cfRule>
  </conditionalFormatting>
  <conditionalFormatting sqref="E6:H7">
    <cfRule type="cellIs" dxfId="70" priority="173" operator="equal">
      <formula>"Sí"</formula>
    </cfRule>
    <cfRule type="containsText" dxfId="69" priority="174" operator="containsText" text="No">
      <formula>NOT(ISERROR(SEARCH("No",E6)))</formula>
    </cfRule>
    <cfRule type="cellIs" dxfId="68" priority="175" operator="greaterThan">
      <formula>"Sí"</formula>
    </cfRule>
  </conditionalFormatting>
  <conditionalFormatting sqref="E4">
    <cfRule type="cellIs" dxfId="67" priority="167" operator="equal">
      <formula>"in progress"</formula>
    </cfRule>
    <cfRule type="cellIs" dxfId="66" priority="168" operator="equal">
      <formula>"in progress"</formula>
    </cfRule>
  </conditionalFormatting>
  <conditionalFormatting sqref="F16">
    <cfRule type="cellIs" dxfId="65" priority="158" operator="equal">
      <formula>"Sí"</formula>
    </cfRule>
    <cfRule type="containsText" dxfId="64" priority="159" operator="containsText" text="No">
      <formula>NOT(ISERROR(SEARCH("No",F16)))</formula>
    </cfRule>
    <cfRule type="cellIs" dxfId="63" priority="160" operator="greaterThan">
      <formula>"Sí"</formula>
    </cfRule>
  </conditionalFormatting>
  <conditionalFormatting sqref="I16">
    <cfRule type="cellIs" dxfId="62" priority="155" operator="equal">
      <formula>"Sí"</formula>
    </cfRule>
    <cfRule type="containsText" dxfId="61" priority="156" operator="containsText" text="No">
      <formula>NOT(ISERROR(SEARCH("No",I16)))</formula>
    </cfRule>
    <cfRule type="cellIs" dxfId="60" priority="157" operator="greaterThan">
      <formula>"Sí"</formula>
    </cfRule>
  </conditionalFormatting>
  <conditionalFormatting sqref="J16">
    <cfRule type="cellIs" dxfId="59" priority="152" operator="equal">
      <formula>"Sí"</formula>
    </cfRule>
    <cfRule type="containsText" dxfId="58" priority="153" operator="containsText" text="No">
      <formula>NOT(ISERROR(SEARCH("No",J16)))</formula>
    </cfRule>
    <cfRule type="cellIs" dxfId="57" priority="154" operator="greaterThan">
      <formula>"Sí"</formula>
    </cfRule>
  </conditionalFormatting>
  <conditionalFormatting sqref="K16">
    <cfRule type="cellIs" dxfId="56" priority="149" operator="equal">
      <formula>"Sí"</formula>
    </cfRule>
    <cfRule type="containsText" dxfId="55" priority="150" operator="containsText" text="No">
      <formula>NOT(ISERROR(SEARCH("No",K16)))</formula>
    </cfRule>
    <cfRule type="cellIs" dxfId="54" priority="151" operator="greaterThan">
      <formula>"Sí"</formula>
    </cfRule>
  </conditionalFormatting>
  <conditionalFormatting sqref="E27">
    <cfRule type="containsText" dxfId="53" priority="147" operator="containsText" text="Sí">
      <formula>NOT(ISERROR(SEARCH("Sí",E27)))</formula>
    </cfRule>
    <cfRule type="containsText" dxfId="52" priority="148" operator="containsText" text="No">
      <formula>NOT(ISERROR(SEARCH("No",E27)))</formula>
    </cfRule>
  </conditionalFormatting>
  <conditionalFormatting sqref="I14:J14">
    <cfRule type="cellIs" dxfId="51" priority="144" operator="equal">
      <formula>"Sí"</formula>
    </cfRule>
    <cfRule type="containsText" dxfId="50" priority="145" operator="containsText" text="No">
      <formula>NOT(ISERROR(SEARCH("No",I14)))</formula>
    </cfRule>
    <cfRule type="cellIs" dxfId="49" priority="146" operator="greaterThan">
      <formula>"Sí"</formula>
    </cfRule>
  </conditionalFormatting>
  <conditionalFormatting sqref="K5">
    <cfRule type="cellIs" dxfId="48" priority="141" operator="equal">
      <formula>"Sí"</formula>
    </cfRule>
    <cfRule type="containsText" dxfId="47" priority="142" operator="containsText" text="No">
      <formula>NOT(ISERROR(SEARCH("No",K5)))</formula>
    </cfRule>
    <cfRule type="cellIs" dxfId="46" priority="143" operator="greaterThan">
      <formula>"Sí"</formula>
    </cfRule>
  </conditionalFormatting>
  <conditionalFormatting sqref="J5">
    <cfRule type="cellIs" dxfId="45" priority="138" operator="equal">
      <formula>"Sí"</formula>
    </cfRule>
    <cfRule type="containsText" dxfId="44" priority="139" operator="containsText" text="No">
      <formula>NOT(ISERROR(SEARCH("No",J5)))</formula>
    </cfRule>
    <cfRule type="cellIs" dxfId="43" priority="140" operator="greaterThan">
      <formula>"Sí"</formula>
    </cfRule>
  </conditionalFormatting>
  <conditionalFormatting sqref="E23:K23">
    <cfRule type="containsText" dxfId="42" priority="85" operator="containsText" text="Sí">
      <formula>NOT(ISERROR(SEARCH("Sí",E23)))</formula>
    </cfRule>
    <cfRule type="containsText" dxfId="41" priority="86" operator="containsText" text="No">
      <formula>NOT(ISERROR(SEARCH("No",E23)))</formula>
    </cfRule>
  </conditionalFormatting>
  <conditionalFormatting sqref="E23:K23">
    <cfRule type="containsText" dxfId="40" priority="77" operator="containsText" text="NA">
      <formula>NOT(ISERROR(SEARCH("NA",E23)))</formula>
    </cfRule>
    <cfRule type="containsText" dxfId="39" priority="78" operator="containsText" text="NA">
      <formula>NOT(ISERROR(SEARCH("NA",E23)))</formula>
    </cfRule>
    <cfRule type="containsText" priority="79" operator="containsText" text="No-aplica">
      <formula>NOT(ISERROR(SEARCH("No-aplica",E23)))</formula>
    </cfRule>
    <cfRule type="containsText" dxfId="38" priority="80" operator="containsText" text="Dato en proceso de publicación">
      <formula>NOT(ISERROR(SEARCH("Dato en proceso de publicación",E23)))</formula>
    </cfRule>
    <cfRule type="containsText" dxfId="37" priority="81" operator="containsText" text="Contenido">
      <formula>NOT(ISERROR(SEARCH("Contenido",E23)))</formula>
    </cfRule>
    <cfRule type="cellIs" dxfId="36" priority="82" operator="equal">
      <formula>"Contenido"</formula>
    </cfRule>
    <cfRule type="containsText" dxfId="35" priority="83" operator="containsText" text="Dato">
      <formula>NOT(ISERROR(SEARCH("Dato",E23)))</formula>
    </cfRule>
  </conditionalFormatting>
  <conditionalFormatting sqref="B2">
    <cfRule type="cellIs" dxfId="34" priority="34" operator="equal">
      <formula>"Sí"</formula>
    </cfRule>
    <cfRule type="containsText" dxfId="33" priority="35" operator="containsText" text="No">
      <formula>NOT(ISERROR(SEARCH("No",B2)))</formula>
    </cfRule>
    <cfRule type="cellIs" dxfId="32" priority="36" operator="greaterThan">
      <formula>"Sí"</formula>
    </cfRule>
  </conditionalFormatting>
  <conditionalFormatting sqref="F2:K2">
    <cfRule type="containsText" dxfId="31" priority="32" operator="containsText" text="Sí">
      <formula>NOT(ISERROR(SEARCH("Sí",F2)))</formula>
    </cfRule>
    <cfRule type="containsText" dxfId="30" priority="33" operator="containsText" text="No">
      <formula>NOT(ISERROR(SEARCH("No",F2)))</formula>
    </cfRule>
  </conditionalFormatting>
  <conditionalFormatting sqref="F2:K2">
    <cfRule type="containsText" dxfId="29" priority="24" operator="containsText" text="NA">
      <formula>NOT(ISERROR(SEARCH("NA",F2)))</formula>
    </cfRule>
    <cfRule type="containsText" dxfId="28" priority="25" operator="containsText" text="NA">
      <formula>NOT(ISERROR(SEARCH("NA",F2)))</formula>
    </cfRule>
    <cfRule type="containsText" priority="26" operator="containsText" text="No-aplica">
      <formula>NOT(ISERROR(SEARCH("No-aplica",F2)))</formula>
    </cfRule>
    <cfRule type="containsText" dxfId="27" priority="27" operator="containsText" text="Dato en proceso de publicación">
      <formula>NOT(ISERROR(SEARCH("Dato en proceso de publicación",F2)))</formula>
    </cfRule>
    <cfRule type="containsText" dxfId="26" priority="28" operator="containsText" text="Contenido">
      <formula>NOT(ISERROR(SEARCH("Contenido",F2)))</formula>
    </cfRule>
    <cfRule type="cellIs" dxfId="25" priority="29" operator="equal">
      <formula>"Contenido"</formula>
    </cfRule>
    <cfRule type="containsText" dxfId="24" priority="30" operator="containsText" text="Dato">
      <formula>NOT(ISERROR(SEARCH("Dato",F2)))</formula>
    </cfRule>
  </conditionalFormatting>
  <conditionalFormatting sqref="F2:H2">
    <cfRule type="cellIs" dxfId="23" priority="21" operator="equal">
      <formula>"Sí"</formula>
    </cfRule>
    <cfRule type="containsText" dxfId="22" priority="22" operator="containsText" text="No">
      <formula>NOT(ISERROR(SEARCH("No",F2)))</formula>
    </cfRule>
    <cfRule type="cellIs" dxfId="21" priority="23" operator="greaterThan">
      <formula>"Sí"</formula>
    </cfRule>
  </conditionalFormatting>
  <conditionalFormatting sqref="E2">
    <cfRule type="containsText" dxfId="20" priority="19" operator="containsText" text="Sí">
      <formula>NOT(ISERROR(SEARCH("Sí",E2)))</formula>
    </cfRule>
    <cfRule type="containsText" dxfId="19" priority="20" operator="containsText" text="No">
      <formula>NOT(ISERROR(SEARCH("No",E2)))</formula>
    </cfRule>
  </conditionalFormatting>
  <conditionalFormatting sqref="E2">
    <cfRule type="containsText" dxfId="18" priority="11" operator="containsText" text="NA">
      <formula>NOT(ISERROR(SEARCH("NA",E2)))</formula>
    </cfRule>
    <cfRule type="containsText" dxfId="17" priority="12" operator="containsText" text="NA">
      <formula>NOT(ISERROR(SEARCH("NA",E2)))</formula>
    </cfRule>
    <cfRule type="containsText" priority="13" operator="containsText" text="No-aplica">
      <formula>NOT(ISERROR(SEARCH("No-aplica",E2)))</formula>
    </cfRule>
    <cfRule type="containsText" dxfId="16" priority="14" operator="containsText" text="Dato en proceso de publicación">
      <formula>NOT(ISERROR(SEARCH("Dato en proceso de publicación",E2)))</formula>
    </cfRule>
    <cfRule type="containsText" dxfId="15" priority="15" operator="containsText" text="Contenido">
      <formula>NOT(ISERROR(SEARCH("Contenido",E2)))</formula>
    </cfRule>
    <cfRule type="cellIs" dxfId="14" priority="16" operator="equal">
      <formula>"Contenido"</formula>
    </cfRule>
    <cfRule type="containsText" dxfId="13" priority="17" operator="containsText" text="Dato">
      <formula>NOT(ISERROR(SEARCH("Dato",E2)))</formula>
    </cfRule>
  </conditionalFormatting>
  <conditionalFormatting sqref="E29:K29">
    <cfRule type="containsText" dxfId="12" priority="9" operator="containsText" text="Sí">
      <formula>NOT(ISERROR(SEARCH("Sí",E29)))</formula>
    </cfRule>
    <cfRule type="containsText" dxfId="11" priority="10" operator="containsText" text="No">
      <formula>NOT(ISERROR(SEARCH("No",E29)))</formula>
    </cfRule>
  </conditionalFormatting>
  <conditionalFormatting sqref="E29:K29">
    <cfRule type="containsText" dxfId="10" priority="1" operator="containsText" text="NA">
      <formula>NOT(ISERROR(SEARCH("NA",E29)))</formula>
    </cfRule>
    <cfRule type="containsText" dxfId="9" priority="2" operator="containsText" text="NA">
      <formula>NOT(ISERROR(SEARCH("NA",E29)))</formula>
    </cfRule>
    <cfRule type="containsText" priority="3" operator="containsText" text="No-aplica">
      <formula>NOT(ISERROR(SEARCH("No-aplica",E29)))</formula>
    </cfRule>
    <cfRule type="containsText" dxfId="8" priority="4" operator="containsText" text="Dato en proceso de publicación">
      <formula>NOT(ISERROR(SEARCH("Dato en proceso de publicación",E29)))</formula>
    </cfRule>
    <cfRule type="containsText" dxfId="7" priority="5" operator="containsText" text="Contenido">
      <formula>NOT(ISERROR(SEARCH("Contenido",E29)))</formula>
    </cfRule>
    <cfRule type="cellIs" dxfId="6" priority="6" operator="equal">
      <formula>"Contenido"</formula>
    </cfRule>
    <cfRule type="containsText" dxfId="5" priority="7" operator="containsText" text="Dato">
      <formula>NOT(ISERROR(SEARCH("Dato",E29)))</formula>
    </cfRule>
  </conditionalFormatting>
  <pageMargins left="0.7" right="0.7" top="0.75" bottom="0.75" header="0.3" footer="0.3"/>
  <pageSetup paperSize="9" orientation="portrait" horizontalDpi="4294967293" verticalDpi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76" operator="containsText" id="{D93BA6B7-B70D-4A77-9C7A-85D13A5440C7}">
            <xm:f>NOT(ISERROR(SEARCH("Parcial",E3)))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E24:K28 E3:K22</xm:sqref>
        </x14:conditionalFormatting>
        <x14:conditionalFormatting xmlns:xm="http://schemas.microsoft.com/office/excel/2006/main">
          <x14:cfRule type="containsText" priority="84" operator="containsText" id="{95D0C6F8-3656-4837-AD28-697D6734AEE3}">
            <xm:f>NOT(ISERROR(SEARCH("Parcial",E23)))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E23:K23</xm:sqref>
        </x14:conditionalFormatting>
        <x14:conditionalFormatting xmlns:xm="http://schemas.microsoft.com/office/excel/2006/main">
          <x14:cfRule type="containsText" priority="31" operator="containsText" id="{329A2B8B-4E9E-41C9-BE61-EB593FBE861E}">
            <xm:f>NOT(ISERROR(SEARCH("Parcial",F2)))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F2:K2</xm:sqref>
        </x14:conditionalFormatting>
        <x14:conditionalFormatting xmlns:xm="http://schemas.microsoft.com/office/excel/2006/main">
          <x14:cfRule type="containsText" priority="18" operator="containsText" id="{0C7FA14E-6413-4BCF-BEE2-1323CBC5066B}">
            <xm:f>NOT(ISERROR(SEARCH("Parcial",E2)))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</xm:sqref>
        </x14:conditionalFormatting>
        <x14:conditionalFormatting xmlns:xm="http://schemas.microsoft.com/office/excel/2006/main">
          <x14:cfRule type="containsText" priority="8" operator="containsText" id="{86FF9BA2-EA18-4AC8-8838-70DA26172D2E}">
            <xm:f>NOT(ISERROR(SEARCH("Parcial",E29)))</xm:f>
            <xm:f>"Parcial"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E29:K29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DCB4A85CDBDF47AB4FB8427634CF4C" ma:contentTypeVersion="6" ma:contentTypeDescription="Create a new document." ma:contentTypeScope="" ma:versionID="348e1ca9bd558c4b10e211402fbba6e4">
  <xsd:schema xmlns:xsd="http://www.w3.org/2001/XMLSchema" xmlns:xs="http://www.w3.org/2001/XMLSchema" xmlns:p="http://schemas.microsoft.com/office/2006/metadata/properties" xmlns:ns2="ccd599bf-8cbc-4a92-b379-5f39e6945c9b" targetNamespace="http://schemas.microsoft.com/office/2006/metadata/properties" ma:root="true" ma:fieldsID="0ce3270340f5fc4870d52fa9d97a6524" ns2:_="">
    <xsd:import namespace="ccd599bf-8cbc-4a92-b379-5f39e6945c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599bf-8cbc-4a92-b379-5f39e6945c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AB6F4-35E7-48BE-A8FA-D996DD66102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d599bf-8cbc-4a92-b379-5f39e6945c9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31AB5D-BAD6-4830-B3A1-D328FA3F7A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599bf-8cbc-4a92-b379-5f39e6945c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C30119-6AC9-43D6-B540-53964468B2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resumen-por-servicio</vt:lpstr>
      <vt:lpstr>hipótesis-de-servicios</vt:lpstr>
      <vt:lpstr>resumen-por-servicio-2019-1 (2)</vt:lpstr>
      <vt:lpstr>resumen-por-servicio-2020-01-17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Uriarte Ruiz-Eguino, Koldobike</dc:creator>
  <cp:keywords/>
  <dc:description/>
  <cp:lastModifiedBy>Uriarte Ruiz-Eguino, Koldobike</cp:lastModifiedBy>
  <cp:revision/>
  <dcterms:created xsi:type="dcterms:W3CDTF">2019-10-07T11:06:34Z</dcterms:created>
  <dcterms:modified xsi:type="dcterms:W3CDTF">2020-01-27T07:55:27Z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0x010100B8DCB4A85CDBDF47AB4FB8427634CF4C</vt:lpwstr>
  </property>
</Properties>
</file>