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gtcap_c" sheetId="1" r:id="rId1"/>
  </sheets>
  <externalReferences>
    <externalReference r:id="rId2"/>
  </externalReferences>
  <definedNames>
    <definedName name="\A">#REF!</definedName>
    <definedName name="_xlnm.Print_Area" localSheetId="0">wCH_12_gtcap_c!$A$1:$AB$29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1" l="1"/>
  <c r="Y28" i="1" s="1"/>
  <c r="F28" i="1"/>
  <c r="W26" i="1"/>
  <c r="Y26" i="1" s="1"/>
  <c r="R26" i="1"/>
  <c r="P26" i="1"/>
  <c r="I26" i="1"/>
  <c r="F26" i="1"/>
  <c r="K26" i="1" s="1"/>
  <c r="W25" i="1"/>
  <c r="Y25" i="1" s="1"/>
  <c r="P25" i="1"/>
  <c r="R25" i="1" s="1"/>
  <c r="K25" i="1"/>
  <c r="I25" i="1"/>
  <c r="I28" i="1" s="1"/>
  <c r="K28" i="1" s="1"/>
  <c r="F25" i="1"/>
  <c r="W19" i="1"/>
  <c r="Y19" i="1" s="1"/>
  <c r="P19" i="1"/>
  <c r="R19" i="1" s="1"/>
  <c r="K19" i="1"/>
  <c r="I19" i="1"/>
  <c r="F19" i="1"/>
  <c r="Y17" i="1"/>
  <c r="R17" i="1"/>
  <c r="Y16" i="1"/>
  <c r="R16" i="1"/>
  <c r="Y15" i="1"/>
  <c r="R15" i="1"/>
  <c r="K15" i="1"/>
  <c r="Y14" i="1"/>
  <c r="R14" i="1"/>
  <c r="K14" i="1"/>
  <c r="Y13" i="1"/>
  <c r="R13" i="1"/>
  <c r="K13" i="1"/>
  <c r="P28" i="1" l="1"/>
  <c r="R28" i="1" s="1"/>
</calcChain>
</file>

<file path=xl/sharedStrings.xml><?xml version="1.0" encoding="utf-8"?>
<sst xmlns="http://schemas.openxmlformats.org/spreadsheetml/2006/main" count="37" uniqueCount="26">
  <si>
    <t>CONSORCIO HAURRESKOLAK</t>
  </si>
  <si>
    <t xml:space="preserve">    EJECUCIÓN DEL PRESUPUESTO DE GASTOS</t>
  </si>
  <si>
    <t>Diciembre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</si>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</sst>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164" fontId="13" fillId="3" borderId="12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5" fillId="0" borderId="0" xfId="1" applyFont="1" applyAlignment="1">
      <alignment horizontal="center"/>
    </xf>
    <xf numFmtId="164" fontId="13" fillId="0" borderId="12" xfId="1" applyNumberFormat="1" applyFont="1" applyFill="1" applyBorder="1" applyAlignment="1">
      <alignment vertical="center"/>
    </xf>
    <xf numFmtId="165" fontId="1" fillId="0" borderId="0" xfId="1" applyNumberFormat="1"/>
    <xf numFmtId="165" fontId="1" fillId="0" borderId="0" xfId="1" applyNumberFormat="1" applyFill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48"/>
  <sheetViews>
    <sheetView tabSelected="1" workbookViewId="0">
      <selection activeCell="M33" sqref="M33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1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5"/>
      <c r="F8" s="14"/>
      <c r="G8" s="14"/>
      <c r="I8" s="13"/>
      <c r="J8" s="13"/>
      <c r="K8" s="3"/>
      <c r="L8" s="3"/>
      <c r="M8" s="3"/>
      <c r="N8" s="3"/>
      <c r="P8" s="16"/>
      <c r="Q8" s="16"/>
      <c r="R8" s="3"/>
      <c r="S8" s="3"/>
      <c r="T8" s="3"/>
      <c r="U8" s="3"/>
      <c r="W8" s="16"/>
      <c r="X8" s="16"/>
      <c r="Y8" s="3"/>
      <c r="Z8" s="3"/>
      <c r="AA8" s="3"/>
    </row>
    <row r="9" spans="1:29" x14ac:dyDescent="0.2">
      <c r="B9" s="5"/>
      <c r="C9" s="5"/>
      <c r="D9" s="5"/>
      <c r="E9" s="6"/>
      <c r="F9" s="5"/>
      <c r="G9" s="5"/>
      <c r="H9" s="17"/>
      <c r="I9" s="5"/>
      <c r="J9" s="5"/>
      <c r="K9" s="5"/>
      <c r="L9" s="5"/>
      <c r="M9" s="17"/>
      <c r="N9" s="18"/>
      <c r="O9" s="17"/>
      <c r="P9" s="5"/>
      <c r="Q9" s="5"/>
      <c r="R9" s="5"/>
      <c r="S9" s="5"/>
      <c r="T9" s="17"/>
      <c r="U9" s="18"/>
      <c r="V9" s="17"/>
      <c r="W9" s="5"/>
      <c r="X9" s="5"/>
      <c r="Y9" s="5"/>
      <c r="Z9" s="5"/>
      <c r="AA9" s="18"/>
      <c r="AB9" s="19" t="s">
        <v>4</v>
      </c>
    </row>
    <row r="10" spans="1:29" ht="15.75" customHeight="1" x14ac:dyDescent="0.25">
      <c r="A10" s="20" t="s">
        <v>5</v>
      </c>
      <c r="B10" s="21"/>
      <c r="C10" s="21"/>
      <c r="D10" s="22"/>
      <c r="E10" s="11"/>
      <c r="F10" s="23" t="s">
        <v>6</v>
      </c>
      <c r="G10" s="24"/>
      <c r="H10" s="15"/>
      <c r="I10" s="25" t="s">
        <v>7</v>
      </c>
      <c r="J10" s="26"/>
      <c r="K10" s="26"/>
      <c r="L10" s="26"/>
      <c r="M10" s="26"/>
      <c r="N10" s="27"/>
      <c r="O10" s="15"/>
      <c r="P10" s="25" t="s">
        <v>8</v>
      </c>
      <c r="Q10" s="26"/>
      <c r="R10" s="26"/>
      <c r="S10" s="26"/>
      <c r="T10" s="26"/>
      <c r="U10" s="27"/>
      <c r="V10" s="15"/>
      <c r="W10" s="25" t="s">
        <v>9</v>
      </c>
      <c r="X10" s="26"/>
      <c r="Y10" s="26"/>
      <c r="Z10" s="26"/>
      <c r="AA10" s="26"/>
      <c r="AB10" s="27"/>
    </row>
    <row r="11" spans="1:29" s="35" customFormat="1" ht="30" customHeight="1" x14ac:dyDescent="0.2">
      <c r="A11" s="28"/>
      <c r="B11" s="29"/>
      <c r="C11" s="29"/>
      <c r="D11" s="30"/>
      <c r="E11" s="11"/>
      <c r="F11" s="31"/>
      <c r="G11" s="32"/>
      <c r="H11" s="11"/>
      <c r="I11" s="33" t="s">
        <v>10</v>
      </c>
      <c r="J11" s="34"/>
      <c r="K11" s="33" t="s">
        <v>11</v>
      </c>
      <c r="L11" s="34"/>
      <c r="M11" s="33" t="s">
        <v>12</v>
      </c>
      <c r="N11" s="34"/>
      <c r="O11" s="11"/>
      <c r="P11" s="33" t="s">
        <v>10</v>
      </c>
      <c r="Q11" s="34"/>
      <c r="R11" s="33" t="s">
        <v>11</v>
      </c>
      <c r="S11" s="34"/>
      <c r="T11" s="33" t="s">
        <v>12</v>
      </c>
      <c r="U11" s="34"/>
      <c r="V11" s="11"/>
      <c r="W11" s="33" t="s">
        <v>10</v>
      </c>
      <c r="X11" s="34"/>
      <c r="Y11" s="33" t="s">
        <v>11</v>
      </c>
      <c r="Z11" s="34"/>
      <c r="AA11" s="33" t="s">
        <v>12</v>
      </c>
      <c r="AB11" s="34"/>
    </row>
    <row r="12" spans="1:29" s="44" customFormat="1" ht="4.5" customHeight="1" x14ac:dyDescent="0.2">
      <c r="A12" s="36"/>
      <c r="B12" s="37"/>
      <c r="C12" s="37"/>
      <c r="D12" s="38"/>
      <c r="E12" s="11"/>
      <c r="F12" s="39"/>
      <c r="G12" s="40"/>
      <c r="H12" s="11"/>
      <c r="I12" s="39"/>
      <c r="J12" s="41"/>
      <c r="K12" s="42"/>
      <c r="L12" s="43"/>
      <c r="M12" s="41"/>
      <c r="N12" s="40"/>
      <c r="O12" s="11"/>
      <c r="P12" s="39"/>
      <c r="Q12" s="41"/>
      <c r="R12" s="42"/>
      <c r="S12" s="43"/>
      <c r="T12" s="41"/>
      <c r="U12" s="40"/>
      <c r="V12" s="11"/>
      <c r="W12" s="39"/>
      <c r="X12" s="41"/>
      <c r="Y12" s="42"/>
      <c r="Z12" s="43"/>
      <c r="AA12" s="41"/>
      <c r="AB12" s="40"/>
      <c r="AC12" s="11"/>
    </row>
    <row r="13" spans="1:29" s="44" customFormat="1" ht="24.95" customHeight="1" x14ac:dyDescent="0.2">
      <c r="A13" s="45" t="s">
        <v>13</v>
      </c>
      <c r="B13" s="46" t="s">
        <v>14</v>
      </c>
      <c r="C13" s="46" t="s">
        <v>15</v>
      </c>
      <c r="D13" s="47">
        <v>1921043875</v>
      </c>
      <c r="E13" s="11"/>
      <c r="F13" s="48">
        <v>61199758</v>
      </c>
      <c r="G13" s="49"/>
      <c r="H13" s="11"/>
      <c r="I13" s="48">
        <v>55760252.259999998</v>
      </c>
      <c r="J13" s="50"/>
      <c r="K13" s="51">
        <f>(I13*100)/F13</f>
        <v>91.111883579670362</v>
      </c>
      <c r="L13" s="52"/>
      <c r="M13" s="51">
        <v>86.8</v>
      </c>
      <c r="N13" s="49"/>
      <c r="O13" s="11"/>
      <c r="P13" s="48">
        <v>55760252.259999998</v>
      </c>
      <c r="Q13" s="50"/>
      <c r="R13" s="51">
        <f>P13*100/F13</f>
        <v>91.111883579670362</v>
      </c>
      <c r="S13" s="52"/>
      <c r="T13" s="51">
        <v>86.8</v>
      </c>
      <c r="U13" s="49"/>
      <c r="V13" s="11"/>
      <c r="W13" s="48">
        <v>54876736.329999998</v>
      </c>
      <c r="X13" s="50"/>
      <c r="Y13" s="51">
        <f>(W13*100)/F13</f>
        <v>89.668224390691222</v>
      </c>
      <c r="Z13" s="52"/>
      <c r="AA13" s="51">
        <v>85.6</v>
      </c>
      <c r="AB13" s="49"/>
      <c r="AC13" s="11"/>
    </row>
    <row r="14" spans="1:29" s="44" customFormat="1" ht="24.95" customHeight="1" x14ac:dyDescent="0.2">
      <c r="A14" s="53" t="s">
        <v>16</v>
      </c>
      <c r="B14" s="54" t="s">
        <v>17</v>
      </c>
      <c r="C14" s="54" t="s">
        <v>15</v>
      </c>
      <c r="D14" s="55">
        <v>1921043876</v>
      </c>
      <c r="E14" s="11"/>
      <c r="F14" s="56">
        <v>2000242</v>
      </c>
      <c r="G14" s="57">
        <v>1471597.78</v>
      </c>
      <c r="H14" s="11"/>
      <c r="I14" s="58">
        <v>1085828.4999999998</v>
      </c>
      <c r="J14" s="59"/>
      <c r="K14" s="60">
        <f>(I14*100)/F14</f>
        <v>54.284856532359569</v>
      </c>
      <c r="L14" s="61"/>
      <c r="M14" s="60">
        <v>91.7</v>
      </c>
      <c r="N14" s="57"/>
      <c r="O14" s="11"/>
      <c r="P14" s="56">
        <v>1085828.4999999998</v>
      </c>
      <c r="Q14" s="59"/>
      <c r="R14" s="60">
        <f>P14*100/F14</f>
        <v>54.284856532359569</v>
      </c>
      <c r="S14" s="61"/>
      <c r="T14" s="60">
        <v>91.7</v>
      </c>
      <c r="U14" s="57"/>
      <c r="V14" s="11"/>
      <c r="W14" s="56">
        <v>1035014.5</v>
      </c>
      <c r="X14" s="59"/>
      <c r="Y14" s="60">
        <f>(W14*100)/F14</f>
        <v>51.744463919865694</v>
      </c>
      <c r="Z14" s="61"/>
      <c r="AA14" s="60">
        <v>69.900000000000006</v>
      </c>
      <c r="AB14" s="57"/>
      <c r="AC14" s="11"/>
    </row>
    <row r="15" spans="1:29" s="44" customFormat="1" ht="24.95" customHeight="1" x14ac:dyDescent="0.2">
      <c r="A15" s="45" t="s">
        <v>18</v>
      </c>
      <c r="B15" s="46" t="s">
        <v>19</v>
      </c>
      <c r="C15" s="46" t="s">
        <v>15</v>
      </c>
      <c r="D15" s="47">
        <v>1921043878</v>
      </c>
      <c r="E15" s="11"/>
      <c r="F15" s="48">
        <v>520000</v>
      </c>
      <c r="G15" s="49"/>
      <c r="H15" s="11"/>
      <c r="I15" s="48">
        <v>258325</v>
      </c>
      <c r="J15" s="50"/>
      <c r="K15" s="51">
        <f>(I15*100)/F15</f>
        <v>49.677884615384613</v>
      </c>
      <c r="L15" s="52"/>
      <c r="M15" s="51">
        <v>35.799999999999997</v>
      </c>
      <c r="N15" s="49"/>
      <c r="O15" s="11"/>
      <c r="P15" s="48">
        <v>258325</v>
      </c>
      <c r="Q15" s="50"/>
      <c r="R15" s="51">
        <f>P15*100/F15</f>
        <v>49.677884615384613</v>
      </c>
      <c r="S15" s="52"/>
      <c r="T15" s="51">
        <v>35.799999999999997</v>
      </c>
      <c r="U15" s="49"/>
      <c r="V15" s="11"/>
      <c r="W15" s="48">
        <v>207261</v>
      </c>
      <c r="X15" s="50"/>
      <c r="Y15" s="51">
        <f>(W15*100)/F15</f>
        <v>39.857884615384613</v>
      </c>
      <c r="Z15" s="52"/>
      <c r="AA15" s="51">
        <v>35.700000000000003</v>
      </c>
      <c r="AB15" s="49"/>
      <c r="AC15" s="11"/>
    </row>
    <row r="16" spans="1:29" s="44" customFormat="1" ht="24.95" hidden="1" customHeight="1" x14ac:dyDescent="0.2">
      <c r="A16" s="45" t="e">
        <v>#REF!</v>
      </c>
      <c r="B16" s="46" t="e">
        <v>#REF!</v>
      </c>
      <c r="C16" s="46" t="s">
        <v>15</v>
      </c>
      <c r="D16" s="47">
        <v>1921043879</v>
      </c>
      <c r="E16" s="11"/>
      <c r="F16" s="48">
        <v>0</v>
      </c>
      <c r="G16" s="49"/>
      <c r="H16" s="11"/>
      <c r="I16" s="48">
        <v>0</v>
      </c>
      <c r="J16" s="50"/>
      <c r="K16" s="51" t="e">
        <v>#DIV/0!</v>
      </c>
      <c r="L16" s="52"/>
      <c r="M16" s="51"/>
      <c r="N16" s="49"/>
      <c r="O16" s="11"/>
      <c r="P16" s="48">
        <v>0</v>
      </c>
      <c r="Q16" s="50"/>
      <c r="R16" s="51" t="e">
        <f>P16*100/F16</f>
        <v>#DIV/0!</v>
      </c>
      <c r="S16" s="52"/>
      <c r="T16" s="51"/>
      <c r="U16" s="49"/>
      <c r="V16" s="11"/>
      <c r="W16" s="48">
        <v>0</v>
      </c>
      <c r="X16" s="50"/>
      <c r="Y16" s="51" t="e">
        <f>(W16*100)/F16</f>
        <v>#DIV/0!</v>
      </c>
      <c r="Z16" s="52"/>
      <c r="AA16" s="51"/>
      <c r="AB16" s="49"/>
      <c r="AC16" s="11"/>
    </row>
    <row r="17" spans="1:29" s="44" customFormat="1" ht="24.95" hidden="1" customHeight="1" x14ac:dyDescent="0.2">
      <c r="A17" s="53" t="s">
        <v>20</v>
      </c>
      <c r="B17" s="54" t="s">
        <v>21</v>
      </c>
      <c r="C17" s="54" t="s">
        <v>15</v>
      </c>
      <c r="D17" s="55">
        <v>1921043880</v>
      </c>
      <c r="E17" s="11"/>
      <c r="F17" s="56">
        <v>0</v>
      </c>
      <c r="G17" s="49"/>
      <c r="H17" s="11"/>
      <c r="I17" s="56">
        <v>0</v>
      </c>
      <c r="J17" s="59"/>
      <c r="K17" s="60" t="e">
        <v>#DIV/0!</v>
      </c>
      <c r="L17" s="61"/>
      <c r="M17" s="60"/>
      <c r="N17" s="49"/>
      <c r="O17" s="11"/>
      <c r="P17" s="56">
        <v>0</v>
      </c>
      <c r="Q17" s="59"/>
      <c r="R17" s="60" t="e">
        <f>P17*100/F17</f>
        <v>#DIV/0!</v>
      </c>
      <c r="S17" s="61"/>
      <c r="T17" s="60"/>
      <c r="U17" s="49"/>
      <c r="V17" s="11"/>
      <c r="W17" s="56">
        <v>0</v>
      </c>
      <c r="X17" s="59"/>
      <c r="Y17" s="60" t="e">
        <f>(W17*100)/F17</f>
        <v>#DIV/0!</v>
      </c>
      <c r="Z17" s="61"/>
      <c r="AA17" s="60"/>
      <c r="AB17" s="49"/>
      <c r="AC17" s="11"/>
    </row>
    <row r="18" spans="1:29" s="71" customFormat="1" ht="8.1" customHeight="1" x14ac:dyDescent="0.2">
      <c r="A18" s="62"/>
      <c r="B18" s="63"/>
      <c r="C18" s="63"/>
      <c r="D18" s="64"/>
      <c r="E18" s="65"/>
      <c r="F18" s="66"/>
      <c r="G18" s="67"/>
      <c r="H18" s="65"/>
      <c r="I18" s="66"/>
      <c r="J18" s="68"/>
      <c r="K18" s="69"/>
      <c r="L18" s="70"/>
      <c r="M18" s="68"/>
      <c r="N18" s="67"/>
      <c r="O18" s="65"/>
      <c r="P18" s="66"/>
      <c r="Q18" s="68"/>
      <c r="R18" s="69"/>
      <c r="S18" s="70"/>
      <c r="T18" s="68"/>
      <c r="U18" s="67"/>
      <c r="V18" s="65"/>
      <c r="W18" s="66"/>
      <c r="X18" s="68"/>
      <c r="Y18" s="69"/>
      <c r="Z18" s="70"/>
      <c r="AA18" s="68"/>
      <c r="AB18" s="67"/>
      <c r="AC18" s="65"/>
    </row>
    <row r="19" spans="1:29" s="35" customFormat="1" ht="30" customHeight="1" x14ac:dyDescent="0.2">
      <c r="A19" s="72" t="s">
        <v>22</v>
      </c>
      <c r="B19" s="73"/>
      <c r="C19" s="73"/>
      <c r="D19" s="74"/>
      <c r="E19" s="11"/>
      <c r="F19" s="75">
        <f>SUM(F13:F18)</f>
        <v>63720000</v>
      </c>
      <c r="G19" s="76"/>
      <c r="H19" s="11"/>
      <c r="I19" s="75">
        <f>SUM(I13:I15)</f>
        <v>57104405.759999998</v>
      </c>
      <c r="J19" s="77"/>
      <c r="K19" s="78">
        <f>(I19*100)/F19</f>
        <v>89.617711487758939</v>
      </c>
      <c r="L19" s="79"/>
      <c r="M19" s="78">
        <v>86.6</v>
      </c>
      <c r="N19" s="76"/>
      <c r="O19" s="11"/>
      <c r="P19" s="75">
        <f>SUM(P13:P15)</f>
        <v>57104405.759999998</v>
      </c>
      <c r="Q19" s="77"/>
      <c r="R19" s="78">
        <f>P19*100/F19</f>
        <v>89.617711487758939</v>
      </c>
      <c r="S19" s="79"/>
      <c r="T19" s="78">
        <v>86.6</v>
      </c>
      <c r="U19" s="76"/>
      <c r="V19" s="11"/>
      <c r="W19" s="75">
        <f>SUM(W13:W18)</f>
        <v>56119011.829999998</v>
      </c>
      <c r="X19" s="77"/>
      <c r="Y19" s="78">
        <f>(W19*100)/F19</f>
        <v>88.071267780916514</v>
      </c>
      <c r="Z19" s="79"/>
      <c r="AA19" s="78">
        <v>84.9</v>
      </c>
      <c r="AB19" s="76"/>
      <c r="AC19" s="11"/>
    </row>
    <row r="21" spans="1:29" x14ac:dyDescent="0.2">
      <c r="A21" s="80"/>
      <c r="F21" s="81"/>
    </row>
    <row r="22" spans="1:29" ht="15.75" x14ac:dyDescent="0.25">
      <c r="A22" s="82" t="s">
        <v>23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9" x14ac:dyDescent="0.2">
      <c r="B23" s="5"/>
      <c r="C23" s="5"/>
      <c r="D23" s="5"/>
      <c r="E23" s="6"/>
      <c r="F23" s="5"/>
      <c r="G23" s="5"/>
      <c r="H23" s="17"/>
      <c r="I23" s="5"/>
      <c r="J23" s="5"/>
      <c r="K23" s="5"/>
      <c r="L23" s="5"/>
      <c r="M23" s="18"/>
      <c r="N23" s="18"/>
      <c r="O23" s="17"/>
      <c r="P23" s="5"/>
      <c r="Q23" s="5"/>
      <c r="R23" s="5"/>
      <c r="S23" s="5"/>
      <c r="T23" s="18"/>
      <c r="U23" s="18"/>
      <c r="V23" s="17"/>
      <c r="W23" s="5"/>
      <c r="X23" s="5"/>
      <c r="Y23" s="5"/>
      <c r="Z23" s="5"/>
      <c r="AA23" s="18"/>
      <c r="AB23" s="19"/>
    </row>
    <row r="24" spans="1:29" s="44" customFormat="1" ht="8.1" customHeight="1" x14ac:dyDescent="0.2">
      <c r="A24" s="36"/>
      <c r="B24" s="37"/>
      <c r="C24" s="37"/>
      <c r="D24" s="38"/>
      <c r="E24" s="11"/>
      <c r="F24" s="39"/>
      <c r="G24" s="40"/>
      <c r="H24" s="11"/>
      <c r="I24" s="39"/>
      <c r="J24" s="41"/>
      <c r="K24" s="42"/>
      <c r="L24" s="43"/>
      <c r="M24" s="41"/>
      <c r="N24" s="40"/>
      <c r="O24" s="11"/>
      <c r="P24" s="39"/>
      <c r="Q24" s="41"/>
      <c r="R24" s="42"/>
      <c r="S24" s="43"/>
      <c r="T24" s="41"/>
      <c r="U24" s="40"/>
      <c r="V24" s="11"/>
      <c r="W24" s="39"/>
      <c r="X24" s="41"/>
      <c r="Y24" s="42"/>
      <c r="Z24" s="43"/>
      <c r="AA24" s="41"/>
      <c r="AB24" s="40"/>
      <c r="AC24" s="11"/>
    </row>
    <row r="25" spans="1:29" s="44" customFormat="1" ht="24.95" customHeight="1" x14ac:dyDescent="0.2">
      <c r="A25" s="51"/>
      <c r="B25" s="46" t="s">
        <v>24</v>
      </c>
      <c r="C25" s="46"/>
      <c r="D25" s="47"/>
      <c r="E25" s="11"/>
      <c r="F25" s="48">
        <f>SUM(F13:F14)</f>
        <v>63200000</v>
      </c>
      <c r="G25" s="49"/>
      <c r="H25" s="11"/>
      <c r="I25" s="83">
        <f>+I13+I14</f>
        <v>56846080.759999998</v>
      </c>
      <c r="J25" s="50"/>
      <c r="K25" s="51">
        <f>(I25*100)/F25</f>
        <v>89.9463303164557</v>
      </c>
      <c r="L25" s="52"/>
      <c r="M25" s="51">
        <v>87</v>
      </c>
      <c r="N25" s="49"/>
      <c r="O25" s="11"/>
      <c r="P25" s="48">
        <f>+P13+P14</f>
        <v>56846080.759999998</v>
      </c>
      <c r="Q25" s="50"/>
      <c r="R25" s="51">
        <f>P25*100/F25</f>
        <v>89.9463303164557</v>
      </c>
      <c r="S25" s="52"/>
      <c r="T25" s="51">
        <v>87</v>
      </c>
      <c r="U25" s="49"/>
      <c r="V25" s="11"/>
      <c r="W25" s="48">
        <f>+W13+W14</f>
        <v>55911750.829999998</v>
      </c>
      <c r="X25" s="50"/>
      <c r="Y25" s="51">
        <f>(W25*100)/F25</f>
        <v>88.467960174050631</v>
      </c>
      <c r="Z25" s="52"/>
      <c r="AA25" s="51">
        <v>85.2</v>
      </c>
      <c r="AB25" s="49"/>
      <c r="AC25" s="11"/>
    </row>
    <row r="26" spans="1:29" s="44" customFormat="1" ht="24.95" customHeight="1" x14ac:dyDescent="0.2">
      <c r="A26" s="60"/>
      <c r="B26" s="54" t="s">
        <v>25</v>
      </c>
      <c r="C26" s="54"/>
      <c r="D26" s="55"/>
      <c r="E26" s="11"/>
      <c r="F26" s="56">
        <f>+F15</f>
        <v>520000</v>
      </c>
      <c r="G26" s="57"/>
      <c r="H26" s="11"/>
      <c r="I26" s="58">
        <f>+I15</f>
        <v>258325</v>
      </c>
      <c r="J26" s="59"/>
      <c r="K26" s="60">
        <f>(I26*100)/F26</f>
        <v>49.677884615384613</v>
      </c>
      <c r="L26" s="61"/>
      <c r="M26" s="60">
        <v>35.799999999999997</v>
      </c>
      <c r="N26" s="57"/>
      <c r="O26" s="11"/>
      <c r="P26" s="56">
        <f>+P15</f>
        <v>258325</v>
      </c>
      <c r="Q26" s="59"/>
      <c r="R26" s="60">
        <f>P26*100/F26</f>
        <v>49.677884615384613</v>
      </c>
      <c r="S26" s="61"/>
      <c r="T26" s="60">
        <v>35.799999999999997</v>
      </c>
      <c r="U26" s="57"/>
      <c r="V26" s="11"/>
      <c r="W26" s="56">
        <f>+W15</f>
        <v>207261</v>
      </c>
      <c r="X26" s="59"/>
      <c r="Y26" s="60">
        <f>(W26*100)/F26</f>
        <v>39.857884615384613</v>
      </c>
      <c r="Z26" s="61"/>
      <c r="AA26" s="60">
        <v>35.700000000000003</v>
      </c>
      <c r="AB26" s="57"/>
      <c r="AC26" s="11"/>
    </row>
    <row r="27" spans="1:29" s="71" customFormat="1" ht="8.1" customHeight="1" x14ac:dyDescent="0.2">
      <c r="A27" s="62"/>
      <c r="B27" s="63"/>
      <c r="C27" s="63"/>
      <c r="D27" s="64"/>
      <c r="E27" s="65"/>
      <c r="F27" s="66"/>
      <c r="G27" s="67"/>
      <c r="H27" s="65"/>
      <c r="I27" s="66"/>
      <c r="J27" s="68"/>
      <c r="K27" s="69"/>
      <c r="L27" s="70"/>
      <c r="M27" s="68"/>
      <c r="N27" s="67"/>
      <c r="O27" s="65"/>
      <c r="P27" s="66"/>
      <c r="Q27" s="68"/>
      <c r="R27" s="69"/>
      <c r="S27" s="70"/>
      <c r="T27" s="68"/>
      <c r="U27" s="67"/>
      <c r="V27" s="65"/>
      <c r="W27" s="66"/>
      <c r="X27" s="68"/>
      <c r="Y27" s="69"/>
      <c r="Z27" s="70"/>
      <c r="AA27" s="68"/>
      <c r="AB27" s="67"/>
      <c r="AC27" s="65"/>
    </row>
    <row r="28" spans="1:29" s="35" customFormat="1" ht="30" customHeight="1" x14ac:dyDescent="0.2">
      <c r="A28" s="72" t="s">
        <v>22</v>
      </c>
      <c r="B28" s="73"/>
      <c r="C28" s="73"/>
      <c r="D28" s="74"/>
      <c r="E28" s="11"/>
      <c r="F28" s="75">
        <f>SUM(F25:F26)</f>
        <v>63720000</v>
      </c>
      <c r="G28" s="76"/>
      <c r="H28" s="11"/>
      <c r="I28" s="75">
        <f>SUM(I25:I26)</f>
        <v>57104405.759999998</v>
      </c>
      <c r="J28" s="77"/>
      <c r="K28" s="78">
        <f>(I28*100)/F28</f>
        <v>89.617711487758939</v>
      </c>
      <c r="L28" s="79"/>
      <c r="M28" s="78">
        <v>86.6</v>
      </c>
      <c r="N28" s="76"/>
      <c r="O28" s="11"/>
      <c r="P28" s="75">
        <f>SUM(P25:P26)</f>
        <v>57104405.759999998</v>
      </c>
      <c r="Q28" s="77"/>
      <c r="R28" s="78">
        <f>P28*100/F28</f>
        <v>89.617711487758939</v>
      </c>
      <c r="S28" s="79"/>
      <c r="T28" s="78">
        <v>86.6</v>
      </c>
      <c r="U28" s="76"/>
      <c r="V28" s="11"/>
      <c r="W28" s="75">
        <f>SUM(W25:W26)</f>
        <v>56119011.829999998</v>
      </c>
      <c r="X28" s="77"/>
      <c r="Y28" s="78">
        <f>(W28*100)/F28</f>
        <v>88.071267780916514</v>
      </c>
      <c r="Z28" s="79"/>
      <c r="AA28" s="78">
        <v>84.9</v>
      </c>
      <c r="AB28" s="76"/>
      <c r="AC28" s="11"/>
    </row>
    <row r="43" spans="9:23" x14ac:dyDescent="0.2">
      <c r="I43" s="84"/>
      <c r="J43" s="84"/>
      <c r="K43" s="84"/>
      <c r="L43" s="84"/>
      <c r="M43" s="84"/>
      <c r="N43" s="84"/>
      <c r="O43" s="85"/>
      <c r="P43" s="84"/>
      <c r="Q43" s="84"/>
      <c r="R43" s="84"/>
      <c r="S43" s="84"/>
      <c r="T43" s="84"/>
      <c r="U43" s="84"/>
      <c r="V43" s="85"/>
      <c r="W43" s="84"/>
    </row>
    <row r="44" spans="9:23" x14ac:dyDescent="0.2">
      <c r="I44" s="84"/>
      <c r="J44" s="84"/>
      <c r="K44" s="84"/>
      <c r="L44" s="84"/>
      <c r="M44" s="84"/>
      <c r="N44" s="84"/>
      <c r="O44" s="85"/>
      <c r="P44" s="84"/>
      <c r="Q44" s="84"/>
      <c r="R44" s="84"/>
      <c r="S44" s="84"/>
      <c r="T44" s="84"/>
      <c r="U44" s="84"/>
      <c r="V44" s="85"/>
      <c r="W44" s="84"/>
    </row>
    <row r="45" spans="9:23" x14ac:dyDescent="0.2">
      <c r="I45" s="84"/>
      <c r="J45" s="84"/>
      <c r="K45" s="84"/>
      <c r="L45" s="84"/>
      <c r="M45" s="84"/>
      <c r="N45" s="84"/>
      <c r="O45" s="85"/>
      <c r="P45" s="84"/>
      <c r="Q45" s="84"/>
      <c r="R45" s="84"/>
      <c r="S45" s="84"/>
      <c r="T45" s="84"/>
      <c r="U45" s="84"/>
      <c r="V45" s="85"/>
      <c r="W45" s="84"/>
    </row>
    <row r="46" spans="9:23" x14ac:dyDescent="0.2">
      <c r="I46" s="84"/>
      <c r="J46" s="84"/>
      <c r="K46" s="84"/>
      <c r="L46" s="84"/>
      <c r="M46" s="84"/>
      <c r="N46" s="84"/>
      <c r="O46" s="85"/>
      <c r="P46" s="84"/>
      <c r="Q46" s="84"/>
      <c r="R46" s="84"/>
      <c r="S46" s="84"/>
      <c r="T46" s="84"/>
      <c r="U46" s="84"/>
      <c r="V46" s="85"/>
      <c r="W46" s="84"/>
    </row>
    <row r="47" spans="9:23" x14ac:dyDescent="0.2">
      <c r="I47" s="84"/>
      <c r="J47" s="84"/>
      <c r="K47" s="84"/>
      <c r="L47" s="84"/>
      <c r="M47" s="84"/>
      <c r="N47" s="84"/>
      <c r="O47" s="85"/>
      <c r="P47" s="84"/>
      <c r="Q47" s="84"/>
      <c r="R47" s="84"/>
      <c r="S47" s="84"/>
      <c r="T47" s="84"/>
      <c r="U47" s="84"/>
      <c r="V47" s="85"/>
      <c r="W47" s="84"/>
    </row>
    <row r="48" spans="9:23" x14ac:dyDescent="0.2">
      <c r="I48" s="84"/>
      <c r="J48" s="84"/>
      <c r="K48" s="84"/>
      <c r="L48" s="84"/>
      <c r="M48" s="84"/>
      <c r="N48" s="84"/>
      <c r="O48" s="85"/>
      <c r="P48" s="84"/>
      <c r="Q48" s="84"/>
      <c r="R48" s="84"/>
      <c r="S48" s="84"/>
      <c r="T48" s="84"/>
      <c r="U48" s="84"/>
      <c r="V48" s="85"/>
      <c r="W48" s="84"/>
    </row>
  </sheetData>
  <mergeCells count="32">
    <mergeCell ref="B25:D25"/>
    <mergeCell ref="B26:D26"/>
    <mergeCell ref="B27:D27"/>
    <mergeCell ref="A28:C28"/>
    <mergeCell ref="B16:D16"/>
    <mergeCell ref="B17:D17"/>
    <mergeCell ref="B18:D18"/>
    <mergeCell ref="A19:C19"/>
    <mergeCell ref="A22:AB22"/>
    <mergeCell ref="B24:D24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49981ACB-D314-4837-A744-25EFA95E6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70A9F-7F20-4297-BE92-CF94FC743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3EE81-094F-4320-B273-A7DE7754BB66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95d365a-4650-4758-ad79-2b6c72eef1e7"/>
    <ds:schemaRef ds:uri="7dae6b93-f5e3-4d16-8f8e-842b1648108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wCH_12_gtcap_c</vt:lpstr>
      <vt:lpstr>wCH_12_gtcap_c!Área_de_impresión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2022-06-28T09:34:47Z</dcterms:created>
  <dcterms:modified xsi:type="dcterms:W3CDTF">2022-06-28T09:37:45Z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