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castellano/"/>
    </mc:Choice>
  </mc:AlternateContent>
  <bookViews>
    <workbookView xWindow="0" yWindow="0" windowWidth="28800" windowHeight="11700"/>
  </bookViews>
  <sheets>
    <sheet name="wCH_09_gtcap_c" sheetId="1" r:id="rId1"/>
  </sheets>
  <externalReferences>
    <externalReference r:id="rId2"/>
  </externalReferences>
  <definedNames>
    <definedName name="\A">#REF!</definedName>
    <definedName name="_xlnm.Print_Area" localSheetId="0">wCH_09_gtcap_c!$A$1:$AB$31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P27" i="1"/>
  <c r="I27" i="1"/>
  <c r="F27" i="1"/>
  <c r="Y27" i="1" s="1"/>
  <c r="W26" i="1"/>
  <c r="Y26" i="1" s="1"/>
  <c r="P26" i="1"/>
  <c r="R26" i="1" s="1"/>
  <c r="I26" i="1"/>
  <c r="K26" i="1" s="1"/>
  <c r="F26" i="1"/>
  <c r="F30" i="1" s="1"/>
  <c r="Y20" i="1"/>
  <c r="W20" i="1"/>
  <c r="P20" i="1"/>
  <c r="I20" i="1"/>
  <c r="F20" i="1"/>
  <c r="R20" i="1" s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K27" i="1" l="1"/>
  <c r="I30" i="1"/>
  <c r="K30" i="1" s="1"/>
  <c r="K20" i="1"/>
  <c r="R27" i="1"/>
  <c r="P30" i="1"/>
  <c r="R30" i="1" s="1"/>
  <c r="W30" i="1"/>
  <c r="Y30" i="1" s="1"/>
</calcChain>
</file>

<file path=xl/sharedStrings.xml><?xml version="1.0" encoding="utf-8"?>
<sst xmlns="http://schemas.openxmlformats.org/spreadsheetml/2006/main" count="62" uniqueCount="30">
  <si>
    <t>CONSORCIO CIENTÍFICO-TECNOLÓGICO VASCO BRTA</t>
  </si>
  <si>
    <t xml:space="preserve">    EJECUCIÓN DEL PRESUPUESTO DE GASTOS</t>
  </si>
  <si>
    <t>Septiembre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</si>
  <si>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</si>
  <si>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</si>
  <si>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</si>
  <si>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</si>
  <si>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</si>
  <si>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</si>
  <si>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</si>
  <si>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</si>
  <si>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</si>
  <si>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</si>
  <si>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</si>
  <si>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</si>
  <si>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</si>
  <si>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-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</si>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</sst>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horizontal="right"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horizontal="right" vertical="center" wrapText="1"/>
    </xf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0" fontId="11" fillId="3" borderId="12" xfId="1" applyFont="1" applyFill="1" applyBorder="1" applyAlignment="1">
      <alignment horizontal="center" vertical="center"/>
    </xf>
    <xf numFmtId="165" fontId="1" fillId="0" borderId="0" xfId="1" applyNumberFormat="1"/>
    <xf numFmtId="165" fontId="1" fillId="0" borderId="0" xfId="1" applyNumberFormat="1" applyFill="1"/>
    <xf numFmtId="164" fontId="13" fillId="3" borderId="13" xfId="1" applyNumberFormat="1" applyFont="1" applyFill="1" applyBorder="1" applyAlignment="1">
      <alignment vertical="center"/>
    </xf>
    <xf numFmtId="164" fontId="13" fillId="3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D20" sqref="AD20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8.1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397110</v>
      </c>
      <c r="G13" s="49"/>
      <c r="H13" s="11"/>
      <c r="I13" s="48">
        <v>233668.19125</v>
      </c>
      <c r="J13" s="50"/>
      <c r="K13" s="51">
        <f>(I13*100)/F13</f>
        <v>58.842182581652438</v>
      </c>
      <c r="L13" s="52"/>
      <c r="M13" s="53" t="s">
        <v>16</v>
      </c>
      <c r="N13" s="49"/>
      <c r="O13" s="11"/>
      <c r="P13" s="48">
        <v>233668.19125</v>
      </c>
      <c r="Q13" s="50"/>
      <c r="R13" s="51">
        <f>P13*100/F13</f>
        <v>58.842182581652438</v>
      </c>
      <c r="S13" s="52"/>
      <c r="T13" s="53" t="s">
        <v>16</v>
      </c>
      <c r="U13" s="49"/>
      <c r="V13" s="11"/>
      <c r="W13" s="48">
        <v>233668.19125</v>
      </c>
      <c r="X13" s="50"/>
      <c r="Y13" s="51">
        <f t="shared" ref="Y13:Y18" si="0">(W13*100)/F13</f>
        <v>58.842182581652438</v>
      </c>
      <c r="Z13" s="52"/>
      <c r="AA13" s="53" t="s">
        <v>16</v>
      </c>
      <c r="AB13" s="49"/>
      <c r="AC13" s="11"/>
    </row>
    <row r="14" spans="1:29" s="44" customFormat="1" ht="24.95" customHeight="1" x14ac:dyDescent="0.2">
      <c r="A14" s="54" t="s">
        <v>17</v>
      </c>
      <c r="B14" s="55" t="s">
        <v>18</v>
      </c>
      <c r="C14" s="55" t="s">
        <v>15</v>
      </c>
      <c r="D14" s="56">
        <v>1921043876</v>
      </c>
      <c r="E14" s="11"/>
      <c r="F14" s="57">
        <v>596390</v>
      </c>
      <c r="G14" s="58">
        <v>1471597.78</v>
      </c>
      <c r="H14" s="11"/>
      <c r="I14" s="57">
        <v>569063.99</v>
      </c>
      <c r="J14" s="59"/>
      <c r="K14" s="60">
        <f>(I14*100)/F14</f>
        <v>95.418097218263213</v>
      </c>
      <c r="L14" s="61"/>
      <c r="M14" s="62" t="s">
        <v>16</v>
      </c>
      <c r="N14" s="58"/>
      <c r="O14" s="11"/>
      <c r="P14" s="57">
        <v>569063.99</v>
      </c>
      <c r="Q14" s="59"/>
      <c r="R14" s="60">
        <f>P14*100/F14</f>
        <v>95.418097218263213</v>
      </c>
      <c r="S14" s="61"/>
      <c r="T14" s="62" t="s">
        <v>16</v>
      </c>
      <c r="U14" s="58"/>
      <c r="V14" s="11"/>
      <c r="W14" s="57">
        <v>482836.44999999995</v>
      </c>
      <c r="X14" s="59"/>
      <c r="Y14" s="60">
        <f t="shared" si="0"/>
        <v>80.959850098090158</v>
      </c>
      <c r="Z14" s="61"/>
      <c r="AA14" s="99" t="s">
        <v>16</v>
      </c>
      <c r="AB14" s="98"/>
      <c r="AC14" s="11"/>
    </row>
    <row r="15" spans="1:29" s="44" customFormat="1" ht="5.25" hidden="1" customHeight="1" x14ac:dyDescent="0.2">
      <c r="A15" s="45" t="s">
        <v>19</v>
      </c>
      <c r="B15" s="46" t="s">
        <v>20</v>
      </c>
      <c r="C15" s="46" t="s">
        <v>15</v>
      </c>
      <c r="D15" s="47">
        <v>1921043877</v>
      </c>
      <c r="E15" s="11"/>
      <c r="F15" s="48"/>
      <c r="G15" s="49"/>
      <c r="H15" s="11"/>
      <c r="I15" s="48">
        <v>0</v>
      </c>
      <c r="J15" s="50"/>
      <c r="K15" s="51" t="e">
        <f>(I15*100)/F15</f>
        <v>#DIV/0!</v>
      </c>
      <c r="L15" s="52"/>
      <c r="M15" s="53"/>
      <c r="N15" s="49"/>
      <c r="O15" s="11"/>
      <c r="Q15" s="50"/>
      <c r="R15" s="51" t="e">
        <f>P16*100/F15</f>
        <v>#DIV/0!</v>
      </c>
      <c r="S15" s="52"/>
      <c r="T15" s="53"/>
      <c r="U15" s="49"/>
      <c r="V15" s="11"/>
      <c r="W15" s="48">
        <v>0</v>
      </c>
      <c r="X15" s="50"/>
      <c r="Y15" s="51" t="e">
        <f t="shared" si="0"/>
        <v>#DIV/0!</v>
      </c>
      <c r="Z15" s="52"/>
      <c r="AA15" s="53"/>
      <c r="AB15" s="49"/>
      <c r="AC15" s="11"/>
    </row>
    <row r="16" spans="1:29" s="44" customFormat="1" ht="24.95" customHeight="1" x14ac:dyDescent="0.2">
      <c r="A16" s="45" t="s">
        <v>21</v>
      </c>
      <c r="B16" s="46" t="s">
        <v>22</v>
      </c>
      <c r="C16" s="46" t="s">
        <v>15</v>
      </c>
      <c r="D16" s="47">
        <v>1921043878</v>
      </c>
      <c r="E16" s="11"/>
      <c r="F16" s="48">
        <v>6500</v>
      </c>
      <c r="G16" s="49"/>
      <c r="H16" s="11"/>
      <c r="I16" s="48">
        <v>4851.12</v>
      </c>
      <c r="J16" s="50"/>
      <c r="K16" s="51">
        <f>(I16*100)/F16</f>
        <v>74.632615384615391</v>
      </c>
      <c r="L16" s="52"/>
      <c r="M16" s="53" t="s">
        <v>16</v>
      </c>
      <c r="N16" s="49"/>
      <c r="O16" s="11"/>
      <c r="P16" s="48">
        <v>4851.12</v>
      </c>
      <c r="Q16" s="50"/>
      <c r="R16" s="51">
        <f>P16*100/F16</f>
        <v>74.632615384615391</v>
      </c>
      <c r="S16" s="52"/>
      <c r="T16" s="53" t="s">
        <v>16</v>
      </c>
      <c r="U16" s="49"/>
      <c r="V16" s="11"/>
      <c r="W16" s="48">
        <v>4851.12</v>
      </c>
      <c r="X16" s="50"/>
      <c r="Y16" s="51">
        <f t="shared" si="0"/>
        <v>74.632615384615391</v>
      </c>
      <c r="Z16" s="52"/>
      <c r="AA16" s="53" t="s">
        <v>16</v>
      </c>
      <c r="AB16" s="49"/>
      <c r="AC16" s="11"/>
    </row>
    <row r="17" spans="1:29" s="44" customFormat="1" ht="24.95" hidden="1" customHeight="1" x14ac:dyDescent="0.2">
      <c r="A17" s="45" t="e">
        <v>#REF!</v>
      </c>
      <c r="B17" s="46" t="e">
        <v>#REF!</v>
      </c>
      <c r="C17" s="46" t="s">
        <v>15</v>
      </c>
      <c r="D17" s="47">
        <v>1921043879</v>
      </c>
      <c r="E17" s="11"/>
      <c r="F17" s="48">
        <v>0</v>
      </c>
      <c r="G17" s="49"/>
      <c r="H17" s="11"/>
      <c r="I17" s="48">
        <v>0</v>
      </c>
      <c r="J17" s="50"/>
      <c r="K17" s="51" t="e">
        <v>#DIV/0!</v>
      </c>
      <c r="L17" s="52"/>
      <c r="M17" s="53"/>
      <c r="N17" s="49"/>
      <c r="O17" s="11"/>
      <c r="P17" s="48">
        <v>0</v>
      </c>
      <c r="Q17" s="50"/>
      <c r="R17" s="51" t="e">
        <f>P17*100/F17</f>
        <v>#DIV/0!</v>
      </c>
      <c r="S17" s="52"/>
      <c r="T17" s="53"/>
      <c r="U17" s="49"/>
      <c r="V17" s="11"/>
      <c r="W17" s="48">
        <v>0</v>
      </c>
      <c r="X17" s="50"/>
      <c r="Y17" s="51" t="e">
        <f t="shared" si="0"/>
        <v>#DIV/0!</v>
      </c>
      <c r="Z17" s="52"/>
      <c r="AA17" s="53"/>
      <c r="AB17" s="49"/>
      <c r="AC17" s="11"/>
    </row>
    <row r="18" spans="1:29" s="44" customFormat="1" ht="24.95" hidden="1" customHeight="1" x14ac:dyDescent="0.2">
      <c r="A18" s="54" t="s">
        <v>23</v>
      </c>
      <c r="B18" s="55" t="s">
        <v>24</v>
      </c>
      <c r="C18" s="55" t="s">
        <v>15</v>
      </c>
      <c r="D18" s="56">
        <v>1921043880</v>
      </c>
      <c r="E18" s="11"/>
      <c r="F18" s="57">
        <v>0</v>
      </c>
      <c r="G18" s="49"/>
      <c r="H18" s="11"/>
      <c r="I18" s="57">
        <v>0</v>
      </c>
      <c r="J18" s="59"/>
      <c r="K18" s="60" t="e">
        <v>#DIV/0!</v>
      </c>
      <c r="L18" s="61"/>
      <c r="M18" s="62"/>
      <c r="N18" s="49"/>
      <c r="O18" s="11"/>
      <c r="P18" s="57">
        <v>0</v>
      </c>
      <c r="Q18" s="59"/>
      <c r="R18" s="60" t="e">
        <f>P18*100/F18</f>
        <v>#DIV/0!</v>
      </c>
      <c r="S18" s="61"/>
      <c r="T18" s="62"/>
      <c r="U18" s="49"/>
      <c r="V18" s="11"/>
      <c r="W18" s="57">
        <v>0</v>
      </c>
      <c r="X18" s="59"/>
      <c r="Y18" s="60" t="e">
        <f t="shared" si="0"/>
        <v>#DIV/0!</v>
      </c>
      <c r="Z18" s="61"/>
      <c r="AA18" s="62"/>
      <c r="AB18" s="58"/>
      <c r="AC18" s="11"/>
    </row>
    <row r="19" spans="1:29" s="73" customFormat="1" ht="8.1" customHeight="1" x14ac:dyDescent="0.2">
      <c r="A19" s="63"/>
      <c r="B19" s="64"/>
      <c r="C19" s="64"/>
      <c r="D19" s="65"/>
      <c r="E19" s="66"/>
      <c r="F19" s="67"/>
      <c r="G19" s="68"/>
      <c r="H19" s="66"/>
      <c r="I19" s="67"/>
      <c r="J19" s="69"/>
      <c r="K19" s="70"/>
      <c r="L19" s="71"/>
      <c r="M19" s="72"/>
      <c r="N19" s="68"/>
      <c r="O19" s="66"/>
      <c r="P19" s="67"/>
      <c r="Q19" s="69"/>
      <c r="R19" s="70"/>
      <c r="S19" s="71"/>
      <c r="T19" s="72"/>
      <c r="U19" s="68"/>
      <c r="V19" s="66"/>
      <c r="W19" s="67"/>
      <c r="X19" s="69"/>
      <c r="Y19" s="70"/>
      <c r="Z19" s="71"/>
      <c r="AA19" s="72"/>
      <c r="AB19" s="68"/>
      <c r="AC19" s="66"/>
    </row>
    <row r="20" spans="1:29" s="35" customFormat="1" ht="30" customHeight="1" x14ac:dyDescent="0.2">
      <c r="A20" s="74" t="s">
        <v>25</v>
      </c>
      <c r="B20" s="75"/>
      <c r="C20" s="75"/>
      <c r="D20" s="76"/>
      <c r="E20" s="11"/>
      <c r="F20" s="77">
        <f>SUM(F13:F19)</f>
        <v>1000000</v>
      </c>
      <c r="G20" s="78"/>
      <c r="H20" s="11"/>
      <c r="I20" s="77">
        <f>SUM(I13:I16)</f>
        <v>807583.30125000002</v>
      </c>
      <c r="J20" s="79"/>
      <c r="K20" s="80">
        <f>(I20*100)/F20</f>
        <v>80.758330125000001</v>
      </c>
      <c r="L20" s="81"/>
      <c r="M20" s="82" t="s">
        <v>16</v>
      </c>
      <c r="N20" s="78"/>
      <c r="O20" s="11"/>
      <c r="P20" s="77">
        <f>SUM(P13:P16)</f>
        <v>807583.30125000002</v>
      </c>
      <c r="Q20" s="79"/>
      <c r="R20" s="80">
        <f>P20*100/F20</f>
        <v>80.758330125000001</v>
      </c>
      <c r="S20" s="81"/>
      <c r="T20" s="82" t="s">
        <v>16</v>
      </c>
      <c r="U20" s="78"/>
      <c r="V20" s="11"/>
      <c r="W20" s="77">
        <f>SUM(W13:W19)</f>
        <v>721355.76124999998</v>
      </c>
      <c r="X20" s="79"/>
      <c r="Y20" s="80">
        <f>(W20*100)/F20</f>
        <v>72.135576125</v>
      </c>
      <c r="Z20" s="81"/>
      <c r="AA20" s="82" t="s">
        <v>16</v>
      </c>
      <c r="AB20" s="78"/>
      <c r="AC20" s="11"/>
    </row>
    <row r="22" spans="1:29" x14ac:dyDescent="0.2">
      <c r="A22" s="83"/>
      <c r="F22" s="84"/>
    </row>
    <row r="23" spans="1:29" ht="15.75" x14ac:dyDescent="0.25">
      <c r="A23" s="85" t="s">
        <v>26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9" x14ac:dyDescent="0.2">
      <c r="B24" s="5"/>
      <c r="C24" s="5"/>
      <c r="D24" s="5"/>
      <c r="E24" s="6"/>
      <c r="F24" s="5"/>
      <c r="G24" s="5"/>
      <c r="H24" s="17"/>
      <c r="I24" s="5"/>
      <c r="J24" s="5"/>
      <c r="K24" s="5"/>
      <c r="L24" s="5"/>
      <c r="M24" s="18"/>
      <c r="N24" s="18"/>
      <c r="O24" s="17"/>
      <c r="P24" s="5"/>
      <c r="Q24" s="5"/>
      <c r="R24" s="5"/>
      <c r="S24" s="5"/>
      <c r="T24" s="18"/>
      <c r="U24" s="18"/>
      <c r="V24" s="17"/>
      <c r="W24" s="5"/>
      <c r="X24" s="5"/>
      <c r="Y24" s="5"/>
      <c r="Z24" s="5"/>
      <c r="AA24" s="18"/>
      <c r="AB24" s="19"/>
    </row>
    <row r="25" spans="1:29" s="44" customFormat="1" ht="8.1" customHeight="1" x14ac:dyDescent="0.2">
      <c r="A25" s="36"/>
      <c r="B25" s="37"/>
      <c r="C25" s="37"/>
      <c r="D25" s="38"/>
      <c r="E25" s="11"/>
      <c r="F25" s="39"/>
      <c r="G25" s="40"/>
      <c r="H25" s="11"/>
      <c r="I25" s="39"/>
      <c r="J25" s="41"/>
      <c r="K25" s="42"/>
      <c r="L25" s="43"/>
      <c r="M25" s="41"/>
      <c r="N25" s="40"/>
      <c r="O25" s="11"/>
      <c r="P25" s="39"/>
      <c r="Q25" s="41"/>
      <c r="R25" s="42"/>
      <c r="S25" s="43"/>
      <c r="T25" s="41"/>
      <c r="U25" s="40"/>
      <c r="V25" s="11"/>
      <c r="W25" s="39"/>
      <c r="X25" s="41"/>
      <c r="Y25" s="42"/>
      <c r="Z25" s="43"/>
      <c r="AA25" s="41"/>
      <c r="AB25" s="40"/>
      <c r="AC25" s="11"/>
    </row>
    <row r="26" spans="1:29" s="44" customFormat="1" ht="24.95" customHeight="1" x14ac:dyDescent="0.2">
      <c r="A26" s="86"/>
      <c r="B26" s="87" t="s">
        <v>27</v>
      </c>
      <c r="C26" s="87"/>
      <c r="D26" s="88"/>
      <c r="E26" s="11"/>
      <c r="F26" s="89">
        <f>SUM(F13:F14)</f>
        <v>993500</v>
      </c>
      <c r="G26" s="90"/>
      <c r="H26" s="11"/>
      <c r="I26" s="89">
        <f>SUM(I13:I14)</f>
        <v>802732.18125000002</v>
      </c>
      <c r="J26" s="91"/>
      <c r="K26" s="92">
        <f>(I26*100)/F26</f>
        <v>80.798407775541023</v>
      </c>
      <c r="L26" s="93"/>
      <c r="M26" s="94" t="s">
        <v>16</v>
      </c>
      <c r="N26" s="90"/>
      <c r="O26" s="11"/>
      <c r="P26" s="89">
        <f>SUM(P13:P14)</f>
        <v>802732.18125000002</v>
      </c>
      <c r="Q26" s="91"/>
      <c r="R26" s="92">
        <f>P26*100/F26</f>
        <v>80.798407775541023</v>
      </c>
      <c r="S26" s="93"/>
      <c r="T26" s="94" t="s">
        <v>16</v>
      </c>
      <c r="U26" s="90"/>
      <c r="V26" s="11"/>
      <c r="W26" s="89">
        <f>SUM(W13:W14)</f>
        <v>716504.64124999999</v>
      </c>
      <c r="X26" s="91"/>
      <c r="Y26" s="92">
        <f>(W26*100)/F26</f>
        <v>72.119239179667844</v>
      </c>
      <c r="Z26" s="93"/>
      <c r="AA26" s="94" t="s">
        <v>16</v>
      </c>
      <c r="AB26" s="90"/>
      <c r="AC26" s="11"/>
    </row>
    <row r="27" spans="1:29" s="44" customFormat="1" ht="24.95" customHeight="1" x14ac:dyDescent="0.2">
      <c r="A27" s="95"/>
      <c r="B27" s="55" t="s">
        <v>28</v>
      </c>
      <c r="C27" s="55"/>
      <c r="D27" s="56"/>
      <c r="E27" s="11"/>
      <c r="F27" s="57">
        <f>F16</f>
        <v>6500</v>
      </c>
      <c r="G27" s="58"/>
      <c r="H27" s="11"/>
      <c r="I27" s="57">
        <f>I16</f>
        <v>4851.12</v>
      </c>
      <c r="J27" s="59"/>
      <c r="K27" s="60">
        <f>(I27*100)/F27</f>
        <v>74.632615384615391</v>
      </c>
      <c r="L27" s="61"/>
      <c r="M27" s="62" t="s">
        <v>16</v>
      </c>
      <c r="N27" s="58"/>
      <c r="O27" s="11"/>
      <c r="P27" s="57">
        <f>P16</f>
        <v>4851.12</v>
      </c>
      <c r="Q27" s="59"/>
      <c r="R27" s="60">
        <f>P27*100/F27</f>
        <v>74.632615384615391</v>
      </c>
      <c r="S27" s="61"/>
      <c r="T27" s="62" t="s">
        <v>16</v>
      </c>
      <c r="U27" s="58"/>
      <c r="V27" s="11"/>
      <c r="W27" s="57">
        <f>W16</f>
        <v>4851.12</v>
      </c>
      <c r="X27" s="59"/>
      <c r="Y27" s="60">
        <f>(W27*100)/F27</f>
        <v>74.632615384615391</v>
      </c>
      <c r="Z27" s="61"/>
      <c r="AA27" s="62" t="s">
        <v>16</v>
      </c>
      <c r="AB27" s="58"/>
      <c r="AC27" s="11"/>
    </row>
    <row r="28" spans="1:29" s="44" customFormat="1" ht="24.95" hidden="1" customHeight="1" x14ac:dyDescent="0.2">
      <c r="A28" s="86"/>
      <c r="B28" s="87" t="s">
        <v>29</v>
      </c>
      <c r="C28" s="87"/>
      <c r="D28" s="88"/>
      <c r="E28" s="11"/>
      <c r="F28" s="89">
        <v>0</v>
      </c>
      <c r="G28" s="90"/>
      <c r="H28" s="11"/>
      <c r="I28" s="89">
        <v>0</v>
      </c>
      <c r="J28" s="91"/>
      <c r="K28" s="92" t="e">
        <v>#DIV/0!</v>
      </c>
      <c r="L28" s="93"/>
      <c r="M28" s="94"/>
      <c r="N28" s="90"/>
      <c r="O28" s="11"/>
      <c r="P28" s="89">
        <v>0</v>
      </c>
      <c r="Q28" s="91"/>
      <c r="R28" s="92" t="e">
        <f>P28*100/F28</f>
        <v>#DIV/0!</v>
      </c>
      <c r="S28" s="93"/>
      <c r="T28" s="94"/>
      <c r="U28" s="90"/>
      <c r="V28" s="11"/>
      <c r="W28" s="89">
        <v>0</v>
      </c>
      <c r="X28" s="91"/>
      <c r="Y28" s="92" t="e">
        <f>(W28*100)/F28</f>
        <v>#DIV/0!</v>
      </c>
      <c r="Z28" s="93"/>
      <c r="AA28" s="94"/>
      <c r="AB28" s="90"/>
      <c r="AC28" s="11"/>
    </row>
    <row r="29" spans="1:29" s="73" customFormat="1" ht="8.1" customHeight="1" x14ac:dyDescent="0.2">
      <c r="A29" s="63"/>
      <c r="B29" s="64"/>
      <c r="C29" s="64"/>
      <c r="D29" s="65"/>
      <c r="E29" s="66"/>
      <c r="F29" s="67"/>
      <c r="G29" s="68"/>
      <c r="H29" s="66"/>
      <c r="I29" s="67"/>
      <c r="J29" s="69"/>
      <c r="K29" s="70"/>
      <c r="L29" s="71"/>
      <c r="M29" s="72"/>
      <c r="N29" s="68"/>
      <c r="O29" s="66"/>
      <c r="P29" s="67"/>
      <c r="Q29" s="69"/>
      <c r="R29" s="70"/>
      <c r="S29" s="71"/>
      <c r="T29" s="72"/>
      <c r="U29" s="68"/>
      <c r="V29" s="66"/>
      <c r="W29" s="67"/>
      <c r="X29" s="69"/>
      <c r="Y29" s="70"/>
      <c r="Z29" s="71"/>
      <c r="AA29" s="72"/>
      <c r="AB29" s="68"/>
      <c r="AC29" s="66"/>
    </row>
    <row r="30" spans="1:29" s="35" customFormat="1" ht="30" customHeight="1" x14ac:dyDescent="0.2">
      <c r="A30" s="74" t="s">
        <v>25</v>
      </c>
      <c r="B30" s="75"/>
      <c r="C30" s="75"/>
      <c r="D30" s="76"/>
      <c r="E30" s="11"/>
      <c r="F30" s="77">
        <f>SUM(F26:F27)</f>
        <v>1000000</v>
      </c>
      <c r="G30" s="78"/>
      <c r="H30" s="11"/>
      <c r="I30" s="77">
        <f>SUM(I26:I27)</f>
        <v>807583.30125000002</v>
      </c>
      <c r="J30" s="79"/>
      <c r="K30" s="80">
        <f>(I30*100)/F30</f>
        <v>80.758330125000001</v>
      </c>
      <c r="L30" s="81"/>
      <c r="M30" s="82" t="s">
        <v>16</v>
      </c>
      <c r="N30" s="78"/>
      <c r="O30" s="11"/>
      <c r="P30" s="77">
        <f>SUM(P26:P27)</f>
        <v>807583.30125000002</v>
      </c>
      <c r="Q30" s="79"/>
      <c r="R30" s="80">
        <f>P30*100/F30</f>
        <v>80.758330125000001</v>
      </c>
      <c r="S30" s="81"/>
      <c r="T30" s="82" t="s">
        <v>16</v>
      </c>
      <c r="U30" s="78"/>
      <c r="V30" s="11"/>
      <c r="W30" s="77">
        <f>SUM(W26:W27)</f>
        <v>721355.76124999998</v>
      </c>
      <c r="X30" s="79"/>
      <c r="Y30" s="80">
        <f>(W30*100)/F30</f>
        <v>72.135576125</v>
      </c>
      <c r="Z30" s="81"/>
      <c r="AA30" s="82" t="s">
        <v>16</v>
      </c>
      <c r="AB30" s="78"/>
      <c r="AC30" s="11"/>
    </row>
    <row r="45" spans="9:23" x14ac:dyDescent="0.2">
      <c r="I45" s="96"/>
      <c r="J45" s="96"/>
      <c r="K45" s="96"/>
      <c r="L45" s="96"/>
      <c r="M45" s="96"/>
      <c r="N45" s="96"/>
      <c r="O45" s="97"/>
      <c r="P45" s="96"/>
      <c r="Q45" s="96"/>
      <c r="R45" s="96"/>
      <c r="S45" s="96"/>
      <c r="T45" s="96"/>
      <c r="U45" s="96"/>
      <c r="V45" s="97"/>
      <c r="W45" s="96"/>
    </row>
    <row r="46" spans="9:23" x14ac:dyDescent="0.2">
      <c r="I46" s="96"/>
      <c r="J46" s="96"/>
      <c r="K46" s="96"/>
      <c r="L46" s="96"/>
      <c r="M46" s="96"/>
      <c r="N46" s="96"/>
      <c r="O46" s="97"/>
      <c r="P46" s="96"/>
      <c r="Q46" s="96"/>
      <c r="R46" s="96"/>
      <c r="S46" s="96"/>
      <c r="T46" s="96"/>
      <c r="U46" s="96"/>
      <c r="V46" s="97"/>
      <c r="W46" s="96"/>
    </row>
    <row r="47" spans="9:23" x14ac:dyDescent="0.2">
      <c r="I47" s="96"/>
      <c r="J47" s="96"/>
      <c r="K47" s="96"/>
      <c r="L47" s="96"/>
      <c r="M47" s="96"/>
      <c r="N47" s="96"/>
      <c r="O47" s="97"/>
      <c r="P47" s="96"/>
      <c r="Q47" s="96"/>
      <c r="R47" s="96"/>
      <c r="S47" s="96"/>
      <c r="T47" s="96"/>
      <c r="U47" s="96"/>
      <c r="V47" s="97"/>
      <c r="W47" s="96"/>
    </row>
    <row r="48" spans="9:23" x14ac:dyDescent="0.2">
      <c r="I48" s="96"/>
      <c r="J48" s="96"/>
      <c r="K48" s="96"/>
      <c r="L48" s="96"/>
      <c r="M48" s="96"/>
      <c r="N48" s="96"/>
      <c r="O48" s="97"/>
      <c r="P48" s="96"/>
      <c r="Q48" s="96"/>
      <c r="R48" s="96"/>
      <c r="S48" s="96"/>
      <c r="T48" s="96"/>
      <c r="U48" s="96"/>
      <c r="V48" s="97"/>
      <c r="W48" s="96"/>
    </row>
    <row r="49" spans="9:23" x14ac:dyDescent="0.2">
      <c r="I49" s="96"/>
      <c r="J49" s="96"/>
      <c r="K49" s="96"/>
      <c r="L49" s="96"/>
      <c r="M49" s="96"/>
      <c r="N49" s="96"/>
      <c r="O49" s="97"/>
      <c r="P49" s="96"/>
      <c r="Q49" s="96"/>
      <c r="R49" s="96"/>
      <c r="S49" s="96"/>
      <c r="T49" s="96"/>
      <c r="U49" s="96"/>
      <c r="V49" s="97"/>
      <c r="W49" s="96"/>
    </row>
    <row r="50" spans="9:23" x14ac:dyDescent="0.2">
      <c r="I50" s="96"/>
      <c r="J50" s="96"/>
      <c r="K50" s="96"/>
      <c r="L50" s="96"/>
      <c r="M50" s="96"/>
      <c r="N50" s="96"/>
      <c r="O50" s="97"/>
      <c r="P50" s="96"/>
      <c r="Q50" s="96"/>
      <c r="R50" s="96"/>
      <c r="S50" s="96"/>
      <c r="T50" s="96"/>
      <c r="U50" s="96"/>
      <c r="V50" s="97"/>
      <c r="W50" s="96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T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  <ignoredErrors>
    <ignoredError sqref="I20:P20 I26 W26" formulaRange="1"/>
    <ignoredError sqref="A13: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59185E-003B-473B-9C81-19BD10E9F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B85BCD-0C4A-4B2C-ABFE-00C12CDFA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397FF-ED2A-4A71-B784-43E9CA202E2A}">
  <ds:schemaRefs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wCH_09_gtcap_c</vt:lpstr>
      <vt:lpstr>wCH_09_gtcap_c!Área_de_impresión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2021-10-25T10:38:57Z</cp:lastPrinted>
  <dcterms:created xsi:type="dcterms:W3CDTF">2021-10-25T10:35:21Z</dcterms:created>
  <dcterms:modified xsi:type="dcterms:W3CDTF">2021-10-25T10:39:08Z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