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25E0B45-1FE0-43BF-A950-C0E01F1087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ándar" sheetId="3" r:id="rId1"/>
    <sheet name="Datos" sheetId="2" r:id="rId2"/>
  </sheets>
  <definedNames>
    <definedName name="_xlnm.Print_Area" localSheetId="0">Estándar!$F$6:$H$23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C1" i="2" l="1"/>
  <c r="C21" i="3" l="1"/>
  <c r="H21" i="3"/>
  <c r="C22" i="3"/>
  <c r="H22" i="3"/>
  <c r="C23" i="3" l="1"/>
  <c r="D1" i="2" l="1"/>
  <c r="H23" i="3"/>
</calcChain>
</file>

<file path=xl/sharedStrings.xml><?xml version="1.0" encoding="utf-8"?>
<sst xmlns="http://schemas.openxmlformats.org/spreadsheetml/2006/main" count="63" uniqueCount="33">
  <si>
    <t>CÁLCULO CUANTÍA EXCEDENCIA</t>
  </si>
  <si>
    <t>CÁLCULO CUANTÍA REDUCCIÓN JORNADA</t>
  </si>
  <si>
    <t>IGUAL O INFERIOR A 20.000</t>
  </si>
  <si>
    <t>RENTA FAMILIAR ESTANDARIZADA</t>
  </si>
  <si>
    <t>PORCENTAJE DE JORNADA DE TRABAJO</t>
  </si>
  <si>
    <t>DÍAS EN EXCEDENCIA (Max. 365)</t>
  </si>
  <si>
    <t>REDUCCIÓN DE JORNADA</t>
  </si>
  <si>
    <t>≥ 33% - &lt; 40%</t>
  </si>
  <si>
    <t>DÍAS EN REDUCCIÓN (Max. 365)</t>
  </si>
  <si>
    <t>FAMILIA MONOPARENTAL</t>
  </si>
  <si>
    <t>NO</t>
  </si>
  <si>
    <t>FAMILIA NUMEROSA</t>
  </si>
  <si>
    <t>SI</t>
  </si>
  <si>
    <t>DEPENDENCIA SEVERA, GRAN DEPENDENCIA O DISCAPACIDAD ≥ 50%</t>
  </si>
  <si>
    <t>VIOLENCIA DE GÉNERO</t>
  </si>
  <si>
    <t>EXCEDENCIA</t>
  </si>
  <si>
    <t>TOTAL</t>
  </si>
  <si>
    <t>SUPERIOR A 20.000</t>
  </si>
  <si>
    <t>DEPENDENCIA</t>
  </si>
  <si>
    <t>REDUCCIÓN DE JORNAD</t>
  </si>
  <si>
    <t>≥ 45%</t>
  </si>
  <si>
    <t>≥ 40 % - &lt; 45 %</t>
  </si>
  <si>
    <t>PERSONA SOLICITANTE</t>
  </si>
  <si>
    <t>COPROGENITOR/A</t>
  </si>
  <si>
    <t>Seleccione si pertenece a alguno de los siguientes colectivos:</t>
  </si>
  <si>
    <t>REDUCCIÓN</t>
  </si>
  <si>
    <t>NINGUNA</t>
  </si>
  <si>
    <t>Incremento 30%</t>
  </si>
  <si>
    <t>Ayudas a personas trabajadoras que se encuentren en situación de excedencia o redcucción de jornada de rabajo para el cuidado de familiares en situación de dependencia o en extrema gravedad sanitaria</t>
  </si>
  <si>
    <t>Fecha incio</t>
  </si>
  <si>
    <t>Fecha fin</t>
  </si>
  <si>
    <t>nº días</t>
  </si>
  <si>
    <t>Calculador de días: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</si>
</sst>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DCAE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1" fillId="3" borderId="5" xfId="0" applyFont="1" applyFill="1" applyBorder="1"/>
    <xf numFmtId="4" fontId="1" fillId="3" borderId="6" xfId="0" applyNumberFormat="1" applyFont="1" applyFill="1" applyBorder="1" applyAlignment="1">
      <alignment horizontal="center"/>
    </xf>
    <xf numFmtId="0" fontId="0" fillId="6" borderId="1" xfId="0" applyFill="1" applyBorder="1"/>
    <xf numFmtId="4" fontId="0" fillId="6" borderId="2" xfId="0" applyNumberFormat="1" applyFill="1" applyBorder="1" applyAlignment="1">
      <alignment horizontal="center"/>
    </xf>
    <xf numFmtId="0" fontId="0" fillId="6" borderId="3" xfId="0" applyFill="1" applyBorder="1"/>
    <xf numFmtId="4" fontId="0" fillId="6" borderId="4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3" xfId="0" applyFill="1" applyBorder="1"/>
    <xf numFmtId="9" fontId="0" fillId="0" borderId="0" xfId="0" applyNumberFormat="1"/>
    <xf numFmtId="0" fontId="0" fillId="0" borderId="0" xfId="0" applyNumberFormat="1"/>
    <xf numFmtId="0" fontId="3" fillId="4" borderId="14" xfId="0" applyFont="1" applyFill="1" applyBorder="1" applyAlignment="1">
      <alignment horizontal="left"/>
    </xf>
    <xf numFmtId="0" fontId="1" fillId="7" borderId="3" xfId="0" applyFont="1" applyFill="1" applyBorder="1"/>
    <xf numFmtId="0" fontId="4" fillId="4" borderId="13" xfId="0" applyFont="1" applyFill="1" applyBorder="1" applyAlignment="1">
      <alignment horizontal="left"/>
    </xf>
    <xf numFmtId="0" fontId="4" fillId="4" borderId="17" xfId="0" applyFont="1" applyFill="1" applyBorder="1" applyAlignment="1"/>
    <xf numFmtId="0" fontId="1" fillId="7" borderId="3" xfId="0" applyFont="1" applyFill="1" applyBorder="1" applyAlignment="1">
      <alignment horizontal="left" indent="1"/>
    </xf>
    <xf numFmtId="0" fontId="1" fillId="7" borderId="15" xfId="0" applyFont="1" applyFill="1" applyBorder="1" applyAlignment="1">
      <alignment horizontal="left" indent="1"/>
    </xf>
    <xf numFmtId="0" fontId="0" fillId="7" borderId="0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1" fillId="9" borderId="0" xfId="0" applyNumberFormat="1" applyFont="1" applyFill="1" applyBorder="1" applyAlignment="1">
      <alignment horizontal="center"/>
    </xf>
    <xf numFmtId="9" fontId="1" fillId="9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4" borderId="5" xfId="0" applyFont="1" applyFill="1" applyBorder="1"/>
    <xf numFmtId="0" fontId="4" fillId="3" borderId="13" xfId="0" applyFont="1" applyFill="1" applyBorder="1"/>
    <xf numFmtId="0" fontId="0" fillId="3" borderId="14" xfId="0" applyFill="1" applyBorder="1" applyAlignment="1">
      <alignment horizontal="center"/>
    </xf>
    <xf numFmtId="0" fontId="1" fillId="5" borderId="3" xfId="0" applyFont="1" applyFill="1" applyBorder="1"/>
    <xf numFmtId="0" fontId="0" fillId="5" borderId="4" xfId="0" applyFill="1" applyBorder="1" applyAlignment="1">
      <alignment horizontal="center"/>
    </xf>
    <xf numFmtId="0" fontId="0" fillId="5" borderId="3" xfId="0" applyFill="1" applyBorder="1"/>
    <xf numFmtId="0" fontId="6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indent="1"/>
    </xf>
    <xf numFmtId="0" fontId="1" fillId="5" borderId="15" xfId="0" applyFont="1" applyFill="1" applyBorder="1" applyAlignment="1">
      <alignment horizontal="left" indent="1"/>
    </xf>
    <xf numFmtId="0" fontId="0" fillId="0" borderId="27" xfId="0" applyFill="1" applyBorder="1" applyAlignment="1">
      <alignment horizontal="center"/>
    </xf>
    <xf numFmtId="14" fontId="7" fillId="0" borderId="12" xfId="0" applyNumberFormat="1" applyFont="1" applyBorder="1" applyAlignment="1">
      <alignment horizontal="center" vertical="center"/>
    </xf>
    <xf numFmtId="0" fontId="4" fillId="4" borderId="17" xfId="0" applyFont="1" applyFill="1" applyBorder="1" applyAlignment="1">
      <alignment horizontal="left"/>
    </xf>
    <xf numFmtId="0" fontId="1" fillId="7" borderId="0" xfId="0" applyFont="1" applyFill="1" applyBorder="1"/>
    <xf numFmtId="0" fontId="6" fillId="7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 indent="1"/>
    </xf>
    <xf numFmtId="0" fontId="1" fillId="7" borderId="28" xfId="0" applyFont="1" applyFill="1" applyBorder="1" applyAlignment="1">
      <alignment horizontal="left" indent="1"/>
    </xf>
    <xf numFmtId="0" fontId="0" fillId="8" borderId="25" xfId="0" applyFill="1" applyBorder="1"/>
    <xf numFmtId="0" fontId="0" fillId="8" borderId="0" xfId="0" applyFill="1" applyBorder="1"/>
    <xf numFmtId="0" fontId="1" fillId="4" borderId="26" xfId="0" applyFont="1" applyFill="1" applyBorder="1"/>
    <xf numFmtId="0" fontId="3" fillId="1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6" fillId="7" borderId="3" xfId="0" applyFont="1" applyFill="1" applyBorder="1" applyAlignment="1">
      <alignment horizontal="left"/>
    </xf>
    <xf numFmtId="4" fontId="1" fillId="4" borderId="26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4" fontId="0" fillId="8" borderId="18" xfId="0" applyNumberFormat="1" applyFill="1" applyBorder="1" applyAlignment="1">
      <alignment horizontal="center"/>
    </xf>
    <xf numFmtId="4" fontId="0" fillId="8" borderId="19" xfId="0" applyNumberFormat="1" applyFill="1" applyBorder="1" applyAlignment="1">
      <alignment horizontal="center"/>
    </xf>
    <xf numFmtId="4" fontId="0" fillId="8" borderId="23" xfId="0" applyNumberFormat="1" applyFill="1" applyBorder="1" applyAlignment="1">
      <alignment horizontal="center"/>
    </xf>
    <xf numFmtId="4" fontId="0" fillId="8" borderId="24" xfId="0" applyNumberForma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6047-21E8-4710-8E66-5DB2060D2CCD}">
  <dimension ref="B1:I28"/>
  <sheetViews>
    <sheetView showGridLines="0" tabSelected="1" zoomScaleNormal="100" workbookViewId="0">
      <selection activeCell="C28" sqref="C28"/>
    </sheetView>
  </sheetViews>
  <sheetFormatPr baseColWidth="10" defaultColWidth="9.140625" defaultRowHeight="15" x14ac:dyDescent="0.25"/>
  <cols>
    <col min="1" max="1" width="3.42578125" customWidth="1"/>
    <col min="2" max="2" width="63" customWidth="1"/>
    <col min="3" max="3" width="33" customWidth="1"/>
    <col min="4" max="4" width="2.85546875" customWidth="1"/>
    <col min="5" max="5" width="3.42578125" customWidth="1"/>
    <col min="6" max="6" width="28.140625" customWidth="1"/>
    <col min="7" max="7" width="36.42578125" customWidth="1"/>
    <col min="8" max="8" width="22.7109375" style="1" customWidth="1"/>
    <col min="9" max="9" width="19.140625" style="1" customWidth="1"/>
    <col min="11" max="11" width="24.85546875" bestFit="1" customWidth="1"/>
    <col min="12" max="12" width="22.140625" bestFit="1" customWidth="1"/>
    <col min="13" max="13" width="24.85546875" bestFit="1" customWidth="1"/>
    <col min="14" max="14" width="14" bestFit="1" customWidth="1"/>
  </cols>
  <sheetData>
    <row r="1" spans="2:9" ht="8.25" customHeight="1" x14ac:dyDescent="0.25"/>
    <row r="2" spans="2:9" ht="15.75" x14ac:dyDescent="0.25">
      <c r="C2" s="63" t="s">
        <v>32</v>
      </c>
      <c r="D2" s="63"/>
      <c r="F2" s="46" t="s">
        <v>29</v>
      </c>
      <c r="G2" s="46" t="s">
        <v>30</v>
      </c>
      <c r="H2" s="46" t="s">
        <v>31</v>
      </c>
    </row>
    <row r="3" spans="2:9" ht="15.75" x14ac:dyDescent="0.25">
      <c r="C3" s="63"/>
      <c r="D3" s="63"/>
      <c r="F3" s="37">
        <v>45847</v>
      </c>
      <c r="G3" s="37">
        <v>46387</v>
      </c>
      <c r="H3" s="47">
        <f>G3-F3+1</f>
        <v>541</v>
      </c>
    </row>
    <row r="4" spans="2:9" ht="7.5" customHeight="1" thickBot="1" x14ac:dyDescent="0.3"/>
    <row r="5" spans="2:9" ht="47.1" customHeight="1" thickBot="1" x14ac:dyDescent="0.4">
      <c r="B5" s="70" t="s">
        <v>28</v>
      </c>
      <c r="C5" s="71"/>
      <c r="D5" s="71"/>
      <c r="E5" s="71"/>
      <c r="F5" s="71"/>
      <c r="G5" s="71"/>
      <c r="H5" s="71"/>
      <c r="I5" s="72"/>
    </row>
    <row r="6" spans="2:9" ht="15.75" thickBot="1" x14ac:dyDescent="0.3"/>
    <row r="7" spans="2:9" ht="18.75" x14ac:dyDescent="0.3">
      <c r="B7" s="27" t="s">
        <v>0</v>
      </c>
      <c r="C7" s="28"/>
      <c r="F7" s="17" t="s">
        <v>1</v>
      </c>
      <c r="G7" s="38"/>
      <c r="H7" s="18"/>
      <c r="I7" s="15"/>
    </row>
    <row r="8" spans="2:9" x14ac:dyDescent="0.25">
      <c r="B8" s="29" t="s">
        <v>3</v>
      </c>
      <c r="C8" s="25" t="s">
        <v>2</v>
      </c>
      <c r="F8" s="16" t="s">
        <v>3</v>
      </c>
      <c r="G8" s="39"/>
      <c r="H8" s="64" t="s">
        <v>17</v>
      </c>
      <c r="I8" s="65"/>
    </row>
    <row r="9" spans="2:9" x14ac:dyDescent="0.25">
      <c r="B9" s="29" t="s">
        <v>4</v>
      </c>
      <c r="C9" s="49">
        <v>1</v>
      </c>
      <c r="F9" s="16" t="s">
        <v>4</v>
      </c>
      <c r="G9" s="39"/>
      <c r="H9" s="66">
        <v>1</v>
      </c>
      <c r="I9" s="67"/>
    </row>
    <row r="10" spans="2:9" x14ac:dyDescent="0.25">
      <c r="B10" s="29" t="s">
        <v>5</v>
      </c>
      <c r="C10" s="25">
        <v>365</v>
      </c>
      <c r="F10" s="16" t="s">
        <v>8</v>
      </c>
      <c r="G10" s="39"/>
      <c r="H10" s="68">
        <v>365</v>
      </c>
      <c r="I10" s="69"/>
    </row>
    <row r="11" spans="2:9" x14ac:dyDescent="0.25">
      <c r="B11" s="29"/>
      <c r="C11" s="30"/>
      <c r="F11" s="16"/>
      <c r="G11" s="39"/>
      <c r="H11" s="23" t="s">
        <v>22</v>
      </c>
      <c r="I11" s="24" t="s">
        <v>23</v>
      </c>
    </row>
    <row r="12" spans="2:9" x14ac:dyDescent="0.25">
      <c r="B12" s="29"/>
      <c r="C12" s="30"/>
      <c r="F12" s="16" t="s">
        <v>6</v>
      </c>
      <c r="G12" s="39"/>
      <c r="H12" s="48">
        <v>0.33</v>
      </c>
      <c r="I12" s="49">
        <v>0</v>
      </c>
    </row>
    <row r="13" spans="2:9" x14ac:dyDescent="0.25">
      <c r="B13" s="31"/>
      <c r="C13" s="30"/>
      <c r="F13" s="50" t="s">
        <v>24</v>
      </c>
      <c r="G13" s="40"/>
      <c r="H13" s="21"/>
      <c r="I13" s="22"/>
    </row>
    <row r="14" spans="2:9" x14ac:dyDescent="0.25">
      <c r="B14" s="32" t="s">
        <v>24</v>
      </c>
      <c r="C14" s="33"/>
      <c r="F14" s="50"/>
      <c r="G14" s="40"/>
      <c r="H14" s="57"/>
      <c r="I14" s="58"/>
    </row>
    <row r="15" spans="2:9" x14ac:dyDescent="0.25">
      <c r="B15" s="34" t="s">
        <v>9</v>
      </c>
      <c r="C15" s="25" t="s">
        <v>10</v>
      </c>
      <c r="F15" s="19" t="s">
        <v>9</v>
      </c>
      <c r="G15" s="41"/>
      <c r="H15" s="59" t="s">
        <v>10</v>
      </c>
      <c r="I15" s="60"/>
    </row>
    <row r="16" spans="2:9" x14ac:dyDescent="0.25">
      <c r="B16" s="34" t="s">
        <v>11</v>
      </c>
      <c r="C16" s="25" t="s">
        <v>10</v>
      </c>
      <c r="F16" s="19" t="s">
        <v>11</v>
      </c>
      <c r="G16" s="41"/>
      <c r="H16" s="59" t="s">
        <v>10</v>
      </c>
      <c r="I16" s="60"/>
    </row>
    <row r="17" spans="2:9" x14ac:dyDescent="0.25">
      <c r="B17" s="34" t="s">
        <v>13</v>
      </c>
      <c r="C17" s="25" t="s">
        <v>10</v>
      </c>
      <c r="F17" s="19" t="s">
        <v>13</v>
      </c>
      <c r="G17" s="41"/>
      <c r="H17" s="59" t="s">
        <v>10</v>
      </c>
      <c r="I17" s="60"/>
    </row>
    <row r="18" spans="2:9" ht="15.75" thickBot="1" x14ac:dyDescent="0.3">
      <c r="B18" s="35" t="s">
        <v>14</v>
      </c>
      <c r="C18" s="36" t="s">
        <v>10</v>
      </c>
      <c r="F18" s="20" t="s">
        <v>14</v>
      </c>
      <c r="G18" s="42"/>
      <c r="H18" s="61" t="s">
        <v>10</v>
      </c>
      <c r="I18" s="62"/>
    </row>
    <row r="19" spans="2:9" x14ac:dyDescent="0.25">
      <c r="C19" s="1"/>
      <c r="F19" s="1"/>
      <c r="G19" s="1"/>
    </row>
    <row r="20" spans="2:9" ht="15.75" thickBot="1" x14ac:dyDescent="0.3">
      <c r="C20" s="1"/>
      <c r="F20" s="1"/>
      <c r="G20" s="1"/>
    </row>
    <row r="21" spans="2:9" x14ac:dyDescent="0.25">
      <c r="B21" s="7" t="s">
        <v>15</v>
      </c>
      <c r="C21" s="8">
        <f>IF((C8=Datos!C4),((Datos!D4/365)*C10)*C9,((Datos!D5/365)*C10)*C9)</f>
        <v>3850</v>
      </c>
      <c r="F21" s="11" t="s">
        <v>6</v>
      </c>
      <c r="G21" s="43"/>
      <c r="H21" s="53">
        <f>IF(AND(H8=Datos!C8,Datos!C1&gt;=45),((Datos!D9/365)*H10)*H9*H12*100/Datos!C1,
IF(AND(H8=Datos!C8,Datos!C1&lt;45,Datos!C1&gt;=40),((Datos!D10/365)*H10)*H9*H12*100/Datos!C1,
IF(AND(H8=Datos!C8,Datos!C1&lt;40,Datos!C1&gt;=33),((Datos!D11/365)*H10)*H9*H12*100/Datos!C1,
IF(AND(H8=Datos!C13,Datos!C1&gt;=45),((Datos!D14/365)*H10)*H9*H12*100/Datos!C1,
IF(AND(H8=Datos!C13,Datos!C1&lt;45,Datos!C1&gt;=40),((Datos!D15/365)*H10)*H9*H12*100/Datos!C1,
IF(AND(H8=Datos!C13,Datos!C1&lt;40,Datos!C1&gt;=33),((Datos!D16/365)*H10)*H9*H12*100/Datos!C1,0))))))</f>
        <v>2000</v>
      </c>
      <c r="I21" s="54"/>
    </row>
    <row r="22" spans="2:9" ht="15.75" thickBot="1" x14ac:dyDescent="0.3">
      <c r="B22" s="9" t="s">
        <v>27</v>
      </c>
      <c r="C22" s="10">
        <f>IF(OR(C15="SI", C16="SI", C17="SI", C18="SI"), C21*0.3, 0)</f>
        <v>0</v>
      </c>
      <c r="D22" s="1"/>
      <c r="E22" s="1"/>
      <c r="F22" s="12" t="s">
        <v>27</v>
      </c>
      <c r="G22" s="44"/>
      <c r="H22" s="55">
        <f>IF(OR(H15="SI", H16="SI", H17="SI", H18="SI"), H21*0.3, 0)</f>
        <v>0</v>
      </c>
      <c r="I22" s="56"/>
    </row>
    <row r="23" spans="2:9" ht="16.5" thickTop="1" thickBot="1" x14ac:dyDescent="0.3">
      <c r="B23" s="5" t="s">
        <v>16</v>
      </c>
      <c r="C23" s="6">
        <f>SUM(C21:C22)</f>
        <v>3850</v>
      </c>
      <c r="D23" s="1"/>
      <c r="E23" s="1"/>
      <c r="F23" s="26" t="s">
        <v>16</v>
      </c>
      <c r="G23" s="45"/>
      <c r="H23" s="51">
        <f>SUM(H21:H22)</f>
        <v>2000</v>
      </c>
      <c r="I23" s="52"/>
    </row>
    <row r="24" spans="2:9" ht="15.75" thickTop="1" x14ac:dyDescent="0.25"/>
    <row r="27" spans="2:9" x14ac:dyDescent="0.25">
      <c r="F27" s="3"/>
      <c r="G27" s="3"/>
    </row>
    <row r="28" spans="2:9" x14ac:dyDescent="0.25">
      <c r="F28" s="3"/>
      <c r="G28" s="3"/>
    </row>
  </sheetData>
  <mergeCells count="14">
    <mergeCell ref="C2:D3"/>
    <mergeCell ref="H8:I8"/>
    <mergeCell ref="H9:I9"/>
    <mergeCell ref="H10:I10"/>
    <mergeCell ref="B5:I5"/>
    <mergeCell ref="F13:F14"/>
    <mergeCell ref="H23:I23"/>
    <mergeCell ref="H21:I21"/>
    <mergeCell ref="H22:I22"/>
    <mergeCell ref="H14:I14"/>
    <mergeCell ref="H15:I15"/>
    <mergeCell ref="H16:I16"/>
    <mergeCell ref="H17:I17"/>
    <mergeCell ref="H18:I18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95A0AC-0DCB-4BB8-9DA3-D239FEFD720E}">
          <x14:formula1>
            <xm:f>Datos!$A$6:$A$7</xm:f>
          </x14:formula1>
          <xm:sqref>H15:H18 C15:C18</xm:sqref>
        </x14:dataValidation>
        <x14:dataValidation type="list" allowBlank="1" showInputMessage="1" showErrorMessage="1" xr:uid="{2B9B4E9C-3697-4A71-BEEA-E4A1BA772BF9}">
          <x14:formula1>
            <xm:f>Datos!$A$1:$A$2</xm:f>
          </x14:formula1>
          <xm:sqref>H8 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A38" sqref="A38"/>
    </sheetView>
  </sheetViews>
  <sheetFormatPr baseColWidth="10" defaultColWidth="11.42578125" defaultRowHeight="15" x14ac:dyDescent="0.25"/>
  <cols>
    <col min="1" max="1" width="35.28515625" customWidth="1"/>
    <col min="3" max="3" width="24.85546875" bestFit="1" customWidth="1"/>
    <col min="4" max="4" width="14.85546875" customWidth="1"/>
    <col min="8" max="8" width="11.85546875" bestFit="1" customWidth="1"/>
  </cols>
  <sheetData>
    <row r="1" spans="1:8" x14ac:dyDescent="0.25">
      <c r="A1" t="s">
        <v>17</v>
      </c>
      <c r="C1" s="14">
        <f>(SUM(Estándar!H12:I12))*100</f>
        <v>33</v>
      </c>
      <c r="D1" s="14" t="e">
        <f>(SUM(#REF!+#REF!))*100</f>
        <v>#REF!</v>
      </c>
    </row>
    <row r="2" spans="1:8" x14ac:dyDescent="0.25">
      <c r="A2" t="s">
        <v>2</v>
      </c>
      <c r="C2" s="14"/>
    </row>
    <row r="3" spans="1:8" x14ac:dyDescent="0.25">
      <c r="D3" t="s">
        <v>18</v>
      </c>
      <c r="E3" s="4"/>
    </row>
    <row r="4" spans="1:8" x14ac:dyDescent="0.25">
      <c r="B4" t="s">
        <v>15</v>
      </c>
      <c r="C4" t="s">
        <v>17</v>
      </c>
      <c r="D4" s="2">
        <v>3236</v>
      </c>
      <c r="E4" s="4"/>
      <c r="H4" s="13"/>
    </row>
    <row r="5" spans="1:8" x14ac:dyDescent="0.25">
      <c r="C5" t="s">
        <v>2</v>
      </c>
      <c r="D5" s="2">
        <v>3850</v>
      </c>
      <c r="E5" s="4"/>
    </row>
    <row r="6" spans="1:8" x14ac:dyDescent="0.25">
      <c r="A6" t="s">
        <v>12</v>
      </c>
      <c r="D6" s="2"/>
      <c r="E6" s="4"/>
    </row>
    <row r="7" spans="1:8" x14ac:dyDescent="0.25">
      <c r="A7" t="s">
        <v>10</v>
      </c>
      <c r="D7" s="2"/>
      <c r="E7" s="4"/>
    </row>
    <row r="8" spans="1:8" x14ac:dyDescent="0.25">
      <c r="B8" t="s">
        <v>19</v>
      </c>
      <c r="C8" t="s">
        <v>17</v>
      </c>
      <c r="D8" s="2"/>
      <c r="E8" s="4"/>
    </row>
    <row r="9" spans="1:8" x14ac:dyDescent="0.25">
      <c r="C9" t="s">
        <v>20</v>
      </c>
      <c r="D9" s="2">
        <v>2590</v>
      </c>
      <c r="E9" s="4"/>
    </row>
    <row r="10" spans="1:8" x14ac:dyDescent="0.25">
      <c r="A10" t="s">
        <v>15</v>
      </c>
      <c r="C10" t="s">
        <v>21</v>
      </c>
      <c r="D10" s="2">
        <v>2354</v>
      </c>
      <c r="E10" s="4"/>
    </row>
    <row r="11" spans="1:8" x14ac:dyDescent="0.25">
      <c r="A11" t="s">
        <v>25</v>
      </c>
      <c r="C11" t="s">
        <v>7</v>
      </c>
      <c r="D11" s="2">
        <v>2000</v>
      </c>
      <c r="E11" s="4"/>
    </row>
    <row r="12" spans="1:8" x14ac:dyDescent="0.25">
      <c r="A12" t="s">
        <v>26</v>
      </c>
      <c r="D12" s="2"/>
      <c r="E12" s="4"/>
    </row>
    <row r="13" spans="1:8" x14ac:dyDescent="0.25">
      <c r="B13" t="s">
        <v>19</v>
      </c>
      <c r="C13" t="s">
        <v>2</v>
      </c>
      <c r="D13" s="2"/>
      <c r="E13" s="4"/>
    </row>
    <row r="14" spans="1:8" x14ac:dyDescent="0.25">
      <c r="C14" t="s">
        <v>20</v>
      </c>
      <c r="D14" s="2">
        <v>3080</v>
      </c>
      <c r="E14" s="4"/>
    </row>
    <row r="15" spans="1:8" x14ac:dyDescent="0.25">
      <c r="C15" t="s">
        <v>21</v>
      </c>
      <c r="D15" s="2">
        <v>2750</v>
      </c>
      <c r="E15" s="4"/>
    </row>
    <row r="16" spans="1:8" x14ac:dyDescent="0.25">
      <c r="C16" t="s">
        <v>7</v>
      </c>
      <c r="D16" s="2">
        <v>2420</v>
      </c>
      <c r="E1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6" ma:contentTypeDescription="Crear nuevo documento." ma:contentTypeScope="" ma:versionID="2e15f930317c106b1293239bdf846d1b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62b572d98844f26355dc6dfeefe91b8a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98fd8a-560b-432a-8b44-16ce9b29f0e6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CFAF95-5C4C-4484-A6A5-9C9974BF836E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2.xml><?xml version="1.0" encoding="utf-8"?>
<ds:datastoreItem xmlns:ds="http://schemas.openxmlformats.org/officeDocument/2006/customXml" ds:itemID="{B94D379E-EACC-44D9-8535-2E4050866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D35F3-393B-41A6-BFC3-5109BB42BF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Estándar</vt:lpstr>
      <vt:lpstr>Datos</vt:lpstr>
      <vt:lpstr>Estándar!Área_de_impresión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2026-07-14T12:17:44Z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