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backupFile="1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Maider MA/Publicaciones/EVIT/2025 4T/"/>
    </mc:Choice>
  </mc:AlternateContent>
  <xr:revisionPtr revIDLastSave="50" documentId="8_{47CE2D92-4496-43DF-912A-508DE97E7A50}" xr6:coauthVersionLast="47" xr6:coauthVersionMax="47" xr10:uidLastSave="{432F08F6-77D0-4299-976A-F1F62CA27577}"/>
  <bookViews>
    <workbookView xWindow="28680" yWindow="-120" windowWidth="29040" windowHeight="15840" tabRatio="904" xr2:uid="{00000000-000D-0000-FFFF-FFFF00000000}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24" r:id="rId4"/>
    <sheet name="Vivi Termi Capitales" sheetId="25" r:id="rId5"/>
  </sheets>
  <definedNames>
    <definedName name="_xlnm.Print_Area" localSheetId="1">'Terminadas publica'!$A$1:$L$77</definedName>
    <definedName name="_xlnm.Print_Area" localSheetId="2">'Vivi. Terminadas Alquiler'!$A$1:$L$64</definedName>
    <definedName name="_xlnm.Print_Area" localSheetId="0">'Viviendas Terminadas'!$A$1:$L$90</definedName>
    <definedName name="QR_Orok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25" l="1"/>
  <c r="A31" i="25"/>
  <c r="A30" i="25"/>
  <c r="L29" i="25"/>
  <c r="K29" i="25"/>
  <c r="J29" i="25"/>
  <c r="I29" i="25"/>
  <c r="H29" i="25"/>
  <c r="G29" i="25"/>
  <c r="M28" i="25"/>
  <c r="M29" i="25" s="1"/>
  <c r="L28" i="25"/>
  <c r="K28" i="25"/>
  <c r="J28" i="25"/>
  <c r="I28" i="25"/>
  <c r="H28" i="25"/>
  <c r="G28" i="25"/>
  <c r="F28" i="25"/>
  <c r="F29" i="25" s="1"/>
  <c r="E28" i="25"/>
  <c r="D28" i="25"/>
  <c r="D29" i="25" s="1"/>
  <c r="C28" i="25"/>
  <c r="M20" i="25"/>
  <c r="L20" i="25"/>
  <c r="K20" i="25"/>
  <c r="J20" i="25"/>
  <c r="I20" i="25"/>
  <c r="H20" i="25"/>
  <c r="G20" i="25"/>
  <c r="F20" i="25"/>
  <c r="E20" i="25"/>
  <c r="E29" i="25" s="1"/>
  <c r="D20" i="25"/>
  <c r="C20" i="25"/>
  <c r="C29" i="25" s="1"/>
  <c r="M12" i="25"/>
  <c r="L12" i="25"/>
  <c r="K12" i="25"/>
  <c r="J12" i="25"/>
  <c r="I12" i="25"/>
  <c r="H12" i="25"/>
  <c r="G12" i="25"/>
  <c r="F12" i="25"/>
  <c r="E12" i="25"/>
  <c r="D12" i="25"/>
  <c r="C12" i="25"/>
  <c r="M2" i="25"/>
  <c r="M1" i="25"/>
  <c r="L190" i="24"/>
  <c r="K190" i="24"/>
  <c r="J190" i="24"/>
  <c r="I190" i="24"/>
  <c r="H190" i="24"/>
  <c r="G190" i="24"/>
  <c r="F190" i="24"/>
  <c r="E190" i="24"/>
  <c r="D190" i="24"/>
  <c r="C190" i="24"/>
  <c r="B190" i="24"/>
  <c r="L172" i="24"/>
  <c r="K172" i="24"/>
  <c r="J172" i="24"/>
  <c r="I172" i="24"/>
  <c r="H172" i="24"/>
  <c r="G172" i="24"/>
  <c r="F172" i="24"/>
  <c r="E172" i="24"/>
  <c r="D172" i="24"/>
  <c r="C172" i="24"/>
  <c r="B172" i="24"/>
  <c r="A153" i="24"/>
  <c r="L149" i="24"/>
  <c r="K148" i="24"/>
  <c r="J147" i="24"/>
  <c r="I146" i="24"/>
  <c r="H145" i="24"/>
  <c r="G144" i="24"/>
  <c r="F143" i="24"/>
  <c r="E142" i="24"/>
  <c r="D141" i="24"/>
  <c r="C140" i="24"/>
  <c r="B139" i="24"/>
  <c r="L137" i="24"/>
  <c r="K136" i="24"/>
  <c r="J135" i="24"/>
  <c r="L132" i="24"/>
  <c r="K132" i="24"/>
  <c r="J132" i="24"/>
  <c r="I132" i="24"/>
  <c r="H132" i="24"/>
  <c r="G132" i="24"/>
  <c r="F132" i="24"/>
  <c r="E132" i="24"/>
  <c r="D132" i="24"/>
  <c r="C132" i="24"/>
  <c r="B132" i="24"/>
  <c r="L112" i="24"/>
  <c r="K112" i="24"/>
  <c r="K149" i="24" s="1"/>
  <c r="J112" i="24"/>
  <c r="J149" i="24" s="1"/>
  <c r="I112" i="24"/>
  <c r="I149" i="24" s="1"/>
  <c r="H112" i="24"/>
  <c r="H149" i="24" s="1"/>
  <c r="G112" i="24"/>
  <c r="G149" i="24" s="1"/>
  <c r="F112" i="24"/>
  <c r="F149" i="24" s="1"/>
  <c r="E112" i="24"/>
  <c r="D112" i="24"/>
  <c r="C112" i="24"/>
  <c r="B112" i="24"/>
  <c r="L111" i="24"/>
  <c r="K111" i="24"/>
  <c r="J111" i="24"/>
  <c r="J148" i="24" s="1"/>
  <c r="I111" i="24"/>
  <c r="I148" i="24" s="1"/>
  <c r="H111" i="24"/>
  <c r="H148" i="24" s="1"/>
  <c r="G111" i="24"/>
  <c r="G148" i="24" s="1"/>
  <c r="F111" i="24"/>
  <c r="F148" i="24" s="1"/>
  <c r="E111" i="24"/>
  <c r="E148" i="24" s="1"/>
  <c r="D111" i="24"/>
  <c r="C111" i="24"/>
  <c r="B111" i="24"/>
  <c r="L110" i="24"/>
  <c r="K110" i="24"/>
  <c r="J110" i="24"/>
  <c r="I110" i="24"/>
  <c r="I147" i="24" s="1"/>
  <c r="H110" i="24"/>
  <c r="H147" i="24" s="1"/>
  <c r="G110" i="24"/>
  <c r="G147" i="24" s="1"/>
  <c r="F110" i="24"/>
  <c r="F147" i="24" s="1"/>
  <c r="E110" i="24"/>
  <c r="E147" i="24" s="1"/>
  <c r="D110" i="24"/>
  <c r="D147" i="24" s="1"/>
  <c r="C110" i="24"/>
  <c r="B110" i="24"/>
  <c r="L109" i="24"/>
  <c r="K109" i="24"/>
  <c r="J109" i="24"/>
  <c r="I109" i="24"/>
  <c r="H109" i="24"/>
  <c r="H146" i="24" s="1"/>
  <c r="G109" i="24"/>
  <c r="G146" i="24" s="1"/>
  <c r="F109" i="24"/>
  <c r="F146" i="24" s="1"/>
  <c r="E109" i="24"/>
  <c r="E146" i="24" s="1"/>
  <c r="D109" i="24"/>
  <c r="D146" i="24" s="1"/>
  <c r="C109" i="24"/>
  <c r="C146" i="24" s="1"/>
  <c r="B109" i="24"/>
  <c r="L108" i="24"/>
  <c r="K108" i="24"/>
  <c r="J108" i="24"/>
  <c r="I108" i="24"/>
  <c r="H108" i="24"/>
  <c r="G108" i="24"/>
  <c r="G145" i="24" s="1"/>
  <c r="F108" i="24"/>
  <c r="F145" i="24" s="1"/>
  <c r="E108" i="24"/>
  <c r="E145" i="24" s="1"/>
  <c r="D108" i="24"/>
  <c r="D145" i="24" s="1"/>
  <c r="C108" i="24"/>
  <c r="C145" i="24" s="1"/>
  <c r="B108" i="24"/>
  <c r="B145" i="24" s="1"/>
  <c r="L107" i="24"/>
  <c r="K107" i="24"/>
  <c r="J107" i="24"/>
  <c r="I107" i="24"/>
  <c r="H107" i="24"/>
  <c r="G107" i="24"/>
  <c r="F107" i="24"/>
  <c r="F144" i="24" s="1"/>
  <c r="E107" i="24"/>
  <c r="E144" i="24" s="1"/>
  <c r="D107" i="24"/>
  <c r="D144" i="24" s="1"/>
  <c r="C107" i="24"/>
  <c r="C144" i="24" s="1"/>
  <c r="B107" i="24"/>
  <c r="B144" i="24" s="1"/>
  <c r="L106" i="24"/>
  <c r="L143" i="24" s="1"/>
  <c r="K106" i="24"/>
  <c r="J106" i="24"/>
  <c r="I106" i="24"/>
  <c r="H106" i="24"/>
  <c r="G106" i="24"/>
  <c r="F106" i="24"/>
  <c r="E106" i="24"/>
  <c r="E143" i="24" s="1"/>
  <c r="D106" i="24"/>
  <c r="D143" i="24" s="1"/>
  <c r="C106" i="24"/>
  <c r="C143" i="24" s="1"/>
  <c r="B106" i="24"/>
  <c r="B143" i="24" s="1"/>
  <c r="L105" i="24"/>
  <c r="L142" i="24" s="1"/>
  <c r="K105" i="24"/>
  <c r="K142" i="24" s="1"/>
  <c r="J105" i="24"/>
  <c r="I105" i="24"/>
  <c r="H105" i="24"/>
  <c r="G105" i="24"/>
  <c r="F105" i="24"/>
  <c r="E105" i="24"/>
  <c r="D105" i="24"/>
  <c r="D142" i="24" s="1"/>
  <c r="C105" i="24"/>
  <c r="C142" i="24" s="1"/>
  <c r="B105" i="24"/>
  <c r="B142" i="24" s="1"/>
  <c r="L104" i="24"/>
  <c r="L141" i="24" s="1"/>
  <c r="K104" i="24"/>
  <c r="K141" i="24" s="1"/>
  <c r="J104" i="24"/>
  <c r="J141" i="24" s="1"/>
  <c r="I104" i="24"/>
  <c r="H104" i="24"/>
  <c r="G104" i="24"/>
  <c r="F104" i="24"/>
  <c r="E104" i="24"/>
  <c r="D104" i="24"/>
  <c r="C104" i="24"/>
  <c r="C141" i="24" s="1"/>
  <c r="B104" i="24"/>
  <c r="B141" i="24" s="1"/>
  <c r="L103" i="24"/>
  <c r="L140" i="24" s="1"/>
  <c r="K103" i="24"/>
  <c r="K140" i="24" s="1"/>
  <c r="J103" i="24"/>
  <c r="J140" i="24" s="1"/>
  <c r="I103" i="24"/>
  <c r="I140" i="24" s="1"/>
  <c r="H103" i="24"/>
  <c r="G103" i="24"/>
  <c r="F103" i="24"/>
  <c r="E103" i="24"/>
  <c r="D103" i="24"/>
  <c r="C103" i="24"/>
  <c r="B103" i="24"/>
  <c r="B140" i="24" s="1"/>
  <c r="L102" i="24"/>
  <c r="L139" i="24" s="1"/>
  <c r="K102" i="24"/>
  <c r="K139" i="24" s="1"/>
  <c r="J102" i="24"/>
  <c r="J139" i="24" s="1"/>
  <c r="I102" i="24"/>
  <c r="I139" i="24" s="1"/>
  <c r="H102" i="24"/>
  <c r="H139" i="24" s="1"/>
  <c r="G102" i="24"/>
  <c r="F102" i="24"/>
  <c r="E102" i="24"/>
  <c r="D102" i="24"/>
  <c r="C102" i="24"/>
  <c r="B102" i="24"/>
  <c r="L101" i="24"/>
  <c r="K101" i="24"/>
  <c r="K138" i="24" s="1"/>
  <c r="J101" i="24"/>
  <c r="J138" i="24" s="1"/>
  <c r="I101" i="24"/>
  <c r="I138" i="24" s="1"/>
  <c r="H101" i="24"/>
  <c r="H138" i="24" s="1"/>
  <c r="G101" i="24"/>
  <c r="G138" i="24" s="1"/>
  <c r="F101" i="24"/>
  <c r="E101" i="24"/>
  <c r="D101" i="24"/>
  <c r="C101" i="24"/>
  <c r="B101" i="24"/>
  <c r="L100" i="24"/>
  <c r="K100" i="24"/>
  <c r="K137" i="24" s="1"/>
  <c r="J100" i="24"/>
  <c r="J137" i="24" s="1"/>
  <c r="I100" i="24"/>
  <c r="I137" i="24" s="1"/>
  <c r="H100" i="24"/>
  <c r="H137" i="24" s="1"/>
  <c r="G100" i="24"/>
  <c r="G137" i="24" s="1"/>
  <c r="F100" i="24"/>
  <c r="F137" i="24" s="1"/>
  <c r="E100" i="24"/>
  <c r="D100" i="24"/>
  <c r="C100" i="24"/>
  <c r="C113" i="24" s="1"/>
  <c r="B100" i="24"/>
  <c r="L99" i="24"/>
  <c r="K99" i="24"/>
  <c r="J99" i="24"/>
  <c r="J136" i="24" s="1"/>
  <c r="I99" i="24"/>
  <c r="I136" i="24" s="1"/>
  <c r="H99" i="24"/>
  <c r="H136" i="24" s="1"/>
  <c r="G99" i="24"/>
  <c r="G136" i="24" s="1"/>
  <c r="F99" i="24"/>
  <c r="F136" i="24" s="1"/>
  <c r="E99" i="24"/>
  <c r="E136" i="24" s="1"/>
  <c r="D99" i="24"/>
  <c r="C99" i="24"/>
  <c r="B99" i="24"/>
  <c r="L98" i="24"/>
  <c r="L113" i="24" s="1"/>
  <c r="K98" i="24"/>
  <c r="J98" i="24"/>
  <c r="I98" i="24"/>
  <c r="I135" i="24" s="1"/>
  <c r="H98" i="24"/>
  <c r="H135" i="24" s="1"/>
  <c r="G98" i="24"/>
  <c r="G135" i="24" s="1"/>
  <c r="F98" i="24"/>
  <c r="F113" i="24" s="1"/>
  <c r="E98" i="24"/>
  <c r="E113" i="24" s="1"/>
  <c r="D98" i="24"/>
  <c r="D113" i="24" s="1"/>
  <c r="C98" i="24"/>
  <c r="B98" i="24"/>
  <c r="B113" i="24" s="1"/>
  <c r="L95" i="24"/>
  <c r="K95" i="24"/>
  <c r="J95" i="24"/>
  <c r="I95" i="24"/>
  <c r="H95" i="24"/>
  <c r="G95" i="24"/>
  <c r="F95" i="24"/>
  <c r="E95" i="24"/>
  <c r="D95" i="24"/>
  <c r="C95" i="24"/>
  <c r="B95" i="24"/>
  <c r="L77" i="24"/>
  <c r="K77" i="24"/>
  <c r="J77" i="24"/>
  <c r="I77" i="24"/>
  <c r="H77" i="24"/>
  <c r="G77" i="24"/>
  <c r="F77" i="24"/>
  <c r="E77" i="24"/>
  <c r="D77" i="24"/>
  <c r="C77" i="24"/>
  <c r="B77" i="24"/>
  <c r="L57" i="24"/>
  <c r="K57" i="24"/>
  <c r="J57" i="24"/>
  <c r="I57" i="24"/>
  <c r="H57" i="24"/>
  <c r="G57" i="24"/>
  <c r="F57" i="24"/>
  <c r="E57" i="24"/>
  <c r="E149" i="24" s="1"/>
  <c r="D57" i="24"/>
  <c r="D149" i="24" s="1"/>
  <c r="C57" i="24"/>
  <c r="C149" i="24" s="1"/>
  <c r="B57" i="24"/>
  <c r="B149" i="24" s="1"/>
  <c r="L56" i="24"/>
  <c r="L148" i="24" s="1"/>
  <c r="K56" i="24"/>
  <c r="J56" i="24"/>
  <c r="I56" i="24"/>
  <c r="H56" i="24"/>
  <c r="G56" i="24"/>
  <c r="F56" i="24"/>
  <c r="E56" i="24"/>
  <c r="D56" i="24"/>
  <c r="D148" i="24" s="1"/>
  <c r="C56" i="24"/>
  <c r="C148" i="24" s="1"/>
  <c r="B56" i="24"/>
  <c r="B148" i="24" s="1"/>
  <c r="L55" i="24"/>
  <c r="L147" i="24" s="1"/>
  <c r="K55" i="24"/>
  <c r="K147" i="24" s="1"/>
  <c r="J55" i="24"/>
  <c r="I55" i="24"/>
  <c r="H55" i="24"/>
  <c r="G55" i="24"/>
  <c r="F55" i="24"/>
  <c r="E55" i="24"/>
  <c r="D55" i="24"/>
  <c r="C55" i="24"/>
  <c r="C147" i="24" s="1"/>
  <c r="B55" i="24"/>
  <c r="B147" i="24" s="1"/>
  <c r="L54" i="24"/>
  <c r="L146" i="24" s="1"/>
  <c r="K54" i="24"/>
  <c r="K146" i="24" s="1"/>
  <c r="J54" i="24"/>
  <c r="J146" i="24" s="1"/>
  <c r="I54" i="24"/>
  <c r="H54" i="24"/>
  <c r="G54" i="24"/>
  <c r="F54" i="24"/>
  <c r="E54" i="24"/>
  <c r="D54" i="24"/>
  <c r="C54" i="24"/>
  <c r="B54" i="24"/>
  <c r="B146" i="24" s="1"/>
  <c r="L53" i="24"/>
  <c r="L145" i="24" s="1"/>
  <c r="K53" i="24"/>
  <c r="K145" i="24" s="1"/>
  <c r="J53" i="24"/>
  <c r="J145" i="24" s="1"/>
  <c r="I53" i="24"/>
  <c r="I145" i="24" s="1"/>
  <c r="H53" i="24"/>
  <c r="G53" i="24"/>
  <c r="F53" i="24"/>
  <c r="E53" i="24"/>
  <c r="D53" i="24"/>
  <c r="C53" i="24"/>
  <c r="B53" i="24"/>
  <c r="L52" i="24"/>
  <c r="L144" i="24" s="1"/>
  <c r="K52" i="24"/>
  <c r="K144" i="24" s="1"/>
  <c r="J52" i="24"/>
  <c r="J144" i="24" s="1"/>
  <c r="I52" i="24"/>
  <c r="I144" i="24" s="1"/>
  <c r="H52" i="24"/>
  <c r="H144" i="24" s="1"/>
  <c r="G52" i="24"/>
  <c r="F52" i="24"/>
  <c r="E52" i="24"/>
  <c r="D52" i="24"/>
  <c r="C52" i="24"/>
  <c r="B52" i="24"/>
  <c r="L51" i="24"/>
  <c r="K51" i="24"/>
  <c r="K143" i="24" s="1"/>
  <c r="J51" i="24"/>
  <c r="J143" i="24" s="1"/>
  <c r="I51" i="24"/>
  <c r="I143" i="24" s="1"/>
  <c r="H51" i="24"/>
  <c r="H143" i="24" s="1"/>
  <c r="G51" i="24"/>
  <c r="G143" i="24" s="1"/>
  <c r="F51" i="24"/>
  <c r="E51" i="24"/>
  <c r="D51" i="24"/>
  <c r="C51" i="24"/>
  <c r="B51" i="24"/>
  <c r="L50" i="24"/>
  <c r="K50" i="24"/>
  <c r="J50" i="24"/>
  <c r="J142" i="24" s="1"/>
  <c r="I50" i="24"/>
  <c r="I142" i="24" s="1"/>
  <c r="H50" i="24"/>
  <c r="H142" i="24" s="1"/>
  <c r="G50" i="24"/>
  <c r="G142" i="24" s="1"/>
  <c r="F50" i="24"/>
  <c r="F142" i="24" s="1"/>
  <c r="E50" i="24"/>
  <c r="D50" i="24"/>
  <c r="C50" i="24"/>
  <c r="B50" i="24"/>
  <c r="L49" i="24"/>
  <c r="K49" i="24"/>
  <c r="J49" i="24"/>
  <c r="I49" i="24"/>
  <c r="I141" i="24" s="1"/>
  <c r="H49" i="24"/>
  <c r="H141" i="24" s="1"/>
  <c r="G49" i="24"/>
  <c r="G141" i="24" s="1"/>
  <c r="F49" i="24"/>
  <c r="F141" i="24" s="1"/>
  <c r="E49" i="24"/>
  <c r="E141" i="24" s="1"/>
  <c r="D49" i="24"/>
  <c r="C49" i="24"/>
  <c r="B49" i="24"/>
  <c r="L48" i="24"/>
  <c r="K48" i="24"/>
  <c r="J48" i="24"/>
  <c r="I48" i="24"/>
  <c r="H48" i="24"/>
  <c r="H140" i="24" s="1"/>
  <c r="G48" i="24"/>
  <c r="G140" i="24" s="1"/>
  <c r="F48" i="24"/>
  <c r="F140" i="24" s="1"/>
  <c r="E48" i="24"/>
  <c r="E140" i="24" s="1"/>
  <c r="D48" i="24"/>
  <c r="D140" i="24" s="1"/>
  <c r="C48" i="24"/>
  <c r="B48" i="24"/>
  <c r="L47" i="24"/>
  <c r="K47" i="24"/>
  <c r="J47" i="24"/>
  <c r="I47" i="24"/>
  <c r="H47" i="24"/>
  <c r="G47" i="24"/>
  <c r="G139" i="24" s="1"/>
  <c r="F47" i="24"/>
  <c r="F139" i="24" s="1"/>
  <c r="E47" i="24"/>
  <c r="E139" i="24" s="1"/>
  <c r="D47" i="24"/>
  <c r="D139" i="24" s="1"/>
  <c r="C47" i="24"/>
  <c r="C139" i="24" s="1"/>
  <c r="B47" i="24"/>
  <c r="L46" i="24"/>
  <c r="K46" i="24"/>
  <c r="J46" i="24"/>
  <c r="I46" i="24"/>
  <c r="H46" i="24"/>
  <c r="G46" i="24"/>
  <c r="F46" i="24"/>
  <c r="F138" i="24" s="1"/>
  <c r="E46" i="24"/>
  <c r="E138" i="24" s="1"/>
  <c r="D46" i="24"/>
  <c r="D58" i="24" s="1"/>
  <c r="C46" i="24"/>
  <c r="C138" i="24" s="1"/>
  <c r="B46" i="24"/>
  <c r="B58" i="24" s="1"/>
  <c r="L45" i="24"/>
  <c r="K45" i="24"/>
  <c r="J45" i="24"/>
  <c r="I45" i="24"/>
  <c r="I58" i="24" s="1"/>
  <c r="H45" i="24"/>
  <c r="G45" i="24"/>
  <c r="F45" i="24"/>
  <c r="E45" i="24"/>
  <c r="E137" i="24" s="1"/>
  <c r="D45" i="24"/>
  <c r="D137" i="24" s="1"/>
  <c r="C45" i="24"/>
  <c r="C137" i="24" s="1"/>
  <c r="B45" i="24"/>
  <c r="B137" i="24" s="1"/>
  <c r="L44" i="24"/>
  <c r="L136" i="24" s="1"/>
  <c r="K44" i="24"/>
  <c r="J44" i="24"/>
  <c r="I44" i="24"/>
  <c r="H44" i="24"/>
  <c r="G44" i="24"/>
  <c r="F44" i="24"/>
  <c r="E44" i="24"/>
  <c r="D44" i="24"/>
  <c r="D136" i="24" s="1"/>
  <c r="C44" i="24"/>
  <c r="C136" i="24" s="1"/>
  <c r="B44" i="24"/>
  <c r="B136" i="24" s="1"/>
  <c r="L43" i="24"/>
  <c r="K43" i="24"/>
  <c r="K58" i="24" s="1"/>
  <c r="J43" i="24"/>
  <c r="J58" i="24" s="1"/>
  <c r="I43" i="24"/>
  <c r="H43" i="24"/>
  <c r="H58" i="24" s="1"/>
  <c r="G43" i="24"/>
  <c r="G58" i="24" s="1"/>
  <c r="F43" i="24"/>
  <c r="F58" i="24" s="1"/>
  <c r="E43" i="24"/>
  <c r="D43" i="24"/>
  <c r="C43" i="24"/>
  <c r="C135" i="24" s="1"/>
  <c r="B43" i="24"/>
  <c r="B135" i="24" s="1"/>
  <c r="L40" i="24"/>
  <c r="K40" i="24"/>
  <c r="J40" i="24"/>
  <c r="I40" i="24"/>
  <c r="H40" i="24"/>
  <c r="G40" i="24"/>
  <c r="F40" i="24"/>
  <c r="E40" i="24"/>
  <c r="D40" i="24"/>
  <c r="C40" i="24"/>
  <c r="B40" i="24"/>
  <c r="L22" i="24"/>
  <c r="K22" i="24"/>
  <c r="J22" i="24"/>
  <c r="I22" i="24"/>
  <c r="H22" i="24"/>
  <c r="G22" i="24"/>
  <c r="F22" i="24"/>
  <c r="E22" i="24"/>
  <c r="D22" i="24"/>
  <c r="C22" i="24"/>
  <c r="B22" i="24"/>
  <c r="L4" i="24"/>
  <c r="L2" i="24"/>
  <c r="L138" i="24" l="1"/>
  <c r="L58" i="24"/>
  <c r="H150" i="24"/>
  <c r="G150" i="24"/>
  <c r="C150" i="24"/>
  <c r="I150" i="24"/>
  <c r="J150" i="24"/>
  <c r="H113" i="24"/>
  <c r="L135" i="24"/>
  <c r="G113" i="24"/>
  <c r="C58" i="24"/>
  <c r="K135" i="24"/>
  <c r="K150" i="24" s="1"/>
  <c r="E58" i="24"/>
  <c r="I113" i="24"/>
  <c r="B138" i="24"/>
  <c r="B150" i="24" s="1"/>
  <c r="D138" i="24"/>
  <c r="D135" i="24"/>
  <c r="D150" i="24" s="1"/>
  <c r="E135" i="24"/>
  <c r="E150" i="24" s="1"/>
  <c r="J113" i="24"/>
  <c r="F135" i="24"/>
  <c r="F150" i="24" s="1"/>
  <c r="K113" i="24"/>
  <c r="L150" i="24" l="1"/>
  <c r="L60" i="23" l="1"/>
  <c r="K60" i="23"/>
  <c r="J60" i="23"/>
  <c r="I60" i="23"/>
  <c r="H60" i="23"/>
  <c r="G60" i="23"/>
  <c r="F60" i="23"/>
  <c r="E60" i="23"/>
  <c r="D60" i="23"/>
  <c r="C60" i="23"/>
  <c r="K59" i="23"/>
  <c r="K61" i="23" s="1"/>
  <c r="J59" i="23"/>
  <c r="I59" i="23"/>
  <c r="H59" i="23"/>
  <c r="G59" i="23"/>
  <c r="F59" i="23"/>
  <c r="E59" i="23"/>
  <c r="D59" i="23"/>
  <c r="C59" i="23"/>
  <c r="L58" i="23"/>
  <c r="K58" i="23"/>
  <c r="J58" i="23"/>
  <c r="J61" i="23" s="1"/>
  <c r="I58" i="23"/>
  <c r="I61" i="23" s="1"/>
  <c r="H58" i="23"/>
  <c r="G58" i="23"/>
  <c r="F58" i="23"/>
  <c r="E58" i="23"/>
  <c r="D58" i="23"/>
  <c r="C58" i="23"/>
  <c r="B60" i="23"/>
  <c r="B59" i="23"/>
  <c r="B58" i="23"/>
  <c r="L40" i="23"/>
  <c r="K40" i="23"/>
  <c r="J40" i="23"/>
  <c r="I40" i="23"/>
  <c r="H40" i="23"/>
  <c r="G40" i="23"/>
  <c r="F40" i="23"/>
  <c r="E40" i="23"/>
  <c r="D40" i="23"/>
  <c r="C40" i="23"/>
  <c r="B40" i="23"/>
  <c r="B41" i="23" s="1"/>
  <c r="L39" i="23"/>
  <c r="K39" i="23"/>
  <c r="J39" i="23"/>
  <c r="I39" i="23"/>
  <c r="H39" i="23"/>
  <c r="G39" i="23"/>
  <c r="F39" i="23"/>
  <c r="E39" i="23"/>
  <c r="D39" i="23"/>
  <c r="C39" i="23"/>
  <c r="B39" i="23"/>
  <c r="L38" i="23"/>
  <c r="L41" i="23" s="1"/>
  <c r="K38" i="23"/>
  <c r="K41" i="23" s="1"/>
  <c r="J38" i="23"/>
  <c r="I38" i="23"/>
  <c r="H38" i="23"/>
  <c r="G38" i="23"/>
  <c r="F38" i="23"/>
  <c r="E38" i="23"/>
  <c r="D38" i="23"/>
  <c r="C38" i="23"/>
  <c r="B38" i="23"/>
  <c r="L21" i="23"/>
  <c r="K21" i="23"/>
  <c r="J21" i="23"/>
  <c r="J22" i="23" s="1"/>
  <c r="I21" i="23"/>
  <c r="H21" i="23"/>
  <c r="G21" i="23"/>
  <c r="G22" i="23" s="1"/>
  <c r="F21" i="23"/>
  <c r="E21" i="23"/>
  <c r="D21" i="23"/>
  <c r="C21" i="23"/>
  <c r="L20" i="23"/>
  <c r="L22" i="23" s="1"/>
  <c r="K20" i="23"/>
  <c r="K22" i="23" s="1"/>
  <c r="J20" i="23"/>
  <c r="I20" i="23"/>
  <c r="H20" i="23"/>
  <c r="G20" i="23"/>
  <c r="F20" i="23"/>
  <c r="E20" i="23"/>
  <c r="E22" i="23" s="1"/>
  <c r="D20" i="23"/>
  <c r="C20" i="23"/>
  <c r="L19" i="23"/>
  <c r="K19" i="23"/>
  <c r="J19" i="23"/>
  <c r="I19" i="23"/>
  <c r="I22" i="23" s="1"/>
  <c r="H19" i="23"/>
  <c r="H22" i="23" s="1"/>
  <c r="G19" i="23"/>
  <c r="F19" i="23"/>
  <c r="F22" i="23" s="1"/>
  <c r="E19" i="23"/>
  <c r="D19" i="23"/>
  <c r="C19" i="23"/>
  <c r="B21" i="23"/>
  <c r="B20" i="23"/>
  <c r="B19" i="23"/>
  <c r="H61" i="23"/>
  <c r="G61" i="23"/>
  <c r="F61" i="23"/>
  <c r="E61" i="23"/>
  <c r="D61" i="23"/>
  <c r="C61" i="23"/>
  <c r="L54" i="23"/>
  <c r="K54" i="23"/>
  <c r="J54" i="23"/>
  <c r="I54" i="23"/>
  <c r="H54" i="23"/>
  <c r="G54" i="23"/>
  <c r="F54" i="23"/>
  <c r="E54" i="23"/>
  <c r="D54" i="23"/>
  <c r="C54" i="23"/>
  <c r="B54" i="23"/>
  <c r="L48" i="23"/>
  <c r="K48" i="23"/>
  <c r="J48" i="23"/>
  <c r="I48" i="23"/>
  <c r="H48" i="23"/>
  <c r="G48" i="23"/>
  <c r="F48" i="23"/>
  <c r="E48" i="23"/>
  <c r="D48" i="23"/>
  <c r="C48" i="23"/>
  <c r="B48" i="23"/>
  <c r="J41" i="23"/>
  <c r="I41" i="23"/>
  <c r="H41" i="23"/>
  <c r="G41" i="23"/>
  <c r="F41" i="23"/>
  <c r="E41" i="23"/>
  <c r="D41" i="23"/>
  <c r="C41" i="23"/>
  <c r="L35" i="23"/>
  <c r="K35" i="23"/>
  <c r="J35" i="23"/>
  <c r="I35" i="23"/>
  <c r="H35" i="23"/>
  <c r="G35" i="23"/>
  <c r="F35" i="23"/>
  <c r="E35" i="23"/>
  <c r="D35" i="23"/>
  <c r="C35" i="23"/>
  <c r="B35" i="23"/>
  <c r="L29" i="23"/>
  <c r="K29" i="23"/>
  <c r="J29" i="23"/>
  <c r="I29" i="23"/>
  <c r="H29" i="23"/>
  <c r="G29" i="23"/>
  <c r="F29" i="23"/>
  <c r="E29" i="23"/>
  <c r="D29" i="23"/>
  <c r="C29" i="23"/>
  <c r="B29" i="23"/>
  <c r="D22" i="23"/>
  <c r="C22" i="23"/>
  <c r="L16" i="23"/>
  <c r="K16" i="23"/>
  <c r="J16" i="23"/>
  <c r="I16" i="23"/>
  <c r="H16" i="23"/>
  <c r="G16" i="23"/>
  <c r="F16" i="23"/>
  <c r="E16" i="23"/>
  <c r="D16" i="23"/>
  <c r="C16" i="23"/>
  <c r="B16" i="23"/>
  <c r="L10" i="23"/>
  <c r="K10" i="23"/>
  <c r="J10" i="23"/>
  <c r="I10" i="23"/>
  <c r="H10" i="23"/>
  <c r="G10" i="23"/>
  <c r="F10" i="23"/>
  <c r="E10" i="23"/>
  <c r="D10" i="23"/>
  <c r="C10" i="23"/>
  <c r="B10" i="23"/>
  <c r="L59" i="23" l="1"/>
  <c r="L61" i="23" s="1"/>
  <c r="B61" i="23"/>
  <c r="B22" i="23"/>
  <c r="L73" i="22"/>
  <c r="K73" i="22"/>
  <c r="J73" i="22"/>
  <c r="I73" i="22"/>
  <c r="H73" i="22"/>
  <c r="G73" i="22"/>
  <c r="F73" i="22"/>
  <c r="E73" i="22"/>
  <c r="D73" i="22"/>
  <c r="C73" i="22"/>
  <c r="L72" i="22"/>
  <c r="L74" i="22" s="1"/>
  <c r="K72" i="22"/>
  <c r="K74" i="22" s="1"/>
  <c r="J72" i="22"/>
  <c r="I72" i="22"/>
  <c r="H72" i="22"/>
  <c r="G72" i="22"/>
  <c r="F72" i="22"/>
  <c r="E72" i="22"/>
  <c r="D72" i="22"/>
  <c r="C72" i="22"/>
  <c r="L71" i="22"/>
  <c r="K71" i="22"/>
  <c r="J71" i="22"/>
  <c r="J74" i="22" s="1"/>
  <c r="I71" i="22"/>
  <c r="I74" i="22" s="1"/>
  <c r="H71" i="22"/>
  <c r="G71" i="22"/>
  <c r="F71" i="22"/>
  <c r="E71" i="22"/>
  <c r="D71" i="22"/>
  <c r="C71" i="22"/>
  <c r="B73" i="22"/>
  <c r="B72" i="22"/>
  <c r="B71" i="22"/>
  <c r="L66" i="22"/>
  <c r="K66" i="22"/>
  <c r="J66" i="22"/>
  <c r="I66" i="22"/>
  <c r="G66" i="22"/>
  <c r="F66" i="22"/>
  <c r="E66" i="22"/>
  <c r="D66" i="22"/>
  <c r="C66" i="22"/>
  <c r="L65" i="22"/>
  <c r="L67" i="22" s="1"/>
  <c r="K65" i="22"/>
  <c r="K67" i="22" s="1"/>
  <c r="I65" i="22"/>
  <c r="H65" i="22"/>
  <c r="G65" i="22"/>
  <c r="F65" i="22"/>
  <c r="E65" i="22"/>
  <c r="C65" i="22"/>
  <c r="L64" i="22"/>
  <c r="K64" i="22"/>
  <c r="J64" i="22"/>
  <c r="J67" i="22" s="1"/>
  <c r="I64" i="22"/>
  <c r="I67" i="22" s="1"/>
  <c r="H64" i="22"/>
  <c r="G64" i="22"/>
  <c r="F64" i="22"/>
  <c r="E64" i="22"/>
  <c r="D64" i="22"/>
  <c r="C64" i="22"/>
  <c r="B66" i="22"/>
  <c r="B65" i="22"/>
  <c r="B64" i="22"/>
  <c r="L54" i="22"/>
  <c r="K54" i="22"/>
  <c r="J54" i="22"/>
  <c r="I54" i="22"/>
  <c r="H54" i="22"/>
  <c r="G54" i="22"/>
  <c r="F54" i="22"/>
  <c r="E54" i="22"/>
  <c r="D54" i="22"/>
  <c r="C54" i="22"/>
  <c r="L53" i="22"/>
  <c r="K53" i="22"/>
  <c r="K55" i="22" s="1"/>
  <c r="J53" i="22"/>
  <c r="I53" i="22"/>
  <c r="H53" i="22"/>
  <c r="G53" i="22"/>
  <c r="F53" i="22"/>
  <c r="E53" i="22"/>
  <c r="D53" i="22"/>
  <c r="C53" i="22"/>
  <c r="L52" i="22"/>
  <c r="L55" i="22" s="1"/>
  <c r="K52" i="22"/>
  <c r="J52" i="22"/>
  <c r="I52" i="22"/>
  <c r="I55" i="22" s="1"/>
  <c r="H52" i="22"/>
  <c r="G52" i="22"/>
  <c r="F52" i="22"/>
  <c r="E52" i="22"/>
  <c r="D52" i="22"/>
  <c r="C52" i="22"/>
  <c r="B54" i="22"/>
  <c r="B53" i="22"/>
  <c r="B52" i="22"/>
  <c r="H74" i="22"/>
  <c r="G74" i="22"/>
  <c r="F74" i="22"/>
  <c r="E74" i="22"/>
  <c r="D74" i="22"/>
  <c r="C74" i="22"/>
  <c r="H67" i="22"/>
  <c r="G67" i="22"/>
  <c r="F67" i="22"/>
  <c r="E67" i="22"/>
  <c r="D67" i="22"/>
  <c r="C67" i="22"/>
  <c r="L61" i="22"/>
  <c r="K61" i="22"/>
  <c r="J61" i="22"/>
  <c r="I61" i="22"/>
  <c r="H61" i="22"/>
  <c r="G61" i="22"/>
  <c r="F61" i="22"/>
  <c r="E61" i="22"/>
  <c r="D61" i="22"/>
  <c r="C61" i="22"/>
  <c r="B61" i="22"/>
  <c r="J55" i="22"/>
  <c r="H55" i="22"/>
  <c r="G55" i="22"/>
  <c r="F55" i="22"/>
  <c r="E55" i="22"/>
  <c r="D55" i="22"/>
  <c r="C55" i="22"/>
  <c r="L49" i="22"/>
  <c r="K49" i="22"/>
  <c r="J49" i="22"/>
  <c r="I49" i="22"/>
  <c r="H49" i="22"/>
  <c r="G49" i="22"/>
  <c r="F49" i="22"/>
  <c r="E49" i="22"/>
  <c r="D49" i="22"/>
  <c r="C49" i="22"/>
  <c r="B49" i="22"/>
  <c r="L43" i="22"/>
  <c r="K43" i="22"/>
  <c r="J43" i="22"/>
  <c r="I43" i="22"/>
  <c r="H43" i="22"/>
  <c r="G43" i="22"/>
  <c r="F43" i="22"/>
  <c r="E43" i="22"/>
  <c r="D43" i="22"/>
  <c r="C43" i="22"/>
  <c r="B43" i="22"/>
  <c r="L37" i="22"/>
  <c r="K37" i="22"/>
  <c r="J37" i="22"/>
  <c r="I37" i="22"/>
  <c r="H37" i="22"/>
  <c r="G37" i="22"/>
  <c r="F37" i="22"/>
  <c r="E37" i="22"/>
  <c r="D37" i="22"/>
  <c r="C37" i="22"/>
  <c r="B37" i="22"/>
  <c r="L29" i="22"/>
  <c r="K29" i="22"/>
  <c r="J29" i="22"/>
  <c r="I29" i="22"/>
  <c r="H29" i="22"/>
  <c r="G29" i="22"/>
  <c r="F29" i="22"/>
  <c r="E29" i="22"/>
  <c r="D29" i="22"/>
  <c r="C29" i="22"/>
  <c r="B29" i="22"/>
  <c r="L23" i="22"/>
  <c r="K23" i="22"/>
  <c r="J23" i="22"/>
  <c r="I23" i="22"/>
  <c r="H23" i="22"/>
  <c r="G23" i="22"/>
  <c r="F23" i="22"/>
  <c r="E23" i="22"/>
  <c r="D23" i="22"/>
  <c r="C23" i="22"/>
  <c r="B23" i="22"/>
  <c r="L17" i="22"/>
  <c r="K17" i="22"/>
  <c r="J17" i="22"/>
  <c r="I17" i="22"/>
  <c r="H17" i="22"/>
  <c r="G17" i="22"/>
  <c r="F17" i="22"/>
  <c r="E17" i="22"/>
  <c r="D17" i="22"/>
  <c r="C17" i="22"/>
  <c r="B17" i="22"/>
  <c r="L11" i="22"/>
  <c r="K11" i="22"/>
  <c r="J11" i="22"/>
  <c r="I11" i="22"/>
  <c r="H11" i="22"/>
  <c r="G11" i="22"/>
  <c r="F11" i="22"/>
  <c r="E11" i="22"/>
  <c r="D11" i="22"/>
  <c r="C11" i="22"/>
  <c r="B11" i="22"/>
  <c r="K77" i="2"/>
  <c r="J77" i="2"/>
  <c r="I77" i="2"/>
  <c r="H77" i="2"/>
  <c r="H78" i="2" s="1"/>
  <c r="G77" i="2"/>
  <c r="F77" i="2"/>
  <c r="E77" i="2"/>
  <c r="D77" i="2"/>
  <c r="C77" i="2"/>
  <c r="K76" i="2"/>
  <c r="K78" i="2" s="1"/>
  <c r="J76" i="2"/>
  <c r="I76" i="2"/>
  <c r="H76" i="2"/>
  <c r="G76" i="2"/>
  <c r="F76" i="2"/>
  <c r="E76" i="2"/>
  <c r="D76" i="2"/>
  <c r="D78" i="2" s="1"/>
  <c r="C76" i="2"/>
  <c r="K75" i="2"/>
  <c r="J75" i="2"/>
  <c r="I75" i="2"/>
  <c r="I78" i="2" s="1"/>
  <c r="H75" i="2"/>
  <c r="G75" i="2"/>
  <c r="F75" i="2"/>
  <c r="E75" i="2"/>
  <c r="D75" i="2"/>
  <c r="C75" i="2"/>
  <c r="B77" i="2"/>
  <c r="B76" i="2"/>
  <c r="B75" i="2"/>
  <c r="K51" i="2"/>
  <c r="J51" i="2"/>
  <c r="I51" i="2"/>
  <c r="H51" i="2"/>
  <c r="G51" i="2"/>
  <c r="F51" i="2"/>
  <c r="E51" i="2"/>
  <c r="D51" i="2"/>
  <c r="C51" i="2"/>
  <c r="K50" i="2"/>
  <c r="K52" i="2" s="1"/>
  <c r="J50" i="2"/>
  <c r="I50" i="2"/>
  <c r="H50" i="2"/>
  <c r="G50" i="2"/>
  <c r="F50" i="2"/>
  <c r="E50" i="2"/>
  <c r="D50" i="2"/>
  <c r="C50" i="2"/>
  <c r="K49" i="2"/>
  <c r="J49" i="2"/>
  <c r="J52" i="2" s="1"/>
  <c r="I49" i="2"/>
  <c r="I52" i="2" s="1"/>
  <c r="H49" i="2"/>
  <c r="G49" i="2"/>
  <c r="F49" i="2"/>
  <c r="E49" i="2"/>
  <c r="D49" i="2"/>
  <c r="C49" i="2"/>
  <c r="B51" i="2"/>
  <c r="B50" i="2"/>
  <c r="B49" i="2"/>
  <c r="L38" i="2"/>
  <c r="K38" i="2"/>
  <c r="K39" i="2" s="1"/>
  <c r="J38" i="2"/>
  <c r="I38" i="2"/>
  <c r="H38" i="2"/>
  <c r="G38" i="2"/>
  <c r="F38" i="2"/>
  <c r="E38" i="2"/>
  <c r="D38" i="2"/>
  <c r="C38" i="2"/>
  <c r="B38" i="2"/>
  <c r="B39" i="2" s="1"/>
  <c r="L37" i="2"/>
  <c r="K37" i="2"/>
  <c r="J37" i="2"/>
  <c r="J39" i="2" s="1"/>
  <c r="I37" i="2"/>
  <c r="H37" i="2"/>
  <c r="H39" i="2" s="1"/>
  <c r="G37" i="2"/>
  <c r="F37" i="2"/>
  <c r="E37" i="2"/>
  <c r="D37" i="2"/>
  <c r="C37" i="2"/>
  <c r="B37" i="2"/>
  <c r="L36" i="2"/>
  <c r="K36" i="2"/>
  <c r="J36" i="2"/>
  <c r="I36" i="2"/>
  <c r="H36" i="2"/>
  <c r="G36" i="2"/>
  <c r="G39" i="2" s="1"/>
  <c r="F36" i="2"/>
  <c r="E36" i="2"/>
  <c r="D36" i="2"/>
  <c r="C36" i="2"/>
  <c r="B36" i="2"/>
  <c r="L19" i="2"/>
  <c r="L51" i="2" s="1"/>
  <c r="L77" i="2" s="1"/>
  <c r="K19" i="2"/>
  <c r="J19" i="2"/>
  <c r="I19" i="2"/>
  <c r="H19" i="2"/>
  <c r="G19" i="2"/>
  <c r="F19" i="2"/>
  <c r="E19" i="2"/>
  <c r="D19" i="2"/>
  <c r="C19" i="2"/>
  <c r="L18" i="2"/>
  <c r="K18" i="2"/>
  <c r="K20" i="2" s="1"/>
  <c r="J18" i="2"/>
  <c r="I18" i="2"/>
  <c r="H18" i="2"/>
  <c r="G18" i="2"/>
  <c r="F18" i="2"/>
  <c r="E18" i="2"/>
  <c r="D18" i="2"/>
  <c r="C18" i="2"/>
  <c r="L17" i="2"/>
  <c r="K17" i="2"/>
  <c r="J17" i="2"/>
  <c r="I17" i="2"/>
  <c r="I20" i="2" s="1"/>
  <c r="H17" i="2"/>
  <c r="G17" i="2"/>
  <c r="F17" i="2"/>
  <c r="E17" i="2"/>
  <c r="D17" i="2"/>
  <c r="C17" i="2"/>
  <c r="B17" i="2"/>
  <c r="B18" i="2"/>
  <c r="B19" i="2"/>
  <c r="B20" i="2"/>
  <c r="L8" i="2"/>
  <c r="K8" i="2"/>
  <c r="J8" i="2"/>
  <c r="I8" i="2"/>
  <c r="H8" i="2"/>
  <c r="G8" i="2"/>
  <c r="F8" i="2"/>
  <c r="E8" i="2"/>
  <c r="D8" i="2"/>
  <c r="C8" i="2"/>
  <c r="B8" i="2"/>
  <c r="L14" i="2"/>
  <c r="K14" i="2"/>
  <c r="J14" i="2"/>
  <c r="I14" i="2"/>
  <c r="H14" i="2"/>
  <c r="G14" i="2"/>
  <c r="F14" i="2"/>
  <c r="E14" i="2"/>
  <c r="D14" i="2"/>
  <c r="C14" i="2"/>
  <c r="B14" i="2"/>
  <c r="J20" i="2"/>
  <c r="H20" i="2"/>
  <c r="G20" i="2"/>
  <c r="F20" i="2"/>
  <c r="E20" i="2"/>
  <c r="D20" i="2"/>
  <c r="C20" i="2"/>
  <c r="L27" i="2"/>
  <c r="K27" i="2"/>
  <c r="J27" i="2"/>
  <c r="I27" i="2"/>
  <c r="H27" i="2"/>
  <c r="G27" i="2"/>
  <c r="F27" i="2"/>
  <c r="E27" i="2"/>
  <c r="D27" i="2"/>
  <c r="C27" i="2"/>
  <c r="B27" i="2"/>
  <c r="L33" i="2"/>
  <c r="K33" i="2"/>
  <c r="J33" i="2"/>
  <c r="I33" i="2"/>
  <c r="H33" i="2"/>
  <c r="G33" i="2"/>
  <c r="F33" i="2"/>
  <c r="E33" i="2"/>
  <c r="D33" i="2"/>
  <c r="C33" i="2"/>
  <c r="B33" i="2"/>
  <c r="I39" i="2"/>
  <c r="F39" i="2"/>
  <c r="E39" i="2"/>
  <c r="D39" i="2"/>
  <c r="C39" i="2"/>
  <c r="L46" i="2"/>
  <c r="K46" i="2"/>
  <c r="J46" i="2"/>
  <c r="I46" i="2"/>
  <c r="H46" i="2"/>
  <c r="G46" i="2"/>
  <c r="F46" i="2"/>
  <c r="E46" i="2"/>
  <c r="D46" i="2"/>
  <c r="C46" i="2"/>
  <c r="B46" i="2"/>
  <c r="H52" i="2"/>
  <c r="G52" i="2"/>
  <c r="F52" i="2"/>
  <c r="E52" i="2"/>
  <c r="D52" i="2"/>
  <c r="C52" i="2"/>
  <c r="L62" i="2"/>
  <c r="K62" i="2"/>
  <c r="J62" i="2"/>
  <c r="I62" i="2"/>
  <c r="H62" i="2"/>
  <c r="G62" i="2"/>
  <c r="F62" i="2"/>
  <c r="E62" i="2"/>
  <c r="D62" i="2"/>
  <c r="C62" i="2"/>
  <c r="B62" i="2"/>
  <c r="L68" i="2"/>
  <c r="K68" i="2"/>
  <c r="J68" i="2"/>
  <c r="I68" i="2"/>
  <c r="H68" i="2"/>
  <c r="G68" i="2"/>
  <c r="F68" i="2"/>
  <c r="E68" i="2"/>
  <c r="D68" i="2"/>
  <c r="C68" i="2"/>
  <c r="B68" i="2"/>
  <c r="G78" i="2"/>
  <c r="F78" i="2"/>
  <c r="E78" i="2"/>
  <c r="C78" i="2"/>
  <c r="L88" i="2"/>
  <c r="J78" i="2" l="1"/>
  <c r="L50" i="2"/>
  <c r="L76" i="2" s="1"/>
  <c r="L39" i="2"/>
  <c r="L49" i="2"/>
  <c r="L75" i="2"/>
  <c r="L20" i="2"/>
  <c r="B74" i="22"/>
  <c r="B67" i="22"/>
  <c r="B55" i="22"/>
  <c r="B78" i="2"/>
  <c r="B52" i="2"/>
  <c r="L78" i="2" l="1"/>
  <c r="L52" i="2"/>
  <c r="A65" i="23"/>
  <c r="A77" i="22"/>
  <c r="A64" i="23" s="1"/>
  <c r="L4" i="22"/>
  <c r="L2" i="22"/>
  <c r="L4" i="23" l="1"/>
  <c r="L2" i="23"/>
</calcChain>
</file>

<file path=xl/sharedStrings.xml><?xml version="1.0" encoding="utf-8"?>
<sst xmlns="http://schemas.openxmlformats.org/spreadsheetml/2006/main" count="390" uniqueCount="77">
  <si>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</si>
  <si>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</si>
  <si>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</si>
  <si>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</si>
  <si>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</si>
  <si>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</si>
  <si>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</si>
  <si>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</si>
  <si>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</si>
  <si>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</si>
  <si>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</si>
  <si>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</si>
  <si>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</si>
  <si>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</si>
  <si>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</si>
  <si>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</si>
  <si>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</si>
  <si>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</si>
  <si>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</si>
  <si>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</si>
  <si>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</si>
  <si>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</si>
  <si>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</si>
  <si>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</si>
  <si>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</si>
  <si>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</si>
  <si>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</si>
  <si>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</si>
  <si>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</si>
  <si>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</si>
  <si>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</si>
  <si>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</si>
  <si>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</si>
  <si>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</si>
  <si>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</si>
  <si>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</si>
  <si>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</si>
  <si>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</si>
  <si>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</si>
  <si>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</si>
  <si>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</si>
  <si>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</si>
  <si>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ZB Saila
ADAs Departamento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</si>
  <si>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</si>
  <si>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</si>
  <si>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</si>
  <si>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</si>
  <si>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</si>
  <si>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Araba Erdialdea/Alava Central</t>
  </si>
  <si>
    <t>Enkarterriak/Balmaseda-Zalla</t>
  </si>
  <si>
    <t>Goierri/Beasain-Zumárraga</t>
  </si>
  <si>
    <t>Bilbo Metropolitarra/Bilbao Metropolitano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</si>
  <si>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</si>
  <si>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</si>
  <si>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</si>
  <si>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</si>
  <si>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</si>
  <si>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</si>
  <si>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</si>
  <si>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</si>
  <si>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</si>
  <si>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</si>
  <si>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</si>
  <si>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</si>
  <si>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Hiru hiriburuetan bukatutako etxebizitzak. </t>
  </si>
  <si>
    <t xml:space="preserve">Viviendas terminadas en las tres capitales.  </t>
  </si>
  <si>
    <t>ETXEBIZITZA BABESTU BUKATUAK URTEKA ETA LURRALDEKA.</t>
  </si>
  <si>
    <t>Guztira BOE+EESS+Sailko ZB+UET
Total VPO+VVSS+AD Departamento+VTM</t>
  </si>
  <si>
    <t>Guztira BOE+EESS+ZB+UET
Total VPO+VVSS+ADAs+VTM</t>
  </si>
  <si>
    <t>Udal etxebizitza tasatuak
Viv. Tasadas municipales</t>
  </si>
  <si>
    <t>Udal etxebizitza tasatuak(*)
Viviendas Tasadas municipales(*)</t>
  </si>
  <si>
    <t>2025(*)</t>
  </si>
  <si>
    <t>2025eko 4. hiruhilekoan arte</t>
  </si>
  <si>
    <t>Hasta 4º trimestre de 2025</t>
  </si>
  <si>
    <t>Azkenengo eguneratzea 2026/01/08 - Última actualización a 08/01/2026</t>
  </si>
  <si>
    <r>
      <t>(*)2025ko 3. hiruhileko datuak/Datos de 3</t>
    </r>
    <r>
      <rPr>
        <vertAlign val="superscript"/>
        <sz val="8"/>
        <rFont val="Verdana"/>
        <family val="2"/>
      </rPr>
      <t>er</t>
    </r>
    <r>
      <rPr>
        <sz val="8"/>
        <rFont val="Verdana"/>
        <family val="2"/>
      </rPr>
      <t xml:space="preserve"> trimestre 2025</t>
    </r>
  </si>
  <si>
    <t>Donostialdea-Bidasoa Behea/Bajo Bidasoa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</si>
</sst>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]_-;\-* #,##0.00\ [$€]_-;_-* &quot;-&quot;??\ [$€]_-;_-@_-"/>
  </numFmts>
  <fonts count="24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14"/>
      <name val="Ciutadella Rounded Bold"/>
    </font>
    <font>
      <sz val="9"/>
      <name val="Ciutadella Rounded Medium"/>
    </font>
    <font>
      <sz val="12"/>
      <name val="Ciutadella Rounded Medium"/>
    </font>
    <font>
      <b/>
      <sz val="10"/>
      <color theme="0"/>
      <name val="Ciutadella Rounded Medium"/>
    </font>
    <font>
      <i/>
      <sz val="10"/>
      <color theme="0"/>
      <name val="Ciutadella Rounded Medium"/>
    </font>
    <font>
      <sz val="10"/>
      <name val="Ciutadella Rounded Medium"/>
    </font>
    <font>
      <sz val="10"/>
      <color theme="1"/>
      <name val="Ciutadella Rounded Medium"/>
    </font>
    <font>
      <b/>
      <i/>
      <sz val="10"/>
      <color theme="0"/>
      <name val="Ciutadella Rounded Medium"/>
    </font>
    <font>
      <sz val="10"/>
      <color theme="0"/>
      <name val="Ciutadella Rounded Medium"/>
    </font>
    <font>
      <vertAlign val="superscript"/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499984740745262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0" tint="-0.249977111117893"/>
      </right>
      <top style="thin">
        <color theme="2" tint="-0.499984740745262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2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</borders>
  <cellStyleXfs count="5">
    <xf numFmtId="0" fontId="0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3" fontId="5" fillId="0" borderId="0" xfId="0" applyNumberFormat="1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left"/>
    </xf>
    <xf numFmtId="0" fontId="6" fillId="0" borderId="0" xfId="3" applyFont="1"/>
    <xf numFmtId="0" fontId="8" fillId="0" borderId="0" xfId="2" applyFont="1"/>
    <xf numFmtId="0" fontId="5" fillId="0" borderId="0" xfId="2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/>
    <xf numFmtId="0" fontId="4" fillId="0" borderId="0" xfId="0" applyFont="1"/>
    <xf numFmtId="0" fontId="4" fillId="0" borderId="0" xfId="3" applyFont="1"/>
    <xf numFmtId="0" fontId="12" fillId="0" borderId="0" xfId="3" applyFo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8" fillId="0" borderId="1" xfId="0" applyFont="1" applyBorder="1"/>
    <xf numFmtId="0" fontId="11" fillId="2" borderId="0" xfId="0" applyFont="1" applyFill="1" applyAlignment="1">
      <alignment horizontal="right"/>
    </xf>
    <xf numFmtId="0" fontId="11" fillId="0" borderId="0" xfId="3" applyFont="1" applyAlignment="1">
      <alignment horizontal="righ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7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3" fontId="19" fillId="4" borderId="6" xfId="0" applyNumberFormat="1" applyFont="1" applyFill="1" applyBorder="1" applyAlignment="1">
      <alignment vertical="center"/>
    </xf>
    <xf numFmtId="0" fontId="19" fillId="4" borderId="7" xfId="0" applyFont="1" applyFill="1" applyBorder="1" applyAlignment="1">
      <alignment horizontal="left" vertical="center"/>
    </xf>
    <xf numFmtId="3" fontId="19" fillId="4" borderId="8" xfId="0" applyNumberFormat="1" applyFont="1" applyFill="1" applyBorder="1" applyAlignment="1">
      <alignment vertical="center"/>
    </xf>
    <xf numFmtId="3" fontId="19" fillId="4" borderId="9" xfId="0" applyNumberFormat="1" applyFont="1" applyFill="1" applyBorder="1" applyAlignment="1">
      <alignment vertical="center"/>
    </xf>
    <xf numFmtId="3" fontId="19" fillId="4" borderId="10" xfId="0" applyNumberFormat="1" applyFont="1" applyFill="1" applyBorder="1" applyAlignment="1">
      <alignment vertical="center"/>
    </xf>
    <xf numFmtId="0" fontId="19" fillId="5" borderId="9" xfId="0" applyFont="1" applyFill="1" applyBorder="1" applyAlignment="1">
      <alignment horizontal="left" vertical="center"/>
    </xf>
    <xf numFmtId="3" fontId="19" fillId="5" borderId="9" xfId="0" applyNumberFormat="1" applyFont="1" applyFill="1" applyBorder="1" applyAlignment="1">
      <alignment vertical="center"/>
    </xf>
    <xf numFmtId="0" fontId="17" fillId="6" borderId="0" xfId="0" applyFont="1" applyFill="1" applyAlignment="1">
      <alignment vertical="center" wrapText="1"/>
    </xf>
    <xf numFmtId="0" fontId="21" fillId="6" borderId="11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left" vertical="center"/>
    </xf>
    <xf numFmtId="3" fontId="20" fillId="6" borderId="11" xfId="0" applyNumberFormat="1" applyFont="1" applyFill="1" applyBorder="1" applyAlignment="1">
      <alignment vertical="center"/>
    </xf>
    <xf numFmtId="0" fontId="19" fillId="4" borderId="0" xfId="0" applyFont="1" applyFill="1" applyAlignment="1">
      <alignment horizontal="left" vertical="center" wrapText="1"/>
    </xf>
    <xf numFmtId="0" fontId="19" fillId="4" borderId="7" xfId="0" applyFont="1" applyFill="1" applyBorder="1" applyAlignment="1">
      <alignment horizontal="left" vertical="center" wrapText="1"/>
    </xf>
    <xf numFmtId="3" fontId="19" fillId="4" borderId="9" xfId="0" applyNumberFormat="1" applyFont="1" applyFill="1" applyBorder="1" applyAlignment="1">
      <alignment vertical="center" wrapText="1"/>
    </xf>
    <xf numFmtId="3" fontId="19" fillId="4" borderId="6" xfId="0" applyNumberFormat="1" applyFont="1" applyFill="1" applyBorder="1" applyAlignment="1">
      <alignment vertical="center" wrapText="1"/>
    </xf>
    <xf numFmtId="3" fontId="22" fillId="3" borderId="3" xfId="4" applyNumberFormat="1" applyFont="1" applyFill="1" applyBorder="1" applyAlignment="1">
      <alignment horizontal="center" vertical="center"/>
    </xf>
    <xf numFmtId="3" fontId="22" fillId="3" borderId="2" xfId="4" applyNumberFormat="1" applyFont="1" applyFill="1" applyBorder="1" applyAlignment="1">
      <alignment horizontal="center" vertical="center"/>
    </xf>
    <xf numFmtId="3" fontId="22" fillId="3" borderId="4" xfId="4" applyNumberFormat="1" applyFont="1" applyFill="1" applyBorder="1" applyAlignment="1">
      <alignment horizontal="center" vertical="center"/>
    </xf>
    <xf numFmtId="3" fontId="22" fillId="3" borderId="5" xfId="4" applyNumberFormat="1" applyFont="1" applyFill="1" applyBorder="1" applyAlignment="1">
      <alignment horizontal="center" vertical="center"/>
    </xf>
    <xf numFmtId="3" fontId="17" fillId="3" borderId="2" xfId="4" applyNumberFormat="1" applyFont="1" applyFill="1" applyBorder="1" applyAlignment="1">
      <alignment horizontal="left" vertical="center" wrapText="1"/>
    </xf>
    <xf numFmtId="0" fontId="20" fillId="6" borderId="0" xfId="0" applyFont="1" applyFill="1" applyAlignment="1">
      <alignment horizontal="left" vertical="center"/>
    </xf>
    <xf numFmtId="0" fontId="17" fillId="3" borderId="0" xfId="0" applyFont="1" applyFill="1" applyAlignment="1">
      <alignment vertical="center" wrapText="1"/>
    </xf>
    <xf numFmtId="0" fontId="21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left" vertical="center"/>
    </xf>
    <xf numFmtId="3" fontId="20" fillId="3" borderId="18" xfId="0" applyNumberFormat="1" applyFont="1" applyFill="1" applyBorder="1" applyAlignment="1">
      <alignment vertical="center"/>
    </xf>
    <xf numFmtId="3" fontId="20" fillId="3" borderId="19" xfId="0" applyNumberFormat="1" applyFont="1" applyFill="1" applyBorder="1" applyAlignment="1">
      <alignment vertical="center"/>
    </xf>
    <xf numFmtId="3" fontId="20" fillId="3" borderId="20" xfId="0" applyNumberFormat="1" applyFont="1" applyFill="1" applyBorder="1" applyAlignment="1">
      <alignment vertical="center"/>
    </xf>
    <xf numFmtId="3" fontId="5" fillId="0" borderId="0" xfId="3" applyNumberFormat="1" applyFont="1"/>
    <xf numFmtId="0" fontId="19" fillId="4" borderId="1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 wrapText="1"/>
    </xf>
  </cellXfs>
  <cellStyles count="5">
    <cellStyle name="Euro" xfId="1" xr:uid="{00000000-0005-0000-0000-000000000000}"/>
    <cellStyle name="Millares" xfId="4" builtinId="3"/>
    <cellStyle name="Normal" xfId="0" builtinId="0"/>
    <cellStyle name="Normal_EGI ESK hasi" xfId="2" xr:uid="{00000000-0005-0000-0000-000002000000}"/>
    <cellStyle name="Normal_ETXEAK0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showZeros="0" tabSelected="1" zoomScaleNormal="100" workbookViewId="0"/>
  </sheetViews>
  <sheetFormatPr baseColWidth="10" defaultColWidth="12" defaultRowHeight="11.25"/>
  <cols>
    <col min="1" max="1" width="38.42578125" style="8" customWidth="1"/>
    <col min="2" max="6" width="5.7109375" style="8" customWidth="1"/>
    <col min="7" max="9" width="5.5703125" style="8" bestFit="1" customWidth="1"/>
    <col min="10" max="12" width="6.7109375" style="8" customWidth="1"/>
    <col min="13" max="16384" width="12" style="8"/>
  </cols>
  <sheetData>
    <row r="1" spans="1:12" ht="18">
      <c r="A1" s="32" t="s">
        <v>66</v>
      </c>
      <c r="I1" s="30"/>
      <c r="J1" s="30"/>
      <c r="K1" s="34"/>
      <c r="L1" s="34" t="s">
        <v>72</v>
      </c>
    </row>
    <row r="2" spans="1:12" ht="12">
      <c r="A2" s="33" t="s">
        <v>63</v>
      </c>
      <c r="I2" s="30"/>
      <c r="J2" s="30"/>
      <c r="K2" s="35"/>
      <c r="L2" s="35" t="s">
        <v>73</v>
      </c>
    </row>
    <row r="3" spans="1:12">
      <c r="A3" s="6"/>
    </row>
    <row r="4" spans="1:12" ht="26.45" customHeight="1">
      <c r="A4" s="37" t="s">
        <v>8</v>
      </c>
      <c r="B4" s="38">
        <v>2015</v>
      </c>
      <c r="C4" s="38">
        <v>2016</v>
      </c>
      <c r="D4" s="38">
        <v>2017</v>
      </c>
      <c r="E4" s="39">
        <v>2018</v>
      </c>
      <c r="F4" s="40">
        <v>2019</v>
      </c>
      <c r="G4" s="38">
        <v>2020</v>
      </c>
      <c r="H4" s="38">
        <v>2021</v>
      </c>
      <c r="I4" s="38">
        <v>2022</v>
      </c>
      <c r="J4" s="39">
        <v>2023</v>
      </c>
      <c r="K4" s="39">
        <v>2024</v>
      </c>
      <c r="L4" s="41">
        <v>2025</v>
      </c>
    </row>
    <row r="5" spans="1:12" ht="12.75">
      <c r="A5" s="42" t="s">
        <v>10</v>
      </c>
      <c r="B5" s="43"/>
      <c r="C5" s="43">
        <v>35</v>
      </c>
      <c r="D5" s="43">
        <v>0</v>
      </c>
      <c r="E5" s="43">
        <v>40</v>
      </c>
      <c r="F5" s="43">
        <v>63</v>
      </c>
      <c r="G5" s="43">
        <v>122</v>
      </c>
      <c r="H5" s="43">
        <v>62</v>
      </c>
      <c r="I5" s="43">
        <v>240</v>
      </c>
      <c r="J5" s="43">
        <v>48</v>
      </c>
      <c r="K5" s="43">
        <v>331</v>
      </c>
      <c r="L5" s="43">
        <v>230</v>
      </c>
    </row>
    <row r="6" spans="1:12" ht="12.75">
      <c r="A6" s="44" t="s">
        <v>0</v>
      </c>
      <c r="B6" s="45">
        <v>834</v>
      </c>
      <c r="C6" s="46">
        <v>664</v>
      </c>
      <c r="D6" s="45">
        <v>210</v>
      </c>
      <c r="E6" s="45">
        <v>327</v>
      </c>
      <c r="F6" s="45">
        <v>442</v>
      </c>
      <c r="G6" s="45">
        <v>110</v>
      </c>
      <c r="H6" s="45">
        <v>208</v>
      </c>
      <c r="I6" s="45">
        <v>330</v>
      </c>
      <c r="J6" s="45">
        <v>324</v>
      </c>
      <c r="K6" s="45">
        <v>428</v>
      </c>
      <c r="L6" s="47">
        <v>234</v>
      </c>
    </row>
    <row r="7" spans="1:12" ht="12.75">
      <c r="A7" s="44" t="s">
        <v>1</v>
      </c>
      <c r="B7" s="47">
        <v>297</v>
      </c>
      <c r="C7" s="47">
        <v>286</v>
      </c>
      <c r="D7" s="47">
        <v>88</v>
      </c>
      <c r="E7" s="47">
        <v>51</v>
      </c>
      <c r="F7" s="47">
        <v>42</v>
      </c>
      <c r="G7" s="47">
        <v>222</v>
      </c>
      <c r="H7" s="47">
        <v>77</v>
      </c>
      <c r="I7" s="47">
        <v>232</v>
      </c>
      <c r="J7" s="47">
        <v>115</v>
      </c>
      <c r="K7" s="47">
        <v>135</v>
      </c>
      <c r="L7" s="47">
        <v>35</v>
      </c>
    </row>
    <row r="8" spans="1:12" ht="12.75">
      <c r="A8" s="48" t="s">
        <v>6</v>
      </c>
      <c r="B8" s="49">
        <f t="shared" ref="B8:L8" si="0">SUM(B5:B7)</f>
        <v>1131</v>
      </c>
      <c r="C8" s="49">
        <f t="shared" si="0"/>
        <v>985</v>
      </c>
      <c r="D8" s="49">
        <f t="shared" si="0"/>
        <v>298</v>
      </c>
      <c r="E8" s="49">
        <f t="shared" si="0"/>
        <v>418</v>
      </c>
      <c r="F8" s="49">
        <f t="shared" si="0"/>
        <v>547</v>
      </c>
      <c r="G8" s="49">
        <f t="shared" si="0"/>
        <v>454</v>
      </c>
      <c r="H8" s="49">
        <f t="shared" si="0"/>
        <v>347</v>
      </c>
      <c r="I8" s="49">
        <f t="shared" si="0"/>
        <v>802</v>
      </c>
      <c r="J8" s="49">
        <f t="shared" si="0"/>
        <v>487</v>
      </c>
      <c r="K8" s="49">
        <f t="shared" si="0"/>
        <v>894</v>
      </c>
      <c r="L8" s="49">
        <f t="shared" si="0"/>
        <v>499</v>
      </c>
    </row>
    <row r="9" spans="1:12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6.45" customHeight="1">
      <c r="A10" s="37" t="s">
        <v>13</v>
      </c>
      <c r="B10" s="38">
        <v>2015</v>
      </c>
      <c r="C10" s="38">
        <v>2016</v>
      </c>
      <c r="D10" s="38">
        <v>2017</v>
      </c>
      <c r="E10" s="39">
        <v>2018</v>
      </c>
      <c r="F10" s="40">
        <v>2019</v>
      </c>
      <c r="G10" s="38">
        <v>2020</v>
      </c>
      <c r="H10" s="38">
        <v>2021</v>
      </c>
      <c r="I10" s="38">
        <v>2022</v>
      </c>
      <c r="J10" s="39">
        <v>2023</v>
      </c>
      <c r="K10" s="39">
        <v>2024</v>
      </c>
      <c r="L10" s="41">
        <v>2025</v>
      </c>
    </row>
    <row r="11" spans="1:12" ht="12.75">
      <c r="A11" s="42" t="s">
        <v>10</v>
      </c>
      <c r="B11" s="43"/>
      <c r="C11" s="43"/>
      <c r="D11" s="43"/>
      <c r="E11" s="43"/>
      <c r="F11" s="43"/>
      <c r="G11" s="43"/>
      <c r="H11" s="43">
        <v>42</v>
      </c>
      <c r="I11" s="43"/>
      <c r="J11" s="43">
        <v>152</v>
      </c>
      <c r="K11" s="43">
        <v>166</v>
      </c>
      <c r="L11" s="43"/>
    </row>
    <row r="12" spans="1:12" ht="12.75">
      <c r="A12" s="44" t="s">
        <v>0</v>
      </c>
      <c r="B12" s="45">
        <v>280</v>
      </c>
      <c r="C12" s="46">
        <v>267</v>
      </c>
      <c r="D12" s="45"/>
      <c r="E12" s="45">
        <v>108</v>
      </c>
      <c r="F12" s="45">
        <v>392</v>
      </c>
      <c r="G12" s="45"/>
      <c r="H12" s="45">
        <v>215</v>
      </c>
      <c r="I12" s="45">
        <v>96</v>
      </c>
      <c r="J12" s="45">
        <v>32</v>
      </c>
      <c r="K12" s="45">
        <v>188</v>
      </c>
      <c r="L12" s="47">
        <v>424</v>
      </c>
    </row>
    <row r="13" spans="1:12" ht="12.75">
      <c r="A13" s="44" t="s">
        <v>1</v>
      </c>
      <c r="B13" s="47">
        <v>74</v>
      </c>
      <c r="C13" s="47">
        <v>214</v>
      </c>
      <c r="D13" s="47"/>
      <c r="E13" s="47">
        <v>97</v>
      </c>
      <c r="F13" s="47">
        <v>70</v>
      </c>
      <c r="G13" s="47"/>
      <c r="H13" s="47">
        <v>20</v>
      </c>
      <c r="I13" s="47">
        <v>16</v>
      </c>
      <c r="J13" s="47">
        <v>184</v>
      </c>
      <c r="K13" s="47">
        <v>264</v>
      </c>
      <c r="L13" s="47">
        <v>24</v>
      </c>
    </row>
    <row r="14" spans="1:12" ht="12.75">
      <c r="A14" s="48" t="s">
        <v>6</v>
      </c>
      <c r="B14" s="49">
        <f t="shared" ref="B14:L14" si="1">SUM(B11:B13)</f>
        <v>354</v>
      </c>
      <c r="C14" s="49">
        <f t="shared" si="1"/>
        <v>481</v>
      </c>
      <c r="D14" s="49">
        <f t="shared" si="1"/>
        <v>0</v>
      </c>
      <c r="E14" s="49">
        <f t="shared" si="1"/>
        <v>205</v>
      </c>
      <c r="F14" s="49">
        <f t="shared" si="1"/>
        <v>462</v>
      </c>
      <c r="G14" s="49">
        <f t="shared" si="1"/>
        <v>0</v>
      </c>
      <c r="H14" s="49">
        <f t="shared" si="1"/>
        <v>277</v>
      </c>
      <c r="I14" s="49">
        <f t="shared" si="1"/>
        <v>112</v>
      </c>
      <c r="J14" s="49">
        <f t="shared" si="1"/>
        <v>368</v>
      </c>
      <c r="K14" s="49">
        <f t="shared" si="1"/>
        <v>618</v>
      </c>
      <c r="L14" s="49">
        <f t="shared" si="1"/>
        <v>448</v>
      </c>
    </row>
    <row r="15" spans="1:12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6.45" customHeight="1">
      <c r="A16" s="50" t="s">
        <v>24</v>
      </c>
      <c r="B16" s="51">
        <v>2015</v>
      </c>
      <c r="C16" s="51">
        <v>2016</v>
      </c>
      <c r="D16" s="51">
        <v>2017</v>
      </c>
      <c r="E16" s="51">
        <v>2018</v>
      </c>
      <c r="F16" s="51">
        <v>2019</v>
      </c>
      <c r="G16" s="51">
        <v>2020</v>
      </c>
      <c r="H16" s="51">
        <v>2021</v>
      </c>
      <c r="I16" s="51">
        <v>2022</v>
      </c>
      <c r="J16" s="51">
        <v>2023</v>
      </c>
      <c r="K16" s="51">
        <v>2024</v>
      </c>
      <c r="L16" s="51">
        <v>2025</v>
      </c>
    </row>
    <row r="17" spans="1:12" ht="12.75">
      <c r="A17" s="52" t="s">
        <v>10</v>
      </c>
      <c r="B17" s="53">
        <f>B5+B11</f>
        <v>0</v>
      </c>
      <c r="C17" s="53">
        <f t="shared" ref="C17:L17" si="2">C5+C11</f>
        <v>35</v>
      </c>
      <c r="D17" s="53">
        <f t="shared" si="2"/>
        <v>0</v>
      </c>
      <c r="E17" s="53">
        <f t="shared" si="2"/>
        <v>40</v>
      </c>
      <c r="F17" s="53">
        <f t="shared" si="2"/>
        <v>63</v>
      </c>
      <c r="G17" s="53">
        <f t="shared" si="2"/>
        <v>122</v>
      </c>
      <c r="H17" s="53">
        <f t="shared" si="2"/>
        <v>104</v>
      </c>
      <c r="I17" s="53">
        <f t="shared" si="2"/>
        <v>240</v>
      </c>
      <c r="J17" s="53">
        <f t="shared" si="2"/>
        <v>200</v>
      </c>
      <c r="K17" s="53">
        <f t="shared" si="2"/>
        <v>497</v>
      </c>
      <c r="L17" s="53">
        <f t="shared" si="2"/>
        <v>230</v>
      </c>
    </row>
    <row r="18" spans="1:12" ht="12.75">
      <c r="A18" s="52" t="s">
        <v>0</v>
      </c>
      <c r="B18" s="53">
        <f t="shared" ref="B18:B19" si="3">B6+B12</f>
        <v>1114</v>
      </c>
      <c r="C18" s="53">
        <f t="shared" ref="C18:L18" si="4">C6+C12</f>
        <v>931</v>
      </c>
      <c r="D18" s="53">
        <f t="shared" si="4"/>
        <v>210</v>
      </c>
      <c r="E18" s="53">
        <f t="shared" si="4"/>
        <v>435</v>
      </c>
      <c r="F18" s="53">
        <f t="shared" si="4"/>
        <v>834</v>
      </c>
      <c r="G18" s="53">
        <f t="shared" si="4"/>
        <v>110</v>
      </c>
      <c r="H18" s="53">
        <f t="shared" si="4"/>
        <v>423</v>
      </c>
      <c r="I18" s="53">
        <f t="shared" si="4"/>
        <v>426</v>
      </c>
      <c r="J18" s="53">
        <f t="shared" si="4"/>
        <v>356</v>
      </c>
      <c r="K18" s="53">
        <f t="shared" si="4"/>
        <v>616</v>
      </c>
      <c r="L18" s="53">
        <f t="shared" si="4"/>
        <v>658</v>
      </c>
    </row>
    <row r="19" spans="1:12" ht="12.75">
      <c r="A19" s="63" t="s">
        <v>1</v>
      </c>
      <c r="B19" s="53">
        <f t="shared" si="3"/>
        <v>371</v>
      </c>
      <c r="C19" s="53">
        <f t="shared" ref="C19:L19" si="5">C7+C13</f>
        <v>500</v>
      </c>
      <c r="D19" s="53">
        <f t="shared" si="5"/>
        <v>88</v>
      </c>
      <c r="E19" s="53">
        <f t="shared" si="5"/>
        <v>148</v>
      </c>
      <c r="F19" s="53">
        <f t="shared" si="5"/>
        <v>112</v>
      </c>
      <c r="G19" s="53">
        <f t="shared" si="5"/>
        <v>222</v>
      </c>
      <c r="H19" s="53">
        <f t="shared" si="5"/>
        <v>97</v>
      </c>
      <c r="I19" s="53">
        <f t="shared" si="5"/>
        <v>248</v>
      </c>
      <c r="J19" s="53">
        <f t="shared" si="5"/>
        <v>299</v>
      </c>
      <c r="K19" s="53">
        <f t="shared" si="5"/>
        <v>399</v>
      </c>
      <c r="L19" s="53">
        <f t="shared" si="5"/>
        <v>59</v>
      </c>
    </row>
    <row r="20" spans="1:12" ht="12.75">
      <c r="A20" s="52" t="s">
        <v>6</v>
      </c>
      <c r="B20" s="53">
        <f t="shared" ref="B20:L20" si="6">SUM(B17:B19)</f>
        <v>1485</v>
      </c>
      <c r="C20" s="53">
        <f t="shared" si="6"/>
        <v>1466</v>
      </c>
      <c r="D20" s="53">
        <f t="shared" si="6"/>
        <v>298</v>
      </c>
      <c r="E20" s="53">
        <f t="shared" si="6"/>
        <v>623</v>
      </c>
      <c r="F20" s="53">
        <f t="shared" si="6"/>
        <v>1009</v>
      </c>
      <c r="G20" s="53">
        <f t="shared" si="6"/>
        <v>454</v>
      </c>
      <c r="H20" s="53">
        <f t="shared" si="6"/>
        <v>624</v>
      </c>
      <c r="I20" s="53">
        <f t="shared" si="6"/>
        <v>914</v>
      </c>
      <c r="J20" s="53">
        <f t="shared" si="6"/>
        <v>855</v>
      </c>
      <c r="K20" s="53">
        <f t="shared" si="6"/>
        <v>1512</v>
      </c>
      <c r="L20" s="53">
        <f t="shared" si="6"/>
        <v>947</v>
      </c>
    </row>
    <row r="21" spans="1:12">
      <c r="A21" s="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6.45" customHeight="1">
      <c r="A23" s="37" t="s">
        <v>14</v>
      </c>
      <c r="B23" s="38">
        <v>2015</v>
      </c>
      <c r="C23" s="38">
        <v>2016</v>
      </c>
      <c r="D23" s="38">
        <v>2017</v>
      </c>
      <c r="E23" s="39">
        <v>2018</v>
      </c>
      <c r="F23" s="40">
        <v>2019</v>
      </c>
      <c r="G23" s="38">
        <v>2020</v>
      </c>
      <c r="H23" s="38">
        <v>2021</v>
      </c>
      <c r="I23" s="38">
        <v>2022</v>
      </c>
      <c r="J23" s="39">
        <v>2023</v>
      </c>
      <c r="K23" s="39">
        <v>2024</v>
      </c>
      <c r="L23" s="41">
        <v>2025</v>
      </c>
    </row>
    <row r="24" spans="1:12" ht="12.75">
      <c r="A24" s="42" t="s">
        <v>10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ht="12.75">
      <c r="A25" s="44" t="s">
        <v>0</v>
      </c>
      <c r="B25" s="45">
        <v>44</v>
      </c>
      <c r="C25" s="46">
        <v>70</v>
      </c>
      <c r="D25" s="45"/>
      <c r="E25" s="45"/>
      <c r="F25" s="45">
        <v>57</v>
      </c>
      <c r="G25" s="45">
        <v>0</v>
      </c>
      <c r="H25" s="45">
        <v>131</v>
      </c>
      <c r="I25" s="45"/>
      <c r="J25" s="45">
        <v>55</v>
      </c>
      <c r="K25" s="45">
        <v>15</v>
      </c>
      <c r="L25" s="47"/>
    </row>
    <row r="26" spans="1:12" ht="12.75">
      <c r="A26" s="44" t="s">
        <v>1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</row>
    <row r="27" spans="1:12" ht="12.75">
      <c r="A27" s="48" t="s">
        <v>6</v>
      </c>
      <c r="B27" s="49">
        <f t="shared" ref="B27:L27" si="7">SUM(B24:B26)</f>
        <v>44</v>
      </c>
      <c r="C27" s="49">
        <f t="shared" si="7"/>
        <v>70</v>
      </c>
      <c r="D27" s="49">
        <f t="shared" si="7"/>
        <v>0</v>
      </c>
      <c r="E27" s="49">
        <f t="shared" si="7"/>
        <v>0</v>
      </c>
      <c r="F27" s="49">
        <f t="shared" si="7"/>
        <v>57</v>
      </c>
      <c r="G27" s="49">
        <f t="shared" si="7"/>
        <v>0</v>
      </c>
      <c r="H27" s="49">
        <f t="shared" si="7"/>
        <v>131</v>
      </c>
      <c r="I27" s="49">
        <f t="shared" si="7"/>
        <v>0</v>
      </c>
      <c r="J27" s="49">
        <f t="shared" si="7"/>
        <v>55</v>
      </c>
      <c r="K27" s="49">
        <f t="shared" si="7"/>
        <v>15</v>
      </c>
      <c r="L27" s="49">
        <f t="shared" si="7"/>
        <v>0</v>
      </c>
    </row>
    <row r="28" spans="1:12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6.45" customHeight="1">
      <c r="A29" s="37" t="s">
        <v>9</v>
      </c>
      <c r="B29" s="38">
        <v>2015</v>
      </c>
      <c r="C29" s="38">
        <v>2016</v>
      </c>
      <c r="D29" s="38">
        <v>2017</v>
      </c>
      <c r="E29" s="39">
        <v>2018</v>
      </c>
      <c r="F29" s="40">
        <v>2019</v>
      </c>
      <c r="G29" s="38">
        <v>2020</v>
      </c>
      <c r="H29" s="38">
        <v>2021</v>
      </c>
      <c r="I29" s="38">
        <v>2022</v>
      </c>
      <c r="J29" s="39">
        <v>2023</v>
      </c>
      <c r="K29" s="39">
        <v>2024</v>
      </c>
      <c r="L29" s="41">
        <v>2025</v>
      </c>
    </row>
    <row r="30" spans="1:12" ht="12.75">
      <c r="A30" s="42" t="s">
        <v>10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>
        <v>102</v>
      </c>
    </row>
    <row r="31" spans="1:12" ht="12.75">
      <c r="A31" s="44" t="s">
        <v>0</v>
      </c>
      <c r="B31" s="45">
        <v>90</v>
      </c>
      <c r="C31" s="46"/>
      <c r="D31" s="45"/>
      <c r="E31" s="45">
        <v>167</v>
      </c>
      <c r="F31" s="45">
        <v>58</v>
      </c>
      <c r="G31" s="45">
        <v>84</v>
      </c>
      <c r="H31" s="45"/>
      <c r="I31" s="45">
        <v>91</v>
      </c>
      <c r="J31" s="45">
        <v>42</v>
      </c>
      <c r="K31" s="45"/>
      <c r="L31" s="47"/>
    </row>
    <row r="32" spans="1:12" ht="12.75">
      <c r="A32" s="44" t="s">
        <v>1</v>
      </c>
      <c r="B32" s="47">
        <v>34</v>
      </c>
      <c r="C32" s="47">
        <v>20</v>
      </c>
      <c r="D32" s="47">
        <v>32</v>
      </c>
      <c r="E32" s="47"/>
      <c r="F32" s="47"/>
      <c r="G32" s="47"/>
      <c r="H32" s="47"/>
      <c r="I32" s="47">
        <v>14</v>
      </c>
      <c r="J32" s="47"/>
      <c r="K32" s="47">
        <v>36</v>
      </c>
      <c r="L32" s="47"/>
    </row>
    <row r="33" spans="1:12" ht="12.75">
      <c r="A33" s="48" t="s">
        <v>6</v>
      </c>
      <c r="B33" s="49">
        <f t="shared" ref="B33:L33" si="8">SUM(B30:B32)</f>
        <v>124</v>
      </c>
      <c r="C33" s="49">
        <f t="shared" si="8"/>
        <v>20</v>
      </c>
      <c r="D33" s="49">
        <f t="shared" si="8"/>
        <v>32</v>
      </c>
      <c r="E33" s="49">
        <f t="shared" si="8"/>
        <v>167</v>
      </c>
      <c r="F33" s="49">
        <f t="shared" si="8"/>
        <v>58</v>
      </c>
      <c r="G33" s="49">
        <f t="shared" si="8"/>
        <v>84</v>
      </c>
      <c r="H33" s="49">
        <f t="shared" si="8"/>
        <v>0</v>
      </c>
      <c r="I33" s="49">
        <f t="shared" si="8"/>
        <v>105</v>
      </c>
      <c r="J33" s="49">
        <f t="shared" si="8"/>
        <v>42</v>
      </c>
      <c r="K33" s="49">
        <f t="shared" si="8"/>
        <v>36</v>
      </c>
      <c r="L33" s="49">
        <f t="shared" si="8"/>
        <v>102</v>
      </c>
    </row>
    <row r="34" spans="1:12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6.45" customHeight="1">
      <c r="A35" s="50" t="s">
        <v>25</v>
      </c>
      <c r="B35" s="51">
        <v>2015</v>
      </c>
      <c r="C35" s="51">
        <v>2016</v>
      </c>
      <c r="D35" s="51">
        <v>2017</v>
      </c>
      <c r="E35" s="51">
        <v>2018</v>
      </c>
      <c r="F35" s="51">
        <v>2019</v>
      </c>
      <c r="G35" s="51">
        <v>2020</v>
      </c>
      <c r="H35" s="51">
        <v>2021</v>
      </c>
      <c r="I35" s="51">
        <v>2022</v>
      </c>
      <c r="J35" s="51">
        <v>2023</v>
      </c>
      <c r="K35" s="51">
        <v>2024</v>
      </c>
      <c r="L35" s="51">
        <v>2025</v>
      </c>
    </row>
    <row r="36" spans="1:12" ht="12.75">
      <c r="A36" s="52" t="s">
        <v>10</v>
      </c>
      <c r="B36" s="53">
        <f>B24+B30</f>
        <v>0</v>
      </c>
      <c r="C36" s="53">
        <f t="shared" ref="C36:L36" si="9">C24+C30</f>
        <v>0</v>
      </c>
      <c r="D36" s="53">
        <f t="shared" si="9"/>
        <v>0</v>
      </c>
      <c r="E36" s="53">
        <f t="shared" si="9"/>
        <v>0</v>
      </c>
      <c r="F36" s="53">
        <f t="shared" si="9"/>
        <v>0</v>
      </c>
      <c r="G36" s="53">
        <f t="shared" si="9"/>
        <v>0</v>
      </c>
      <c r="H36" s="53">
        <f t="shared" si="9"/>
        <v>0</v>
      </c>
      <c r="I36" s="53">
        <f t="shared" si="9"/>
        <v>0</v>
      </c>
      <c r="J36" s="53">
        <f t="shared" si="9"/>
        <v>0</v>
      </c>
      <c r="K36" s="53">
        <f t="shared" si="9"/>
        <v>0</v>
      </c>
      <c r="L36" s="53">
        <f t="shared" si="9"/>
        <v>102</v>
      </c>
    </row>
    <row r="37" spans="1:12" ht="12.75">
      <c r="A37" s="52" t="s">
        <v>0</v>
      </c>
      <c r="B37" s="53">
        <f t="shared" ref="B37:L37" si="10">B25+B31</f>
        <v>134</v>
      </c>
      <c r="C37" s="53">
        <f t="shared" si="10"/>
        <v>70</v>
      </c>
      <c r="D37" s="53">
        <f t="shared" si="10"/>
        <v>0</v>
      </c>
      <c r="E37" s="53">
        <f t="shared" si="10"/>
        <v>167</v>
      </c>
      <c r="F37" s="53">
        <f t="shared" si="10"/>
        <v>115</v>
      </c>
      <c r="G37" s="53">
        <f t="shared" si="10"/>
        <v>84</v>
      </c>
      <c r="H37" s="53">
        <f t="shared" si="10"/>
        <v>131</v>
      </c>
      <c r="I37" s="53">
        <f t="shared" si="10"/>
        <v>91</v>
      </c>
      <c r="J37" s="53">
        <f t="shared" si="10"/>
        <v>97</v>
      </c>
      <c r="K37" s="53">
        <f t="shared" si="10"/>
        <v>15</v>
      </c>
      <c r="L37" s="53">
        <f t="shared" si="10"/>
        <v>0</v>
      </c>
    </row>
    <row r="38" spans="1:12" ht="12.75">
      <c r="A38" s="63" t="s">
        <v>1</v>
      </c>
      <c r="B38" s="53">
        <f t="shared" ref="B38:L38" si="11">B26+B32</f>
        <v>34</v>
      </c>
      <c r="C38" s="53">
        <f t="shared" si="11"/>
        <v>20</v>
      </c>
      <c r="D38" s="53">
        <f t="shared" si="11"/>
        <v>32</v>
      </c>
      <c r="E38" s="53">
        <f t="shared" si="11"/>
        <v>0</v>
      </c>
      <c r="F38" s="53">
        <f t="shared" si="11"/>
        <v>0</v>
      </c>
      <c r="G38" s="53">
        <f t="shared" si="11"/>
        <v>0</v>
      </c>
      <c r="H38" s="53">
        <f t="shared" si="11"/>
        <v>0</v>
      </c>
      <c r="I38" s="53">
        <f t="shared" si="11"/>
        <v>14</v>
      </c>
      <c r="J38" s="53">
        <f t="shared" si="11"/>
        <v>0</v>
      </c>
      <c r="K38" s="53">
        <f t="shared" si="11"/>
        <v>36</v>
      </c>
      <c r="L38" s="53">
        <f t="shared" si="11"/>
        <v>0</v>
      </c>
    </row>
    <row r="39" spans="1:12" ht="12.75">
      <c r="A39" s="52" t="s">
        <v>6</v>
      </c>
      <c r="B39" s="53">
        <f t="shared" ref="B39:L39" si="12">SUM(B36:B38)</f>
        <v>168</v>
      </c>
      <c r="C39" s="53">
        <f t="shared" si="12"/>
        <v>90</v>
      </c>
      <c r="D39" s="53">
        <f t="shared" si="12"/>
        <v>32</v>
      </c>
      <c r="E39" s="53">
        <f t="shared" si="12"/>
        <v>167</v>
      </c>
      <c r="F39" s="53">
        <f t="shared" si="12"/>
        <v>115</v>
      </c>
      <c r="G39" s="53">
        <f t="shared" si="12"/>
        <v>84</v>
      </c>
      <c r="H39" s="53">
        <f t="shared" si="12"/>
        <v>131</v>
      </c>
      <c r="I39" s="53">
        <f t="shared" si="12"/>
        <v>105</v>
      </c>
      <c r="J39" s="53">
        <f t="shared" si="12"/>
        <v>97</v>
      </c>
      <c r="K39" s="53">
        <f t="shared" si="12"/>
        <v>51</v>
      </c>
      <c r="L39" s="53">
        <f t="shared" si="12"/>
        <v>102</v>
      </c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6.45" customHeight="1">
      <c r="A42" s="37" t="s">
        <v>34</v>
      </c>
      <c r="B42" s="38">
        <v>2015</v>
      </c>
      <c r="C42" s="38">
        <v>2016</v>
      </c>
      <c r="D42" s="38">
        <v>2017</v>
      </c>
      <c r="E42" s="39">
        <v>2018</v>
      </c>
      <c r="F42" s="40">
        <v>2019</v>
      </c>
      <c r="G42" s="38">
        <v>2020</v>
      </c>
      <c r="H42" s="38">
        <v>2021</v>
      </c>
      <c r="I42" s="38">
        <v>2022</v>
      </c>
      <c r="J42" s="39">
        <v>2023</v>
      </c>
      <c r="K42" s="39">
        <v>2024</v>
      </c>
      <c r="L42" s="41">
        <v>2025</v>
      </c>
    </row>
    <row r="43" spans="1:12" ht="12.75">
      <c r="A43" s="42" t="s">
        <v>10</v>
      </c>
      <c r="B43" s="43"/>
      <c r="C43" s="43"/>
      <c r="D43" s="43">
        <v>1</v>
      </c>
      <c r="E43" s="43"/>
      <c r="F43" s="43">
        <v>58</v>
      </c>
      <c r="G43" s="43"/>
      <c r="H43" s="43">
        <v>18</v>
      </c>
      <c r="I43" s="43"/>
      <c r="J43" s="43"/>
      <c r="K43" s="43"/>
      <c r="L43" s="43">
        <v>135</v>
      </c>
    </row>
    <row r="44" spans="1:12" ht="12.75">
      <c r="A44" s="44" t="s">
        <v>0</v>
      </c>
      <c r="B44" s="45">
        <v>289</v>
      </c>
      <c r="C44" s="46">
        <v>40</v>
      </c>
      <c r="D44" s="45">
        <v>26</v>
      </c>
      <c r="E44" s="45">
        <v>3</v>
      </c>
      <c r="F44" s="45">
        <v>99</v>
      </c>
      <c r="G44" s="45">
        <v>24</v>
      </c>
      <c r="H44" s="45">
        <v>229</v>
      </c>
      <c r="I44" s="45">
        <v>179</v>
      </c>
      <c r="J44" s="45"/>
      <c r="K44" s="45">
        <v>38</v>
      </c>
      <c r="L44" s="47"/>
    </row>
    <row r="45" spans="1:12" ht="12.75">
      <c r="A45" s="44" t="s">
        <v>1</v>
      </c>
      <c r="B45" s="47">
        <v>15</v>
      </c>
      <c r="C45" s="47"/>
      <c r="D45" s="47"/>
      <c r="E45" s="47">
        <v>6</v>
      </c>
      <c r="F45" s="47">
        <v>5</v>
      </c>
      <c r="G45" s="47"/>
      <c r="H45" s="47">
        <v>30</v>
      </c>
      <c r="I45" s="47"/>
      <c r="J45" s="47">
        <v>25</v>
      </c>
      <c r="K45" s="47">
        <v>69</v>
      </c>
      <c r="L45" s="47"/>
    </row>
    <row r="46" spans="1:12" ht="12.75">
      <c r="A46" s="48" t="s">
        <v>6</v>
      </c>
      <c r="B46" s="49">
        <f t="shared" ref="B46:L46" si="13">SUM(B43:B45)</f>
        <v>304</v>
      </c>
      <c r="C46" s="49">
        <f t="shared" si="13"/>
        <v>40</v>
      </c>
      <c r="D46" s="49">
        <f t="shared" si="13"/>
        <v>27</v>
      </c>
      <c r="E46" s="49">
        <f t="shared" si="13"/>
        <v>9</v>
      </c>
      <c r="F46" s="49">
        <f t="shared" si="13"/>
        <v>162</v>
      </c>
      <c r="G46" s="49">
        <f t="shared" si="13"/>
        <v>24</v>
      </c>
      <c r="H46" s="49">
        <f t="shared" si="13"/>
        <v>277</v>
      </c>
      <c r="I46" s="49">
        <f t="shared" si="13"/>
        <v>179</v>
      </c>
      <c r="J46" s="49">
        <f t="shared" si="13"/>
        <v>25</v>
      </c>
      <c r="K46" s="49">
        <f t="shared" si="13"/>
        <v>107</v>
      </c>
      <c r="L46" s="49">
        <f t="shared" si="13"/>
        <v>135</v>
      </c>
    </row>
    <row r="47" spans="1:12">
      <c r="A47" s="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52.5" customHeight="1">
      <c r="A48" s="50" t="s">
        <v>35</v>
      </c>
      <c r="B48" s="51">
        <v>2015</v>
      </c>
      <c r="C48" s="51">
        <v>2016</v>
      </c>
      <c r="D48" s="51">
        <v>2017</v>
      </c>
      <c r="E48" s="51">
        <v>2018</v>
      </c>
      <c r="F48" s="51">
        <v>2019</v>
      </c>
      <c r="G48" s="51">
        <v>2020</v>
      </c>
      <c r="H48" s="51">
        <v>2021</v>
      </c>
      <c r="I48" s="51">
        <v>2022</v>
      </c>
      <c r="J48" s="51">
        <v>2023</v>
      </c>
      <c r="K48" s="51">
        <v>2024</v>
      </c>
      <c r="L48" s="51">
        <v>2025</v>
      </c>
    </row>
    <row r="49" spans="1:12" ht="12.75">
      <c r="A49" s="52" t="s">
        <v>10</v>
      </c>
      <c r="B49" s="53">
        <f>B43+B36+B17</f>
        <v>0</v>
      </c>
      <c r="C49" s="53">
        <f t="shared" ref="C49:L49" si="14">C43+C36+C17</f>
        <v>35</v>
      </c>
      <c r="D49" s="53">
        <f t="shared" si="14"/>
        <v>1</v>
      </c>
      <c r="E49" s="53">
        <f t="shared" si="14"/>
        <v>40</v>
      </c>
      <c r="F49" s="53">
        <f t="shared" si="14"/>
        <v>121</v>
      </c>
      <c r="G49" s="53">
        <f t="shared" si="14"/>
        <v>122</v>
      </c>
      <c r="H49" s="53">
        <f t="shared" si="14"/>
        <v>122</v>
      </c>
      <c r="I49" s="53">
        <f t="shared" si="14"/>
        <v>240</v>
      </c>
      <c r="J49" s="53">
        <f t="shared" si="14"/>
        <v>200</v>
      </c>
      <c r="K49" s="53">
        <f t="shared" si="14"/>
        <v>497</v>
      </c>
      <c r="L49" s="53">
        <f t="shared" si="14"/>
        <v>467</v>
      </c>
    </row>
    <row r="50" spans="1:12" ht="12.75">
      <c r="A50" s="52" t="s">
        <v>0</v>
      </c>
      <c r="B50" s="53">
        <f t="shared" ref="B50:B51" si="15">B44+B37+B18</f>
        <v>1537</v>
      </c>
      <c r="C50" s="53">
        <f t="shared" ref="C50:L50" si="16">C44+C37+C18</f>
        <v>1041</v>
      </c>
      <c r="D50" s="53">
        <f t="shared" si="16"/>
        <v>236</v>
      </c>
      <c r="E50" s="53">
        <f t="shared" si="16"/>
        <v>605</v>
      </c>
      <c r="F50" s="53">
        <f t="shared" si="16"/>
        <v>1048</v>
      </c>
      <c r="G50" s="53">
        <f t="shared" si="16"/>
        <v>218</v>
      </c>
      <c r="H50" s="53">
        <f t="shared" si="16"/>
        <v>783</v>
      </c>
      <c r="I50" s="53">
        <f t="shared" si="16"/>
        <v>696</v>
      </c>
      <c r="J50" s="53">
        <f t="shared" si="16"/>
        <v>453</v>
      </c>
      <c r="K50" s="53">
        <f t="shared" si="16"/>
        <v>669</v>
      </c>
      <c r="L50" s="53">
        <f t="shared" si="16"/>
        <v>658</v>
      </c>
    </row>
    <row r="51" spans="1:12" ht="12.75">
      <c r="A51" s="63" t="s">
        <v>1</v>
      </c>
      <c r="B51" s="53">
        <f t="shared" si="15"/>
        <v>420</v>
      </c>
      <c r="C51" s="53">
        <f t="shared" ref="C51:L51" si="17">C45+C38+C19</f>
        <v>520</v>
      </c>
      <c r="D51" s="53">
        <f t="shared" si="17"/>
        <v>120</v>
      </c>
      <c r="E51" s="53">
        <f t="shared" si="17"/>
        <v>154</v>
      </c>
      <c r="F51" s="53">
        <f t="shared" si="17"/>
        <v>117</v>
      </c>
      <c r="G51" s="53">
        <f t="shared" si="17"/>
        <v>222</v>
      </c>
      <c r="H51" s="53">
        <f t="shared" si="17"/>
        <v>127</v>
      </c>
      <c r="I51" s="53">
        <f t="shared" si="17"/>
        <v>262</v>
      </c>
      <c r="J51" s="53">
        <f t="shared" si="17"/>
        <v>324</v>
      </c>
      <c r="K51" s="53">
        <f t="shared" si="17"/>
        <v>504</v>
      </c>
      <c r="L51" s="53">
        <f t="shared" si="17"/>
        <v>59</v>
      </c>
    </row>
    <row r="52" spans="1:12" ht="12.75">
      <c r="A52" s="52" t="s">
        <v>6</v>
      </c>
      <c r="B52" s="53">
        <f t="shared" ref="B52:L52" si="18">SUM(B49:B51)</f>
        <v>1957</v>
      </c>
      <c r="C52" s="53">
        <f t="shared" si="18"/>
        <v>1596</v>
      </c>
      <c r="D52" s="53">
        <f t="shared" si="18"/>
        <v>357</v>
      </c>
      <c r="E52" s="53">
        <f t="shared" si="18"/>
        <v>799</v>
      </c>
      <c r="F52" s="53">
        <f t="shared" si="18"/>
        <v>1286</v>
      </c>
      <c r="G52" s="53">
        <f t="shared" si="18"/>
        <v>562</v>
      </c>
      <c r="H52" s="53">
        <f t="shared" si="18"/>
        <v>1032</v>
      </c>
      <c r="I52" s="53">
        <f t="shared" si="18"/>
        <v>1198</v>
      </c>
      <c r="J52" s="53">
        <f t="shared" si="18"/>
        <v>977</v>
      </c>
      <c r="K52" s="53">
        <f t="shared" si="18"/>
        <v>1670</v>
      </c>
      <c r="L52" s="53">
        <f t="shared" si="18"/>
        <v>1184</v>
      </c>
    </row>
    <row r="53" spans="1:12">
      <c r="A53" s="7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>
      <c r="A54" s="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ht="18">
      <c r="A55" s="32" t="s">
        <v>41</v>
      </c>
    </row>
    <row r="56" spans="1:12" ht="12">
      <c r="A56" s="33" t="s">
        <v>44</v>
      </c>
    </row>
    <row r="58" spans="1:12" ht="25.5">
      <c r="A58" s="37" t="s">
        <v>43</v>
      </c>
      <c r="B58" s="38">
        <v>2015</v>
      </c>
      <c r="C58" s="38">
        <v>2016</v>
      </c>
      <c r="D58" s="38">
        <v>2017</v>
      </c>
      <c r="E58" s="39">
        <v>2018</v>
      </c>
      <c r="F58" s="40">
        <v>2019</v>
      </c>
      <c r="G58" s="38">
        <v>2020</v>
      </c>
      <c r="H58" s="38">
        <v>2021</v>
      </c>
      <c r="I58" s="38">
        <v>2022</v>
      </c>
      <c r="J58" s="39">
        <v>2023</v>
      </c>
      <c r="K58" s="39">
        <v>2024</v>
      </c>
      <c r="L58" s="41">
        <v>2025</v>
      </c>
    </row>
    <row r="59" spans="1:12" ht="12.75">
      <c r="A59" s="42" t="s">
        <v>10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/>
      <c r="J59" s="43">
        <v>92</v>
      </c>
      <c r="K59" s="43">
        <v>6</v>
      </c>
      <c r="L59" s="43"/>
    </row>
    <row r="60" spans="1:12" ht="12.75">
      <c r="A60" s="44" t="s">
        <v>0</v>
      </c>
      <c r="B60" s="45">
        <v>0</v>
      </c>
      <c r="C60" s="46">
        <v>86</v>
      </c>
      <c r="D60" s="45">
        <v>0</v>
      </c>
      <c r="E60" s="45">
        <v>60</v>
      </c>
      <c r="F60" s="45">
        <v>58</v>
      </c>
      <c r="G60" s="45">
        <v>66</v>
      </c>
      <c r="H60" s="45">
        <v>0</v>
      </c>
      <c r="I60" s="45">
        <v>63</v>
      </c>
      <c r="J60" s="45"/>
      <c r="K60" s="45"/>
      <c r="L60" s="47"/>
    </row>
    <row r="61" spans="1:12" ht="12.75">
      <c r="A61" s="44" t="s">
        <v>1</v>
      </c>
      <c r="B61" s="47">
        <v>0</v>
      </c>
      <c r="C61" s="47">
        <v>47</v>
      </c>
      <c r="D61" s="47">
        <v>55</v>
      </c>
      <c r="E61" s="47">
        <v>0</v>
      </c>
      <c r="F61" s="47">
        <v>0</v>
      </c>
      <c r="G61" s="47">
        <v>0</v>
      </c>
      <c r="H61" s="47">
        <v>85</v>
      </c>
      <c r="I61" s="47"/>
      <c r="J61" s="47"/>
      <c r="K61" s="47">
        <v>54</v>
      </c>
      <c r="L61" s="47"/>
    </row>
    <row r="62" spans="1:12" ht="12.75">
      <c r="A62" s="48" t="s">
        <v>32</v>
      </c>
      <c r="B62" s="49">
        <f t="shared" ref="B62:L62" si="19">SUM(B59:B61)</f>
        <v>0</v>
      </c>
      <c r="C62" s="49">
        <f t="shared" si="19"/>
        <v>133</v>
      </c>
      <c r="D62" s="49">
        <f t="shared" si="19"/>
        <v>55</v>
      </c>
      <c r="E62" s="49">
        <f t="shared" si="19"/>
        <v>60</v>
      </c>
      <c r="F62" s="49">
        <f t="shared" si="19"/>
        <v>58</v>
      </c>
      <c r="G62" s="49">
        <f t="shared" si="19"/>
        <v>66</v>
      </c>
      <c r="H62" s="49">
        <f t="shared" si="19"/>
        <v>85</v>
      </c>
      <c r="I62" s="49">
        <f t="shared" si="19"/>
        <v>63</v>
      </c>
      <c r="J62" s="49">
        <f t="shared" si="19"/>
        <v>92</v>
      </c>
      <c r="K62" s="49">
        <f t="shared" si="19"/>
        <v>60</v>
      </c>
      <c r="L62" s="49">
        <f t="shared" si="19"/>
        <v>0</v>
      </c>
    </row>
    <row r="63" spans="1:12">
      <c r="A63" s="7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 ht="25.5">
      <c r="A64" s="37" t="s">
        <v>69</v>
      </c>
      <c r="B64" s="38">
        <v>2015</v>
      </c>
      <c r="C64" s="38">
        <v>2016</v>
      </c>
      <c r="D64" s="38">
        <v>2017</v>
      </c>
      <c r="E64" s="39">
        <v>2018</v>
      </c>
      <c r="F64" s="40">
        <v>2019</v>
      </c>
      <c r="G64" s="38">
        <v>2020</v>
      </c>
      <c r="H64" s="38">
        <v>2021</v>
      </c>
      <c r="I64" s="38">
        <v>2022</v>
      </c>
      <c r="J64" s="39">
        <v>2023</v>
      </c>
      <c r="K64" s="39">
        <v>2024</v>
      </c>
      <c r="L64" s="41">
        <v>2025</v>
      </c>
    </row>
    <row r="65" spans="1:12" ht="12.75">
      <c r="A65" s="42" t="s">
        <v>10</v>
      </c>
      <c r="B65" s="43"/>
      <c r="C65" s="43"/>
      <c r="D65" s="43"/>
      <c r="E65" s="43"/>
      <c r="F65" s="43"/>
      <c r="G65" s="43"/>
      <c r="H65" s="43"/>
      <c r="I65" s="43"/>
      <c r="J65" s="43"/>
      <c r="K65" s="43">
        <v>6</v>
      </c>
      <c r="L65" s="43"/>
    </row>
    <row r="66" spans="1:12" ht="12.75">
      <c r="A66" s="44" t="s">
        <v>0</v>
      </c>
      <c r="B66" s="45"/>
      <c r="C66" s="46"/>
      <c r="D66" s="45">
        <v>47</v>
      </c>
      <c r="E66" s="45">
        <v>46</v>
      </c>
      <c r="F66" s="45">
        <v>6</v>
      </c>
      <c r="G66" s="45"/>
      <c r="H66" s="45"/>
      <c r="I66" s="45">
        <v>45</v>
      </c>
      <c r="J66" s="45">
        <v>28</v>
      </c>
      <c r="K66" s="45">
        <v>89</v>
      </c>
      <c r="L66" s="47"/>
    </row>
    <row r="67" spans="1:12" ht="12.75">
      <c r="A67" s="44" t="s">
        <v>1</v>
      </c>
      <c r="B67" s="47"/>
      <c r="C67" s="47"/>
      <c r="D67" s="47">
        <v>73</v>
      </c>
      <c r="E67" s="47">
        <v>70</v>
      </c>
      <c r="F67" s="47"/>
      <c r="G67" s="47">
        <v>154</v>
      </c>
      <c r="H67" s="47">
        <v>20</v>
      </c>
      <c r="I67" s="47">
        <v>259</v>
      </c>
      <c r="J67" s="47"/>
      <c r="K67" s="47">
        <v>131</v>
      </c>
      <c r="L67" s="47"/>
    </row>
    <row r="68" spans="1:12" ht="12.75">
      <c r="A68" s="48" t="s">
        <v>32</v>
      </c>
      <c r="B68" s="49">
        <f t="shared" ref="B68:L68" si="20">SUM(B65:B67)</f>
        <v>0</v>
      </c>
      <c r="C68" s="49">
        <f t="shared" si="20"/>
        <v>0</v>
      </c>
      <c r="D68" s="49">
        <f t="shared" si="20"/>
        <v>120</v>
      </c>
      <c r="E68" s="49">
        <f t="shared" si="20"/>
        <v>116</v>
      </c>
      <c r="F68" s="49">
        <f t="shared" si="20"/>
        <v>6</v>
      </c>
      <c r="G68" s="49">
        <f t="shared" si="20"/>
        <v>154</v>
      </c>
      <c r="H68" s="49">
        <f t="shared" si="20"/>
        <v>20</v>
      </c>
      <c r="I68" s="49">
        <f t="shared" si="20"/>
        <v>304</v>
      </c>
      <c r="J68" s="49">
        <f t="shared" si="20"/>
        <v>28</v>
      </c>
      <c r="K68" s="49">
        <f t="shared" si="20"/>
        <v>226</v>
      </c>
      <c r="L68" s="49">
        <f t="shared" si="20"/>
        <v>0</v>
      </c>
    </row>
    <row r="69" spans="1:12">
      <c r="A69" s="4" t="s">
        <v>11</v>
      </c>
    </row>
    <row r="70" spans="1:12">
      <c r="A70" s="4" t="s">
        <v>33</v>
      </c>
    </row>
    <row r="71" spans="1:12">
      <c r="A71" s="4" t="s">
        <v>74</v>
      </c>
    </row>
    <row r="74" spans="1:12" ht="38.25">
      <c r="A74" s="64" t="s">
        <v>67</v>
      </c>
      <c r="B74" s="65">
        <v>2015</v>
      </c>
      <c r="C74" s="65">
        <v>2016</v>
      </c>
      <c r="D74" s="65">
        <v>2017</v>
      </c>
      <c r="E74" s="65">
        <v>2018</v>
      </c>
      <c r="F74" s="65">
        <v>2019</v>
      </c>
      <c r="G74" s="65">
        <v>2020</v>
      </c>
      <c r="H74" s="65">
        <v>2021</v>
      </c>
      <c r="I74" s="65">
        <v>2022</v>
      </c>
      <c r="J74" s="65">
        <v>2023</v>
      </c>
      <c r="K74" s="65">
        <v>2024</v>
      </c>
      <c r="L74" s="65">
        <v>2025</v>
      </c>
    </row>
    <row r="75" spans="1:12" ht="12.75">
      <c r="A75" s="66" t="s">
        <v>10</v>
      </c>
      <c r="B75" s="67">
        <f>B65+B59+B49</f>
        <v>0</v>
      </c>
      <c r="C75" s="67">
        <f t="shared" ref="C75:L75" si="21">C65+C59+C49</f>
        <v>35</v>
      </c>
      <c r="D75" s="67">
        <f t="shared" si="21"/>
        <v>1</v>
      </c>
      <c r="E75" s="67">
        <f t="shared" si="21"/>
        <v>40</v>
      </c>
      <c r="F75" s="67">
        <f t="shared" si="21"/>
        <v>121</v>
      </c>
      <c r="G75" s="67">
        <f t="shared" si="21"/>
        <v>122</v>
      </c>
      <c r="H75" s="67">
        <f t="shared" si="21"/>
        <v>122</v>
      </c>
      <c r="I75" s="67">
        <f t="shared" si="21"/>
        <v>240</v>
      </c>
      <c r="J75" s="67">
        <f t="shared" si="21"/>
        <v>292</v>
      </c>
      <c r="K75" s="67">
        <f t="shared" si="21"/>
        <v>509</v>
      </c>
      <c r="L75" s="67">
        <f t="shared" si="21"/>
        <v>467</v>
      </c>
    </row>
    <row r="76" spans="1:12" ht="12.75">
      <c r="A76" s="66" t="s">
        <v>0</v>
      </c>
      <c r="B76" s="68">
        <f t="shared" ref="B76:B77" si="22">B66+B60+B50</f>
        <v>1537</v>
      </c>
      <c r="C76" s="68">
        <f t="shared" ref="C76:L76" si="23">C66+C60+C50</f>
        <v>1127</v>
      </c>
      <c r="D76" s="68">
        <f t="shared" si="23"/>
        <v>283</v>
      </c>
      <c r="E76" s="68">
        <f t="shared" si="23"/>
        <v>711</v>
      </c>
      <c r="F76" s="68">
        <f t="shared" si="23"/>
        <v>1112</v>
      </c>
      <c r="G76" s="68">
        <f t="shared" si="23"/>
        <v>284</v>
      </c>
      <c r="H76" s="68">
        <f t="shared" si="23"/>
        <v>783</v>
      </c>
      <c r="I76" s="68">
        <f t="shared" si="23"/>
        <v>804</v>
      </c>
      <c r="J76" s="68">
        <f t="shared" si="23"/>
        <v>481</v>
      </c>
      <c r="K76" s="68">
        <f t="shared" si="23"/>
        <v>758</v>
      </c>
      <c r="L76" s="68">
        <f t="shared" si="23"/>
        <v>658</v>
      </c>
    </row>
    <row r="77" spans="1:12" ht="12.75">
      <c r="A77" s="66" t="s">
        <v>1</v>
      </c>
      <c r="B77" s="68">
        <f t="shared" si="22"/>
        <v>420</v>
      </c>
      <c r="C77" s="68">
        <f t="shared" ref="C77:L77" si="24">C67+C61+C51</f>
        <v>567</v>
      </c>
      <c r="D77" s="68">
        <f t="shared" si="24"/>
        <v>248</v>
      </c>
      <c r="E77" s="68">
        <f t="shared" si="24"/>
        <v>224</v>
      </c>
      <c r="F77" s="68">
        <f t="shared" si="24"/>
        <v>117</v>
      </c>
      <c r="G77" s="68">
        <f t="shared" si="24"/>
        <v>376</v>
      </c>
      <c r="H77" s="68">
        <f t="shared" si="24"/>
        <v>232</v>
      </c>
      <c r="I77" s="68">
        <f t="shared" si="24"/>
        <v>521</v>
      </c>
      <c r="J77" s="68">
        <f t="shared" si="24"/>
        <v>324</v>
      </c>
      <c r="K77" s="68">
        <f t="shared" si="24"/>
        <v>689</v>
      </c>
      <c r="L77" s="68">
        <f t="shared" si="24"/>
        <v>59</v>
      </c>
    </row>
    <row r="78" spans="1:12" ht="12.75">
      <c r="A78" s="66" t="s">
        <v>32</v>
      </c>
      <c r="B78" s="69">
        <f t="shared" ref="B78:L78" si="25">SUM(B75:B77)</f>
        <v>1957</v>
      </c>
      <c r="C78" s="69">
        <f t="shared" si="25"/>
        <v>1729</v>
      </c>
      <c r="D78" s="69">
        <f t="shared" si="25"/>
        <v>532</v>
      </c>
      <c r="E78" s="69">
        <f t="shared" si="25"/>
        <v>975</v>
      </c>
      <c r="F78" s="69">
        <f t="shared" si="25"/>
        <v>1350</v>
      </c>
      <c r="G78" s="69">
        <f t="shared" si="25"/>
        <v>782</v>
      </c>
      <c r="H78" s="69">
        <f t="shared" si="25"/>
        <v>1137</v>
      </c>
      <c r="I78" s="69">
        <f t="shared" si="25"/>
        <v>1565</v>
      </c>
      <c r="J78" s="69">
        <f t="shared" si="25"/>
        <v>1097</v>
      </c>
      <c r="K78" s="69">
        <f t="shared" si="25"/>
        <v>1956</v>
      </c>
      <c r="L78" s="69">
        <f t="shared" si="25"/>
        <v>1184</v>
      </c>
    </row>
    <row r="81" spans="1:12" ht="18">
      <c r="A81" s="32" t="s">
        <v>18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">
      <c r="A82" s="33" t="s">
        <v>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>
      <c r="A83" s="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3.35" customHeight="1">
      <c r="A84" s="37" t="s">
        <v>12</v>
      </c>
      <c r="B84" s="38">
        <v>2015</v>
      </c>
      <c r="C84" s="38">
        <v>2016</v>
      </c>
      <c r="D84" s="38">
        <v>2017</v>
      </c>
      <c r="E84" s="39">
        <v>2018</v>
      </c>
      <c r="F84" s="40">
        <v>2019</v>
      </c>
      <c r="G84" s="38">
        <v>2020</v>
      </c>
      <c r="H84" s="38">
        <v>2021</v>
      </c>
      <c r="I84" s="38">
        <v>2022</v>
      </c>
      <c r="J84" s="39">
        <v>2023</v>
      </c>
      <c r="K84" s="39">
        <v>2024</v>
      </c>
      <c r="L84" s="41" t="s">
        <v>71</v>
      </c>
    </row>
    <row r="85" spans="1:12" ht="12.75">
      <c r="A85" s="42" t="s">
        <v>10</v>
      </c>
      <c r="B85" s="43">
        <v>184</v>
      </c>
      <c r="C85" s="43">
        <v>144</v>
      </c>
      <c r="D85" s="43">
        <v>192</v>
      </c>
      <c r="E85" s="43">
        <v>396</v>
      </c>
      <c r="F85" s="43">
        <v>444</v>
      </c>
      <c r="G85" s="43">
        <v>327</v>
      </c>
      <c r="H85" s="43">
        <v>306</v>
      </c>
      <c r="I85" s="43">
        <v>645</v>
      </c>
      <c r="J85" s="43">
        <v>405</v>
      </c>
      <c r="K85" s="43">
        <v>521</v>
      </c>
      <c r="L85" s="43">
        <v>291</v>
      </c>
    </row>
    <row r="86" spans="1:12" ht="12.75">
      <c r="A86" s="44" t="s">
        <v>0</v>
      </c>
      <c r="B86" s="45">
        <v>1965</v>
      </c>
      <c r="C86" s="46">
        <v>1298</v>
      </c>
      <c r="D86" s="45">
        <v>1035</v>
      </c>
      <c r="E86" s="45">
        <v>1621</v>
      </c>
      <c r="F86" s="45">
        <v>1373</v>
      </c>
      <c r="G86" s="45">
        <v>1709</v>
      </c>
      <c r="H86" s="45">
        <v>1735</v>
      </c>
      <c r="I86" s="45">
        <v>1376</v>
      </c>
      <c r="J86" s="45">
        <v>1014</v>
      </c>
      <c r="K86" s="45">
        <v>1522</v>
      </c>
      <c r="L86" s="47">
        <v>932</v>
      </c>
    </row>
    <row r="87" spans="1:12" ht="12.75">
      <c r="A87" s="44" t="s">
        <v>1</v>
      </c>
      <c r="B87" s="47">
        <v>1462</v>
      </c>
      <c r="C87" s="47">
        <v>811</v>
      </c>
      <c r="D87" s="47">
        <v>1976</v>
      </c>
      <c r="E87" s="47">
        <v>1545</v>
      </c>
      <c r="F87" s="47">
        <v>1592</v>
      </c>
      <c r="G87" s="47">
        <v>1354</v>
      </c>
      <c r="H87" s="47">
        <v>1302</v>
      </c>
      <c r="I87" s="47">
        <v>1541</v>
      </c>
      <c r="J87" s="47">
        <v>1248</v>
      </c>
      <c r="K87" s="47">
        <v>658</v>
      </c>
      <c r="L87" s="47">
        <v>1164</v>
      </c>
    </row>
    <row r="88" spans="1:12" ht="12.75">
      <c r="A88" s="48" t="s">
        <v>6</v>
      </c>
      <c r="B88" s="49">
        <v>3611</v>
      </c>
      <c r="C88" s="49">
        <v>2253</v>
      </c>
      <c r="D88" s="49">
        <v>3203</v>
      </c>
      <c r="E88" s="49">
        <v>3562</v>
      </c>
      <c r="F88" s="49">
        <v>3409</v>
      </c>
      <c r="G88" s="49">
        <v>3390</v>
      </c>
      <c r="H88" s="49">
        <v>3343</v>
      </c>
      <c r="I88" s="49">
        <v>3562</v>
      </c>
      <c r="J88" s="49">
        <v>2667</v>
      </c>
      <c r="K88" s="49">
        <v>2701</v>
      </c>
      <c r="L88" s="49">
        <f>SUM(L85:L87)</f>
        <v>2387</v>
      </c>
    </row>
    <row r="89" spans="1:12">
      <c r="A89" s="4" t="s">
        <v>62</v>
      </c>
      <c r="H89" s="10"/>
      <c r="I89" s="10"/>
      <c r="J89" s="10"/>
      <c r="K89" s="10"/>
      <c r="L89" s="10"/>
    </row>
    <row r="90" spans="1:12">
      <c r="A90" s="4" t="s">
        <v>75</v>
      </c>
      <c r="H90" s="10"/>
      <c r="I90" s="10"/>
      <c r="J90" s="10"/>
      <c r="K90" s="10"/>
      <c r="L90" s="1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7"/>
  <sheetViews>
    <sheetView showZeros="0" zoomScaleNormal="100" workbookViewId="0"/>
  </sheetViews>
  <sheetFormatPr baseColWidth="10" defaultColWidth="12" defaultRowHeight="12.75"/>
  <cols>
    <col min="1" max="1" width="32.7109375" style="13" customWidth="1"/>
    <col min="2" max="12" width="5.7109375" style="11" customWidth="1"/>
    <col min="13" max="14" width="12" style="22"/>
    <col min="15" max="15" width="12" style="21"/>
    <col min="16" max="22" width="12" style="4"/>
    <col min="23" max="35" width="12" style="11"/>
    <col min="36" max="16384" width="12" style="22"/>
  </cols>
  <sheetData>
    <row r="1" spans="1:12" ht="18">
      <c r="A1" s="32" t="s">
        <v>39</v>
      </c>
    </row>
    <row r="2" spans="1:12" ht="15">
      <c r="I2" s="31"/>
      <c r="J2" s="31"/>
      <c r="K2" s="34"/>
      <c r="L2" s="34" t="str">
        <f>'Viviendas Terminadas'!L1</f>
        <v>2025eko 4. hiruhilekoan arte</v>
      </c>
    </row>
    <row r="3" spans="1:12">
      <c r="A3" s="33" t="s">
        <v>40</v>
      </c>
    </row>
    <row r="4" spans="1:12">
      <c r="I4" s="31"/>
      <c r="J4" s="31"/>
      <c r="K4" s="35"/>
      <c r="L4" s="35" t="str">
        <f>'Viviendas Terminadas'!L2</f>
        <v>Hasta 4º trimestre de 2025</v>
      </c>
    </row>
    <row r="5" spans="1:12">
      <c r="A5" s="12"/>
    </row>
    <row r="6" spans="1:12">
      <c r="A6" s="12" t="s">
        <v>7</v>
      </c>
    </row>
    <row r="7" spans="1:12" ht="26.45" customHeight="1">
      <c r="A7" s="37" t="s">
        <v>17</v>
      </c>
      <c r="B7" s="38">
        <v>2015</v>
      </c>
      <c r="C7" s="38">
        <v>2016</v>
      </c>
      <c r="D7" s="38">
        <v>2017</v>
      </c>
      <c r="E7" s="39">
        <v>2018</v>
      </c>
      <c r="F7" s="40">
        <v>2019</v>
      </c>
      <c r="G7" s="38">
        <v>2020</v>
      </c>
      <c r="H7" s="38">
        <v>2021</v>
      </c>
      <c r="I7" s="38">
        <v>2022</v>
      </c>
      <c r="J7" s="39">
        <v>2023</v>
      </c>
      <c r="K7" s="39">
        <v>2024</v>
      </c>
      <c r="L7" s="41">
        <v>2025</v>
      </c>
    </row>
    <row r="8" spans="1:12">
      <c r="A8" s="42" t="s">
        <v>10</v>
      </c>
      <c r="B8" s="43"/>
      <c r="C8" s="43"/>
      <c r="D8" s="43"/>
      <c r="E8" s="43"/>
      <c r="F8" s="43"/>
      <c r="G8" s="43"/>
      <c r="H8" s="43"/>
      <c r="I8" s="43"/>
      <c r="J8" s="43">
        <v>152</v>
      </c>
      <c r="K8" s="43">
        <v>166</v>
      </c>
      <c r="L8" s="43"/>
    </row>
    <row r="9" spans="1:12">
      <c r="A9" s="44" t="s">
        <v>0</v>
      </c>
      <c r="B9" s="45">
        <v>252</v>
      </c>
      <c r="C9" s="46">
        <v>204</v>
      </c>
      <c r="D9" s="45"/>
      <c r="E9" s="45">
        <v>108</v>
      </c>
      <c r="F9" s="45">
        <v>392</v>
      </c>
      <c r="G9" s="45"/>
      <c r="H9" s="45">
        <v>215</v>
      </c>
      <c r="I9" s="45"/>
      <c r="J9" s="45">
        <v>32</v>
      </c>
      <c r="K9" s="45">
        <v>188</v>
      </c>
      <c r="L9" s="47">
        <v>424</v>
      </c>
    </row>
    <row r="10" spans="1:12">
      <c r="A10" s="44" t="s">
        <v>1</v>
      </c>
      <c r="B10" s="47">
        <v>74</v>
      </c>
      <c r="C10" s="47">
        <v>126</v>
      </c>
      <c r="D10" s="47"/>
      <c r="E10" s="47">
        <v>97</v>
      </c>
      <c r="F10" s="47">
        <v>70</v>
      </c>
      <c r="G10" s="47"/>
      <c r="H10" s="47">
        <v>20</v>
      </c>
      <c r="I10" s="47">
        <v>16</v>
      </c>
      <c r="J10" s="47">
        <v>184</v>
      </c>
      <c r="K10" s="47">
        <v>118</v>
      </c>
      <c r="L10" s="47">
        <v>24</v>
      </c>
    </row>
    <row r="11" spans="1:12">
      <c r="A11" s="48" t="s">
        <v>6</v>
      </c>
      <c r="B11" s="49">
        <f>SUM(B8:B10)</f>
        <v>326</v>
      </c>
      <c r="C11" s="49">
        <f t="shared" ref="C11:L11" si="0">SUM(C8:C10)</f>
        <v>330</v>
      </c>
      <c r="D11" s="49">
        <f t="shared" si="0"/>
        <v>0</v>
      </c>
      <c r="E11" s="49">
        <f t="shared" si="0"/>
        <v>205</v>
      </c>
      <c r="F11" s="49">
        <f t="shared" si="0"/>
        <v>462</v>
      </c>
      <c r="G11" s="49">
        <f t="shared" si="0"/>
        <v>0</v>
      </c>
      <c r="H11" s="49">
        <f t="shared" si="0"/>
        <v>235</v>
      </c>
      <c r="I11" s="49">
        <f t="shared" si="0"/>
        <v>16</v>
      </c>
      <c r="J11" s="49">
        <f t="shared" si="0"/>
        <v>368</v>
      </c>
      <c r="K11" s="49">
        <f t="shared" si="0"/>
        <v>472</v>
      </c>
      <c r="L11" s="49">
        <f t="shared" si="0"/>
        <v>448</v>
      </c>
    </row>
    <row r="12" spans="1:12">
      <c r="A12" s="14"/>
    </row>
    <row r="13" spans="1:12" ht="26.45" customHeight="1">
      <c r="A13" s="37" t="s">
        <v>16</v>
      </c>
      <c r="B13" s="38">
        <v>2015</v>
      </c>
      <c r="C13" s="38">
        <v>2016</v>
      </c>
      <c r="D13" s="38">
        <v>2017</v>
      </c>
      <c r="E13" s="39">
        <v>2018</v>
      </c>
      <c r="F13" s="40">
        <v>2019</v>
      </c>
      <c r="G13" s="38">
        <v>2020</v>
      </c>
      <c r="H13" s="38">
        <v>2021</v>
      </c>
      <c r="I13" s="38">
        <v>2022</v>
      </c>
      <c r="J13" s="39">
        <v>2023</v>
      </c>
      <c r="K13" s="39">
        <v>2024</v>
      </c>
      <c r="L13" s="41">
        <v>2025</v>
      </c>
    </row>
    <row r="14" spans="1:12">
      <c r="A14" s="42" t="s">
        <v>10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>
        <v>102</v>
      </c>
    </row>
    <row r="15" spans="1:12">
      <c r="A15" s="44" t="s">
        <v>0</v>
      </c>
      <c r="B15" s="45">
        <v>90</v>
      </c>
      <c r="C15" s="46"/>
      <c r="D15" s="45"/>
      <c r="E15" s="45">
        <v>164</v>
      </c>
      <c r="F15" s="45">
        <v>58</v>
      </c>
      <c r="G15" s="45">
        <v>84</v>
      </c>
      <c r="H15" s="45"/>
      <c r="I15" s="45">
        <v>91</v>
      </c>
      <c r="J15" s="45">
        <v>42</v>
      </c>
      <c r="K15" s="45"/>
      <c r="L15" s="47"/>
    </row>
    <row r="16" spans="1:12">
      <c r="A16" s="44" t="s">
        <v>1</v>
      </c>
      <c r="B16" s="47">
        <v>34</v>
      </c>
      <c r="C16" s="47"/>
      <c r="D16" s="47">
        <v>32</v>
      </c>
      <c r="E16" s="47"/>
      <c r="F16" s="47"/>
      <c r="G16" s="47"/>
      <c r="H16" s="47"/>
      <c r="I16" s="47">
        <v>14</v>
      </c>
      <c r="J16" s="47"/>
      <c r="K16" s="47">
        <v>36</v>
      </c>
      <c r="L16" s="47"/>
    </row>
    <row r="17" spans="1:12">
      <c r="A17" s="48" t="s">
        <v>6</v>
      </c>
      <c r="B17" s="49">
        <f>SUM(B14:B16)</f>
        <v>124</v>
      </c>
      <c r="C17" s="49">
        <f t="shared" ref="C17" si="1">SUM(C14:C16)</f>
        <v>0</v>
      </c>
      <c r="D17" s="49">
        <f t="shared" ref="D17" si="2">SUM(D14:D16)</f>
        <v>32</v>
      </c>
      <c r="E17" s="49">
        <f t="shared" ref="E17" si="3">SUM(E14:E16)</f>
        <v>164</v>
      </c>
      <c r="F17" s="49">
        <f t="shared" ref="F17" si="4">SUM(F14:F16)</f>
        <v>58</v>
      </c>
      <c r="G17" s="49">
        <f t="shared" ref="G17" si="5">SUM(G14:G16)</f>
        <v>84</v>
      </c>
      <c r="H17" s="49">
        <f t="shared" ref="H17" si="6">SUM(H14:H16)</f>
        <v>0</v>
      </c>
      <c r="I17" s="49">
        <f t="shared" ref="I17" si="7">SUM(I14:I16)</f>
        <v>105</v>
      </c>
      <c r="J17" s="49">
        <f t="shared" ref="J17" si="8">SUM(J14:J16)</f>
        <v>42</v>
      </c>
      <c r="K17" s="49">
        <f t="shared" ref="K17" si="9">SUM(K14:K16)</f>
        <v>36</v>
      </c>
      <c r="L17" s="49">
        <f t="shared" ref="L17" si="10">SUM(L14:L16)</f>
        <v>102</v>
      </c>
    </row>
    <row r="18" spans="1:12">
      <c r="A18" s="14"/>
    </row>
    <row r="19" spans="1:12" ht="26.45" customHeight="1">
      <c r="A19" s="37" t="s">
        <v>34</v>
      </c>
      <c r="B19" s="38">
        <v>2015</v>
      </c>
      <c r="C19" s="38">
        <v>2016</v>
      </c>
      <c r="D19" s="38">
        <v>2017</v>
      </c>
      <c r="E19" s="39">
        <v>2018</v>
      </c>
      <c r="F19" s="40">
        <v>2019</v>
      </c>
      <c r="G19" s="38">
        <v>2020</v>
      </c>
      <c r="H19" s="38">
        <v>2021</v>
      </c>
      <c r="I19" s="38">
        <v>2022</v>
      </c>
      <c r="J19" s="39">
        <v>2023</v>
      </c>
      <c r="K19" s="39">
        <v>2024</v>
      </c>
      <c r="L19" s="41">
        <v>2025</v>
      </c>
    </row>
    <row r="20" spans="1:12">
      <c r="A20" s="42" t="s">
        <v>10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>
      <c r="A21" s="44" t="s">
        <v>0</v>
      </c>
      <c r="B21" s="45"/>
      <c r="C21" s="46"/>
      <c r="D21" s="45"/>
      <c r="E21" s="45"/>
      <c r="F21" s="45"/>
      <c r="G21" s="45"/>
      <c r="H21" s="45"/>
      <c r="I21" s="45">
        <v>104</v>
      </c>
      <c r="J21" s="45"/>
      <c r="K21" s="45"/>
      <c r="L21" s="47"/>
    </row>
    <row r="22" spans="1:12">
      <c r="A22" s="44" t="s">
        <v>1</v>
      </c>
      <c r="B22" s="47"/>
      <c r="C22" s="47"/>
      <c r="D22" s="47"/>
      <c r="E22" s="47"/>
      <c r="F22" s="47"/>
      <c r="G22" s="47"/>
      <c r="H22" s="47">
        <v>30</v>
      </c>
      <c r="I22" s="47"/>
      <c r="J22" s="47"/>
      <c r="K22" s="47"/>
      <c r="L22" s="47"/>
    </row>
    <row r="23" spans="1:12">
      <c r="A23" s="48" t="s">
        <v>6</v>
      </c>
      <c r="B23" s="49">
        <f>SUM(B20:B22)</f>
        <v>0</v>
      </c>
      <c r="C23" s="49">
        <f t="shared" ref="C23" si="11">SUM(C20:C22)</f>
        <v>0</v>
      </c>
      <c r="D23" s="49">
        <f t="shared" ref="D23" si="12">SUM(D20:D22)</f>
        <v>0</v>
      </c>
      <c r="E23" s="49">
        <f t="shared" ref="E23" si="13">SUM(E20:E22)</f>
        <v>0</v>
      </c>
      <c r="F23" s="49">
        <f t="shared" ref="F23" si="14">SUM(F20:F22)</f>
        <v>0</v>
      </c>
      <c r="G23" s="49">
        <f t="shared" ref="G23" si="15">SUM(G20:G22)</f>
        <v>0</v>
      </c>
      <c r="H23" s="49">
        <f t="shared" ref="H23" si="16">SUM(H20:H22)</f>
        <v>30</v>
      </c>
      <c r="I23" s="49">
        <f t="shared" ref="I23" si="17">SUM(I20:I22)</f>
        <v>104</v>
      </c>
      <c r="J23" s="49">
        <f t="shared" ref="J23" si="18">SUM(J20:J22)</f>
        <v>0</v>
      </c>
      <c r="K23" s="49">
        <f t="shared" ref="K23" si="19">SUM(K20:K22)</f>
        <v>0</v>
      </c>
      <c r="L23" s="49">
        <f t="shared" ref="L23" si="20">SUM(L20:L22)</f>
        <v>0</v>
      </c>
    </row>
    <row r="24" spans="1:12">
      <c r="A24" s="14"/>
    </row>
    <row r="25" spans="1:12" ht="26.45" customHeight="1">
      <c r="A25" s="50" t="s">
        <v>26</v>
      </c>
      <c r="B25" s="51">
        <v>2015</v>
      </c>
      <c r="C25" s="51">
        <v>2016</v>
      </c>
      <c r="D25" s="51">
        <v>2017</v>
      </c>
      <c r="E25" s="51">
        <v>2018</v>
      </c>
      <c r="F25" s="51">
        <v>2019</v>
      </c>
      <c r="G25" s="51">
        <v>2020</v>
      </c>
      <c r="H25" s="51">
        <v>2021</v>
      </c>
      <c r="I25" s="51">
        <v>2022</v>
      </c>
      <c r="J25" s="51">
        <v>2023</v>
      </c>
      <c r="K25" s="51">
        <v>2024</v>
      </c>
      <c r="L25" s="51">
        <v>2025</v>
      </c>
    </row>
    <row r="26" spans="1:12">
      <c r="A26" s="52" t="s">
        <v>10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152</v>
      </c>
      <c r="K26" s="53">
        <v>166</v>
      </c>
      <c r="L26" s="53">
        <v>42</v>
      </c>
    </row>
    <row r="27" spans="1:12">
      <c r="A27" s="52" t="s">
        <v>0</v>
      </c>
      <c r="B27" s="53">
        <v>342</v>
      </c>
      <c r="C27" s="53">
        <v>204</v>
      </c>
      <c r="D27" s="53">
        <v>0</v>
      </c>
      <c r="E27" s="53">
        <v>272</v>
      </c>
      <c r="F27" s="53">
        <v>450</v>
      </c>
      <c r="G27" s="53">
        <v>84</v>
      </c>
      <c r="H27" s="53">
        <v>215</v>
      </c>
      <c r="I27" s="53">
        <v>195</v>
      </c>
      <c r="J27" s="53">
        <v>74</v>
      </c>
      <c r="K27" s="53">
        <v>188</v>
      </c>
      <c r="L27" s="53">
        <v>0</v>
      </c>
    </row>
    <row r="28" spans="1:12">
      <c r="A28" s="63" t="s">
        <v>1</v>
      </c>
      <c r="B28" s="53">
        <v>108</v>
      </c>
      <c r="C28" s="53">
        <v>126</v>
      </c>
      <c r="D28" s="53">
        <v>32</v>
      </c>
      <c r="E28" s="53">
        <v>97</v>
      </c>
      <c r="F28" s="53">
        <v>70</v>
      </c>
      <c r="G28" s="53">
        <v>0</v>
      </c>
      <c r="H28" s="53">
        <v>50</v>
      </c>
      <c r="I28" s="53">
        <v>30</v>
      </c>
      <c r="J28" s="53">
        <v>184</v>
      </c>
      <c r="K28" s="53">
        <v>154</v>
      </c>
      <c r="L28" s="53">
        <v>24</v>
      </c>
    </row>
    <row r="29" spans="1:12">
      <c r="A29" s="52" t="s">
        <v>6</v>
      </c>
      <c r="B29" s="53">
        <f>SUM(B26:B28)</f>
        <v>450</v>
      </c>
      <c r="C29" s="53">
        <f t="shared" ref="C29" si="21">SUM(C26:C28)</f>
        <v>330</v>
      </c>
      <c r="D29" s="53">
        <f t="shared" ref="D29" si="22">SUM(D26:D28)</f>
        <v>32</v>
      </c>
      <c r="E29" s="53">
        <f t="shared" ref="E29" si="23">SUM(E26:E28)</f>
        <v>369</v>
      </c>
      <c r="F29" s="53">
        <f t="shared" ref="F29" si="24">SUM(F26:F28)</f>
        <v>520</v>
      </c>
      <c r="G29" s="53">
        <f t="shared" ref="G29" si="25">SUM(G26:G28)</f>
        <v>84</v>
      </c>
      <c r="H29" s="53">
        <f t="shared" ref="H29" si="26">SUM(H26:H28)</f>
        <v>265</v>
      </c>
      <c r="I29" s="53">
        <f t="shared" ref="I29" si="27">SUM(I26:I28)</f>
        <v>225</v>
      </c>
      <c r="J29" s="53">
        <f t="shared" ref="J29" si="28">SUM(J26:J28)</f>
        <v>410</v>
      </c>
      <c r="K29" s="53">
        <f t="shared" ref="K29" si="29">SUM(K26:K28)</f>
        <v>508</v>
      </c>
      <c r="L29" s="53">
        <f t="shared" ref="L29" si="30">SUM(L26:L28)</f>
        <v>66</v>
      </c>
    </row>
    <row r="30" spans="1:12">
      <c r="A30" s="7"/>
    </row>
    <row r="31" spans="1:12">
      <c r="A31" s="7"/>
    </row>
    <row r="32" spans="1:12">
      <c r="A32" s="14" t="s">
        <v>15</v>
      </c>
    </row>
    <row r="33" spans="1:12" ht="26.45" customHeight="1">
      <c r="A33" s="37" t="s">
        <v>13</v>
      </c>
      <c r="B33" s="38">
        <v>2015</v>
      </c>
      <c r="C33" s="38">
        <v>2016</v>
      </c>
      <c r="D33" s="38">
        <v>2017</v>
      </c>
      <c r="E33" s="39">
        <v>2018</v>
      </c>
      <c r="F33" s="40">
        <v>2019</v>
      </c>
      <c r="G33" s="38">
        <v>2020</v>
      </c>
      <c r="H33" s="38">
        <v>2021</v>
      </c>
      <c r="I33" s="38">
        <v>2022</v>
      </c>
      <c r="J33" s="39">
        <v>2023</v>
      </c>
      <c r="K33" s="39">
        <v>2024</v>
      </c>
      <c r="L33" s="41">
        <v>2025</v>
      </c>
    </row>
    <row r="34" spans="1:12">
      <c r="A34" s="42" t="s">
        <v>10</v>
      </c>
      <c r="B34" s="43"/>
      <c r="C34" s="43"/>
      <c r="D34" s="43"/>
      <c r="E34" s="43"/>
      <c r="F34" s="43"/>
      <c r="G34" s="43"/>
      <c r="H34" s="43">
        <v>42</v>
      </c>
      <c r="I34" s="43"/>
      <c r="J34" s="43"/>
      <c r="K34" s="43"/>
      <c r="L34" s="43"/>
    </row>
    <row r="35" spans="1:12">
      <c r="A35" s="44" t="s">
        <v>0</v>
      </c>
      <c r="B35" s="45">
        <v>28</v>
      </c>
      <c r="C35" s="46">
        <v>63</v>
      </c>
      <c r="D35" s="45"/>
      <c r="E35" s="45"/>
      <c r="F35" s="45"/>
      <c r="G35" s="45"/>
      <c r="H35" s="45"/>
      <c r="I35" s="45">
        <v>96</v>
      </c>
      <c r="J35" s="45"/>
      <c r="K35" s="45"/>
      <c r="L35" s="47"/>
    </row>
    <row r="36" spans="1:12">
      <c r="A36" s="44" t="s">
        <v>1</v>
      </c>
      <c r="B36" s="47"/>
      <c r="C36" s="47">
        <v>88</v>
      </c>
      <c r="D36" s="47"/>
      <c r="E36" s="47"/>
      <c r="F36" s="47"/>
      <c r="G36" s="47"/>
      <c r="H36" s="47"/>
      <c r="I36" s="47"/>
      <c r="J36" s="47"/>
      <c r="K36" s="47">
        <v>146</v>
      </c>
      <c r="L36" s="47"/>
    </row>
    <row r="37" spans="1:12">
      <c r="A37" s="48" t="s">
        <v>6</v>
      </c>
      <c r="B37" s="49">
        <f>SUM(B34:B36)</f>
        <v>28</v>
      </c>
      <c r="C37" s="49">
        <f t="shared" ref="C37" si="31">SUM(C34:C36)</f>
        <v>151</v>
      </c>
      <c r="D37" s="49">
        <f t="shared" ref="D37" si="32">SUM(D34:D36)</f>
        <v>0</v>
      </c>
      <c r="E37" s="49">
        <f t="shared" ref="E37" si="33">SUM(E34:E36)</f>
        <v>0</v>
      </c>
      <c r="F37" s="49">
        <f t="shared" ref="F37" si="34">SUM(F34:F36)</f>
        <v>0</v>
      </c>
      <c r="G37" s="49">
        <f t="shared" ref="G37" si="35">SUM(G34:G36)</f>
        <v>0</v>
      </c>
      <c r="H37" s="49">
        <f t="shared" ref="H37" si="36">SUM(H34:H36)</f>
        <v>42</v>
      </c>
      <c r="I37" s="49">
        <f t="shared" ref="I37" si="37">SUM(I34:I36)</f>
        <v>96</v>
      </c>
      <c r="J37" s="49">
        <f t="shared" ref="J37" si="38">SUM(J34:J36)</f>
        <v>0</v>
      </c>
      <c r="K37" s="49">
        <f t="shared" ref="K37" si="39">SUM(K34:K36)</f>
        <v>146</v>
      </c>
      <c r="L37" s="49">
        <f t="shared" ref="L37" si="40">SUM(L34:L36)</f>
        <v>0</v>
      </c>
    </row>
    <row r="38" spans="1:12">
      <c r="A38" s="14"/>
    </row>
    <row r="39" spans="1:12" ht="26.45" customHeight="1">
      <c r="A39" s="37" t="s">
        <v>14</v>
      </c>
      <c r="B39" s="38">
        <v>2015</v>
      </c>
      <c r="C39" s="38">
        <v>2016</v>
      </c>
      <c r="D39" s="38">
        <v>2017</v>
      </c>
      <c r="E39" s="39">
        <v>2018</v>
      </c>
      <c r="F39" s="40">
        <v>2019</v>
      </c>
      <c r="G39" s="38">
        <v>2020</v>
      </c>
      <c r="H39" s="38">
        <v>2021</v>
      </c>
      <c r="I39" s="38">
        <v>2022</v>
      </c>
      <c r="J39" s="39">
        <v>2023</v>
      </c>
      <c r="K39" s="39">
        <v>2024</v>
      </c>
      <c r="L39" s="41">
        <v>2025</v>
      </c>
    </row>
    <row r="40" spans="1:12">
      <c r="A40" s="42" t="s">
        <v>10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2">
      <c r="A41" s="44" t="s">
        <v>0</v>
      </c>
      <c r="B41" s="45">
        <v>44</v>
      </c>
      <c r="C41" s="46">
        <v>70</v>
      </c>
      <c r="D41" s="45"/>
      <c r="E41" s="45"/>
      <c r="F41" s="45">
        <v>57</v>
      </c>
      <c r="G41" s="45">
        <v>0</v>
      </c>
      <c r="H41" s="45">
        <v>131</v>
      </c>
      <c r="I41" s="45"/>
      <c r="J41" s="45">
        <v>55</v>
      </c>
      <c r="K41" s="45">
        <v>15</v>
      </c>
      <c r="L41" s="47"/>
    </row>
    <row r="42" spans="1:12">
      <c r="A42" s="44" t="s">
        <v>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2">
      <c r="A43" s="48" t="s">
        <v>6</v>
      </c>
      <c r="B43" s="49">
        <f>SUM(B40:B42)</f>
        <v>44</v>
      </c>
      <c r="C43" s="49">
        <f t="shared" ref="C43" si="41">SUM(C40:C42)</f>
        <v>70</v>
      </c>
      <c r="D43" s="49">
        <f t="shared" ref="D43" si="42">SUM(D40:D42)</f>
        <v>0</v>
      </c>
      <c r="E43" s="49">
        <f t="shared" ref="E43" si="43">SUM(E40:E42)</f>
        <v>0</v>
      </c>
      <c r="F43" s="49">
        <f t="shared" ref="F43" si="44">SUM(F40:F42)</f>
        <v>57</v>
      </c>
      <c r="G43" s="49">
        <f t="shared" ref="G43" si="45">SUM(G40:G42)</f>
        <v>0</v>
      </c>
      <c r="H43" s="49">
        <f t="shared" ref="H43" si="46">SUM(H40:H42)</f>
        <v>131</v>
      </c>
      <c r="I43" s="49">
        <f t="shared" ref="I43" si="47">SUM(I40:I42)</f>
        <v>0</v>
      </c>
      <c r="J43" s="49">
        <f t="shared" ref="J43" si="48">SUM(J40:J42)</f>
        <v>55</v>
      </c>
      <c r="K43" s="49">
        <f t="shared" ref="K43" si="49">SUM(K40:K42)</f>
        <v>15</v>
      </c>
      <c r="L43" s="49">
        <f t="shared" ref="L43" si="50">SUM(L40:L42)</f>
        <v>0</v>
      </c>
    </row>
    <row r="44" spans="1:12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26.45" customHeight="1">
      <c r="A45" s="37" t="s">
        <v>9</v>
      </c>
      <c r="B45" s="38">
        <v>2015</v>
      </c>
      <c r="C45" s="38">
        <v>2016</v>
      </c>
      <c r="D45" s="38">
        <v>2017</v>
      </c>
      <c r="E45" s="39">
        <v>2018</v>
      </c>
      <c r="F45" s="40">
        <v>2019</v>
      </c>
      <c r="G45" s="38">
        <v>2020</v>
      </c>
      <c r="H45" s="38">
        <v>2021</v>
      </c>
      <c r="I45" s="38">
        <v>2022</v>
      </c>
      <c r="J45" s="39">
        <v>2023</v>
      </c>
      <c r="K45" s="39">
        <v>2024</v>
      </c>
      <c r="L45" s="41">
        <v>2025</v>
      </c>
    </row>
    <row r="46" spans="1:12">
      <c r="A46" s="42" t="s">
        <v>10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2" ht="11.25" customHeight="1">
      <c r="A47" s="44" t="s">
        <v>0</v>
      </c>
      <c r="B47" s="45"/>
      <c r="C47" s="46"/>
      <c r="D47" s="45"/>
      <c r="E47" s="45">
        <v>3</v>
      </c>
      <c r="F47" s="45"/>
      <c r="G47" s="45"/>
      <c r="H47" s="45"/>
      <c r="I47" s="45"/>
      <c r="J47" s="45"/>
      <c r="K47" s="45"/>
      <c r="L47" s="47"/>
    </row>
    <row r="48" spans="1:12">
      <c r="A48" s="44" t="s">
        <v>1</v>
      </c>
      <c r="B48" s="47"/>
      <c r="C48" s="47">
        <v>20</v>
      </c>
      <c r="D48" s="47"/>
      <c r="E48" s="47"/>
      <c r="F48" s="47"/>
      <c r="G48" s="47"/>
      <c r="H48" s="47"/>
      <c r="I48" s="47"/>
      <c r="J48" s="47"/>
      <c r="K48" s="47"/>
      <c r="L48" s="47"/>
    </row>
    <row r="49" spans="1:12">
      <c r="A49" s="48" t="s">
        <v>6</v>
      </c>
      <c r="B49" s="49">
        <f>SUM(B46:B48)</f>
        <v>0</v>
      </c>
      <c r="C49" s="49">
        <f t="shared" ref="C49" si="51">SUM(C46:C48)</f>
        <v>20</v>
      </c>
      <c r="D49" s="49">
        <f t="shared" ref="D49" si="52">SUM(D46:D48)</f>
        <v>0</v>
      </c>
      <c r="E49" s="49">
        <f t="shared" ref="E49" si="53">SUM(E46:E48)</f>
        <v>3</v>
      </c>
      <c r="F49" s="49">
        <f t="shared" ref="F49" si="54">SUM(F46:F48)</f>
        <v>0</v>
      </c>
      <c r="G49" s="49">
        <f t="shared" ref="G49" si="55">SUM(G46:G48)</f>
        <v>0</v>
      </c>
      <c r="H49" s="49">
        <f t="shared" ref="H49" si="56">SUM(H46:H48)</f>
        <v>0</v>
      </c>
      <c r="I49" s="49">
        <f t="shared" ref="I49" si="57">SUM(I46:I48)</f>
        <v>0</v>
      </c>
      <c r="J49" s="49">
        <f t="shared" ref="J49" si="58">SUM(J46:J48)</f>
        <v>0</v>
      </c>
      <c r="K49" s="49">
        <f t="shared" ref="K49" si="59">SUM(K46:K48)</f>
        <v>0</v>
      </c>
      <c r="L49" s="49">
        <f t="shared" ref="L49" si="60">SUM(L46:L48)</f>
        <v>0</v>
      </c>
    </row>
    <row r="50" spans="1:12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26.45" customHeight="1">
      <c r="A51" s="37" t="s">
        <v>42</v>
      </c>
      <c r="B51" s="38">
        <v>2015</v>
      </c>
      <c r="C51" s="38">
        <v>2016</v>
      </c>
      <c r="D51" s="38">
        <v>2017</v>
      </c>
      <c r="E51" s="39">
        <v>2018</v>
      </c>
      <c r="F51" s="40">
        <v>2019</v>
      </c>
      <c r="G51" s="38">
        <v>2020</v>
      </c>
      <c r="H51" s="38">
        <v>2021</v>
      </c>
      <c r="I51" s="38">
        <v>2022</v>
      </c>
      <c r="J51" s="39">
        <v>2023</v>
      </c>
      <c r="K51" s="39">
        <v>2024</v>
      </c>
      <c r="L51" s="41">
        <v>2025</v>
      </c>
    </row>
    <row r="52" spans="1:12">
      <c r="A52" s="42" t="s">
        <v>10</v>
      </c>
      <c r="B52" s="43">
        <f>'Viviendas Terminadas'!B59</f>
        <v>0</v>
      </c>
      <c r="C52" s="43">
        <f>'Viviendas Terminadas'!C59</f>
        <v>0</v>
      </c>
      <c r="D52" s="43">
        <f>'Viviendas Terminadas'!D59</f>
        <v>0</v>
      </c>
      <c r="E52" s="43">
        <f>'Viviendas Terminadas'!E59</f>
        <v>0</v>
      </c>
      <c r="F52" s="43">
        <f>'Viviendas Terminadas'!F59</f>
        <v>0</v>
      </c>
      <c r="G52" s="43">
        <f>'Viviendas Terminadas'!G59</f>
        <v>0</v>
      </c>
      <c r="H52" s="43">
        <f>'Viviendas Terminadas'!H59</f>
        <v>0</v>
      </c>
      <c r="I52" s="43">
        <f>'Viviendas Terminadas'!I59</f>
        <v>0</v>
      </c>
      <c r="J52" s="43">
        <f>'Viviendas Terminadas'!J59</f>
        <v>92</v>
      </c>
      <c r="K52" s="43">
        <f>'Viviendas Terminadas'!K59</f>
        <v>6</v>
      </c>
      <c r="L52" s="43">
        <f>'Viviendas Terminadas'!L59</f>
        <v>0</v>
      </c>
    </row>
    <row r="53" spans="1:12">
      <c r="A53" s="44" t="s">
        <v>0</v>
      </c>
      <c r="B53" s="45">
        <f>'Viviendas Terminadas'!B60</f>
        <v>0</v>
      </c>
      <c r="C53" s="46">
        <f>'Viviendas Terminadas'!C60</f>
        <v>86</v>
      </c>
      <c r="D53" s="45">
        <f>'Viviendas Terminadas'!D60</f>
        <v>0</v>
      </c>
      <c r="E53" s="45">
        <f>'Viviendas Terminadas'!E60</f>
        <v>60</v>
      </c>
      <c r="F53" s="45">
        <f>'Viviendas Terminadas'!F60</f>
        <v>58</v>
      </c>
      <c r="G53" s="45">
        <f>'Viviendas Terminadas'!G60</f>
        <v>66</v>
      </c>
      <c r="H53" s="45">
        <f>'Viviendas Terminadas'!H60</f>
        <v>0</v>
      </c>
      <c r="I53" s="45">
        <f>'Viviendas Terminadas'!I60</f>
        <v>63</v>
      </c>
      <c r="J53" s="45">
        <f>'Viviendas Terminadas'!J60</f>
        <v>0</v>
      </c>
      <c r="K53" s="45">
        <f>'Viviendas Terminadas'!K60</f>
        <v>0</v>
      </c>
      <c r="L53" s="47">
        <f>'Viviendas Terminadas'!L60</f>
        <v>0</v>
      </c>
    </row>
    <row r="54" spans="1:12">
      <c r="A54" s="44" t="s">
        <v>1</v>
      </c>
      <c r="B54" s="47">
        <f>'Viviendas Terminadas'!B61</f>
        <v>0</v>
      </c>
      <c r="C54" s="47">
        <f>'Viviendas Terminadas'!C61</f>
        <v>47</v>
      </c>
      <c r="D54" s="47">
        <f>'Viviendas Terminadas'!D61</f>
        <v>55</v>
      </c>
      <c r="E54" s="47">
        <f>'Viviendas Terminadas'!E61</f>
        <v>0</v>
      </c>
      <c r="F54" s="47">
        <f>'Viviendas Terminadas'!F61</f>
        <v>0</v>
      </c>
      <c r="G54" s="47">
        <f>'Viviendas Terminadas'!G61</f>
        <v>0</v>
      </c>
      <c r="H54" s="47">
        <f>'Viviendas Terminadas'!H61</f>
        <v>85</v>
      </c>
      <c r="I54" s="47">
        <f>'Viviendas Terminadas'!I61</f>
        <v>0</v>
      </c>
      <c r="J54" s="47">
        <f>'Viviendas Terminadas'!J61</f>
        <v>0</v>
      </c>
      <c r="K54" s="47">
        <f>'Viviendas Terminadas'!K61</f>
        <v>54</v>
      </c>
      <c r="L54" s="47">
        <f>'Viviendas Terminadas'!L61</f>
        <v>0</v>
      </c>
    </row>
    <row r="55" spans="1:12">
      <c r="A55" s="48" t="s">
        <v>6</v>
      </c>
      <c r="B55" s="49">
        <f>SUM(B52:B54)</f>
        <v>0</v>
      </c>
      <c r="C55" s="49">
        <f t="shared" ref="C55" si="61">SUM(C52:C54)</f>
        <v>133</v>
      </c>
      <c r="D55" s="49">
        <f t="shared" ref="D55" si="62">SUM(D52:D54)</f>
        <v>55</v>
      </c>
      <c r="E55" s="49">
        <f t="shared" ref="E55" si="63">SUM(E52:E54)</f>
        <v>60</v>
      </c>
      <c r="F55" s="49">
        <f t="shared" ref="F55" si="64">SUM(F52:F54)</f>
        <v>58</v>
      </c>
      <c r="G55" s="49">
        <f t="shared" ref="G55" si="65">SUM(G52:G54)</f>
        <v>66</v>
      </c>
      <c r="H55" s="49">
        <f t="shared" ref="H55" si="66">SUM(H52:H54)</f>
        <v>85</v>
      </c>
      <c r="I55" s="49">
        <f t="shared" ref="I55" si="67">SUM(I52:I54)</f>
        <v>63</v>
      </c>
      <c r="J55" s="49">
        <f t="shared" ref="J55" si="68">SUM(J52:J54)</f>
        <v>92</v>
      </c>
      <c r="K55" s="49">
        <f t="shared" ref="K55" si="69">SUM(K52:K54)</f>
        <v>60</v>
      </c>
      <c r="L55" s="49">
        <f t="shared" ref="L55" si="70">SUM(L52:L54)</f>
        <v>0</v>
      </c>
    </row>
    <row r="56" spans="1:1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6.45" customHeight="1">
      <c r="A57" s="50" t="s">
        <v>27</v>
      </c>
      <c r="B57" s="51">
        <v>2015</v>
      </c>
      <c r="C57" s="51">
        <v>2016</v>
      </c>
      <c r="D57" s="51">
        <v>2017</v>
      </c>
      <c r="E57" s="51">
        <v>2018</v>
      </c>
      <c r="F57" s="51">
        <v>2019</v>
      </c>
      <c r="G57" s="51">
        <v>2020</v>
      </c>
      <c r="H57" s="51">
        <v>2021</v>
      </c>
      <c r="I57" s="51">
        <v>2022</v>
      </c>
      <c r="J57" s="51">
        <v>2023</v>
      </c>
      <c r="K57" s="51">
        <v>2024</v>
      </c>
      <c r="L57" s="51">
        <v>2025</v>
      </c>
    </row>
    <row r="58" spans="1:12">
      <c r="A58" s="52" t="s">
        <v>10</v>
      </c>
      <c r="B58" s="53">
        <v>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42</v>
      </c>
      <c r="I58" s="53">
        <v>0</v>
      </c>
      <c r="J58" s="53">
        <v>92</v>
      </c>
      <c r="K58" s="53">
        <v>6</v>
      </c>
      <c r="L58" s="53">
        <v>0</v>
      </c>
    </row>
    <row r="59" spans="1:12">
      <c r="A59" s="52" t="s">
        <v>0</v>
      </c>
      <c r="B59" s="53">
        <v>72</v>
      </c>
      <c r="C59" s="53">
        <v>219</v>
      </c>
      <c r="D59" s="53">
        <v>0</v>
      </c>
      <c r="E59" s="53">
        <v>63</v>
      </c>
      <c r="F59" s="53">
        <v>115</v>
      </c>
      <c r="G59" s="53">
        <v>66</v>
      </c>
      <c r="H59" s="53">
        <v>131</v>
      </c>
      <c r="I59" s="53">
        <v>159</v>
      </c>
      <c r="J59" s="53">
        <v>55</v>
      </c>
      <c r="K59" s="53">
        <v>15</v>
      </c>
      <c r="L59" s="53">
        <v>0</v>
      </c>
    </row>
    <row r="60" spans="1:12">
      <c r="A60" s="63" t="s">
        <v>1</v>
      </c>
      <c r="B60" s="53">
        <v>0</v>
      </c>
      <c r="C60" s="53">
        <v>155</v>
      </c>
      <c r="D60" s="53">
        <v>55</v>
      </c>
      <c r="E60" s="53">
        <v>0</v>
      </c>
      <c r="F60" s="53">
        <v>0</v>
      </c>
      <c r="G60" s="53">
        <v>0</v>
      </c>
      <c r="H60" s="53">
        <v>85</v>
      </c>
      <c r="I60" s="53">
        <v>0</v>
      </c>
      <c r="J60" s="53">
        <v>0</v>
      </c>
      <c r="K60" s="53">
        <v>200</v>
      </c>
      <c r="L60" s="53">
        <v>0</v>
      </c>
    </row>
    <row r="61" spans="1:12">
      <c r="A61" s="52" t="s">
        <v>6</v>
      </c>
      <c r="B61" s="53">
        <f>SUM(B58:B60)</f>
        <v>72</v>
      </c>
      <c r="C61" s="53">
        <f t="shared" ref="C61" si="71">SUM(C58:C60)</f>
        <v>374</v>
      </c>
      <c r="D61" s="53">
        <f t="shared" ref="D61" si="72">SUM(D58:D60)</f>
        <v>55</v>
      </c>
      <c r="E61" s="53">
        <f t="shared" ref="E61" si="73">SUM(E58:E60)</f>
        <v>63</v>
      </c>
      <c r="F61" s="53">
        <f t="shared" ref="F61" si="74">SUM(F58:F60)</f>
        <v>115</v>
      </c>
      <c r="G61" s="53">
        <f t="shared" ref="G61" si="75">SUM(G58:G60)</f>
        <v>66</v>
      </c>
      <c r="H61" s="53">
        <f t="shared" ref="H61" si="76">SUM(H58:H60)</f>
        <v>258</v>
      </c>
      <c r="I61" s="53">
        <f t="shared" ref="I61" si="77">SUM(I58:I60)</f>
        <v>159</v>
      </c>
      <c r="J61" s="53">
        <f t="shared" ref="J61" si="78">SUM(J58:J60)</f>
        <v>147</v>
      </c>
      <c r="K61" s="53">
        <f t="shared" ref="K61" si="79">SUM(K58:K60)</f>
        <v>221</v>
      </c>
      <c r="L61" s="53">
        <f t="shared" ref="L61" si="80">SUM(L58:L60)</f>
        <v>0</v>
      </c>
    </row>
    <row r="62" spans="1:12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25.5">
      <c r="A63" s="37" t="s">
        <v>69</v>
      </c>
      <c r="B63" s="38">
        <v>2015</v>
      </c>
      <c r="C63" s="38">
        <v>2016</v>
      </c>
      <c r="D63" s="38">
        <v>2017</v>
      </c>
      <c r="E63" s="39">
        <v>2018</v>
      </c>
      <c r="F63" s="40">
        <v>2019</v>
      </c>
      <c r="G63" s="38">
        <v>2020</v>
      </c>
      <c r="H63" s="38">
        <v>2021</v>
      </c>
      <c r="I63" s="38">
        <v>2022</v>
      </c>
      <c r="J63" s="39">
        <v>2023</v>
      </c>
      <c r="K63" s="39">
        <v>2024</v>
      </c>
      <c r="L63" s="41">
        <v>2025</v>
      </c>
    </row>
    <row r="64" spans="1:12">
      <c r="A64" s="42" t="s">
        <v>10</v>
      </c>
      <c r="B64" s="43">
        <f>'Viviendas Terminadas'!B65</f>
        <v>0</v>
      </c>
      <c r="C64" s="43">
        <f>'Viviendas Terminadas'!C65</f>
        <v>0</v>
      </c>
      <c r="D64" s="43">
        <f>'Viviendas Terminadas'!D65</f>
        <v>0</v>
      </c>
      <c r="E64" s="43">
        <f>'Viviendas Terminadas'!E65</f>
        <v>0</v>
      </c>
      <c r="F64" s="43">
        <f>'Viviendas Terminadas'!F65</f>
        <v>0</v>
      </c>
      <c r="G64" s="43">
        <f>'Viviendas Terminadas'!G65</f>
        <v>0</v>
      </c>
      <c r="H64" s="43">
        <f>'Viviendas Terminadas'!H65</f>
        <v>0</v>
      </c>
      <c r="I64" s="43">
        <f>'Viviendas Terminadas'!I65</f>
        <v>0</v>
      </c>
      <c r="J64" s="43">
        <f>'Viviendas Terminadas'!J65</f>
        <v>0</v>
      </c>
      <c r="K64" s="43">
        <f>'Viviendas Terminadas'!K65</f>
        <v>6</v>
      </c>
      <c r="L64" s="43">
        <f>'Viviendas Terminadas'!L65</f>
        <v>0</v>
      </c>
    </row>
    <row r="65" spans="1:12">
      <c r="A65" s="44" t="s">
        <v>0</v>
      </c>
      <c r="B65" s="45">
        <f>'Viviendas Terminadas'!B66</f>
        <v>0</v>
      </c>
      <c r="C65" s="46">
        <f>'Viviendas Terminadas'!C66</f>
        <v>0</v>
      </c>
      <c r="D65" s="45">
        <v>47</v>
      </c>
      <c r="E65" s="45">
        <f>'Viviendas Terminadas'!E66</f>
        <v>46</v>
      </c>
      <c r="F65" s="45">
        <f>'Viviendas Terminadas'!F66</f>
        <v>6</v>
      </c>
      <c r="G65" s="45">
        <f>'Viviendas Terminadas'!G66</f>
        <v>0</v>
      </c>
      <c r="H65" s="45">
        <f>'Viviendas Terminadas'!H66</f>
        <v>0</v>
      </c>
      <c r="I65" s="45">
        <f>'Viviendas Terminadas'!I66</f>
        <v>45</v>
      </c>
      <c r="J65" s="45">
        <v>28</v>
      </c>
      <c r="K65" s="45">
        <f>'Viviendas Terminadas'!K66</f>
        <v>89</v>
      </c>
      <c r="L65" s="47">
        <f>'Viviendas Terminadas'!L66</f>
        <v>0</v>
      </c>
    </row>
    <row r="66" spans="1:12">
      <c r="A66" s="44" t="s">
        <v>1</v>
      </c>
      <c r="B66" s="47">
        <f>'Viviendas Terminadas'!B67</f>
        <v>0</v>
      </c>
      <c r="C66" s="47">
        <f>'Viviendas Terminadas'!C67</f>
        <v>0</v>
      </c>
      <c r="D66" s="47">
        <f>'Viviendas Terminadas'!D67</f>
        <v>73</v>
      </c>
      <c r="E66" s="47">
        <f>'Viviendas Terminadas'!E67</f>
        <v>70</v>
      </c>
      <c r="F66" s="47">
        <f>'Viviendas Terminadas'!F67</f>
        <v>0</v>
      </c>
      <c r="G66" s="47">
        <f>'Viviendas Terminadas'!G67</f>
        <v>154</v>
      </c>
      <c r="H66" s="47">
        <v>20</v>
      </c>
      <c r="I66" s="47">
        <f>'Viviendas Terminadas'!I67</f>
        <v>259</v>
      </c>
      <c r="J66" s="47">
        <f>'Viviendas Terminadas'!J67</f>
        <v>0</v>
      </c>
      <c r="K66" s="47">
        <f>'Viviendas Terminadas'!K67</f>
        <v>131</v>
      </c>
      <c r="L66" s="47">
        <f>'Viviendas Terminadas'!L67</f>
        <v>0</v>
      </c>
    </row>
    <row r="67" spans="1:12">
      <c r="A67" s="48" t="s">
        <v>32</v>
      </c>
      <c r="B67" s="49">
        <f>SUM(B64:B66)</f>
        <v>0</v>
      </c>
      <c r="C67" s="49">
        <f t="shared" ref="C67" si="81">SUM(C64:C66)</f>
        <v>0</v>
      </c>
      <c r="D67" s="49">
        <f t="shared" ref="D67" si="82">SUM(D64:D66)</f>
        <v>120</v>
      </c>
      <c r="E67" s="49">
        <f t="shared" ref="E67" si="83">SUM(E64:E66)</f>
        <v>116</v>
      </c>
      <c r="F67" s="49">
        <f t="shared" ref="F67" si="84">SUM(F64:F66)</f>
        <v>6</v>
      </c>
      <c r="G67" s="49">
        <f t="shared" ref="G67" si="85">SUM(G64:G66)</f>
        <v>154</v>
      </c>
      <c r="H67" s="49">
        <f t="shared" ref="H67" si="86">SUM(H64:H66)</f>
        <v>20</v>
      </c>
      <c r="I67" s="49">
        <f t="shared" ref="I67" si="87">SUM(I64:I66)</f>
        <v>304</v>
      </c>
      <c r="J67" s="49">
        <f t="shared" ref="J67" si="88">SUM(J64:J66)</f>
        <v>28</v>
      </c>
      <c r="K67" s="49">
        <f t="shared" ref="K67" si="89">SUM(K64:K66)</f>
        <v>226</v>
      </c>
      <c r="L67" s="49">
        <f t="shared" ref="L67" si="90">SUM(L64:L66)</f>
        <v>0</v>
      </c>
    </row>
    <row r="68" spans="1:12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ht="26.45" customHeight="1">
      <c r="A70" s="64" t="s">
        <v>28</v>
      </c>
      <c r="B70" s="65">
        <v>2015</v>
      </c>
      <c r="C70" s="65">
        <v>2016</v>
      </c>
      <c r="D70" s="65">
        <v>2017</v>
      </c>
      <c r="E70" s="65">
        <v>2018</v>
      </c>
      <c r="F70" s="65">
        <v>2019</v>
      </c>
      <c r="G70" s="65">
        <v>2020</v>
      </c>
      <c r="H70" s="65">
        <v>2021</v>
      </c>
      <c r="I70" s="65">
        <v>2022</v>
      </c>
      <c r="J70" s="65">
        <v>2023</v>
      </c>
      <c r="K70" s="65">
        <v>2024</v>
      </c>
      <c r="L70" s="65">
        <v>2025</v>
      </c>
    </row>
    <row r="71" spans="1:12">
      <c r="A71" s="66" t="s">
        <v>10</v>
      </c>
      <c r="B71" s="67">
        <f>B64+B58+B26</f>
        <v>0</v>
      </c>
      <c r="C71" s="67">
        <f t="shared" ref="C71:L71" si="91">C64+C58+C26</f>
        <v>0</v>
      </c>
      <c r="D71" s="67">
        <f t="shared" si="91"/>
        <v>0</v>
      </c>
      <c r="E71" s="67">
        <f t="shared" si="91"/>
        <v>0</v>
      </c>
      <c r="F71" s="67">
        <f t="shared" si="91"/>
        <v>0</v>
      </c>
      <c r="G71" s="67">
        <f t="shared" si="91"/>
        <v>0</v>
      </c>
      <c r="H71" s="67">
        <f t="shared" si="91"/>
        <v>42</v>
      </c>
      <c r="I71" s="67">
        <f t="shared" si="91"/>
        <v>0</v>
      </c>
      <c r="J71" s="67">
        <f t="shared" si="91"/>
        <v>244</v>
      </c>
      <c r="K71" s="67">
        <f t="shared" si="91"/>
        <v>178</v>
      </c>
      <c r="L71" s="67">
        <f t="shared" si="91"/>
        <v>42</v>
      </c>
    </row>
    <row r="72" spans="1:12">
      <c r="A72" s="66" t="s">
        <v>0</v>
      </c>
      <c r="B72" s="68">
        <f t="shared" ref="B72:B73" si="92">B65+B59+B27</f>
        <v>414</v>
      </c>
      <c r="C72" s="68">
        <f t="shared" ref="C72:L72" si="93">C65+C59+C27</f>
        <v>423</v>
      </c>
      <c r="D72" s="68">
        <f t="shared" si="93"/>
        <v>47</v>
      </c>
      <c r="E72" s="68">
        <f t="shared" si="93"/>
        <v>381</v>
      </c>
      <c r="F72" s="68">
        <f t="shared" si="93"/>
        <v>571</v>
      </c>
      <c r="G72" s="68">
        <f t="shared" si="93"/>
        <v>150</v>
      </c>
      <c r="H72" s="68">
        <f t="shared" si="93"/>
        <v>346</v>
      </c>
      <c r="I72" s="68">
        <f t="shared" si="93"/>
        <v>399</v>
      </c>
      <c r="J72" s="68">
        <f t="shared" si="93"/>
        <v>157</v>
      </c>
      <c r="K72" s="68">
        <f t="shared" si="93"/>
        <v>292</v>
      </c>
      <c r="L72" s="68">
        <f t="shared" si="93"/>
        <v>0</v>
      </c>
    </row>
    <row r="73" spans="1:12">
      <c r="A73" s="66" t="s">
        <v>1</v>
      </c>
      <c r="B73" s="68">
        <f t="shared" si="92"/>
        <v>108</v>
      </c>
      <c r="C73" s="68">
        <f t="shared" ref="C73:L73" si="94">C66+C60+C28</f>
        <v>281</v>
      </c>
      <c r="D73" s="68">
        <f t="shared" si="94"/>
        <v>160</v>
      </c>
      <c r="E73" s="68">
        <f t="shared" si="94"/>
        <v>167</v>
      </c>
      <c r="F73" s="68">
        <f t="shared" si="94"/>
        <v>70</v>
      </c>
      <c r="G73" s="68">
        <f t="shared" si="94"/>
        <v>154</v>
      </c>
      <c r="H73" s="68">
        <f t="shared" si="94"/>
        <v>155</v>
      </c>
      <c r="I73" s="68">
        <f t="shared" si="94"/>
        <v>289</v>
      </c>
      <c r="J73" s="68">
        <f t="shared" si="94"/>
        <v>184</v>
      </c>
      <c r="K73" s="68">
        <f t="shared" si="94"/>
        <v>485</v>
      </c>
      <c r="L73" s="68">
        <f t="shared" si="94"/>
        <v>24</v>
      </c>
    </row>
    <row r="74" spans="1:12">
      <c r="A74" s="66" t="s">
        <v>6</v>
      </c>
      <c r="B74" s="69">
        <f>SUM(B71:B73)</f>
        <v>522</v>
      </c>
      <c r="C74" s="69">
        <f t="shared" ref="C74" si="95">SUM(C71:C73)</f>
        <v>704</v>
      </c>
      <c r="D74" s="69">
        <f t="shared" ref="D74" si="96">SUM(D71:D73)</f>
        <v>207</v>
      </c>
      <c r="E74" s="69">
        <f t="shared" ref="E74" si="97">SUM(E71:E73)</f>
        <v>548</v>
      </c>
      <c r="F74" s="69">
        <f t="shared" ref="F74" si="98">SUM(F71:F73)</f>
        <v>641</v>
      </c>
      <c r="G74" s="69">
        <f t="shared" ref="G74" si="99">SUM(G71:G73)</f>
        <v>304</v>
      </c>
      <c r="H74" s="69">
        <f t="shared" ref="H74" si="100">SUM(H71:H73)</f>
        <v>543</v>
      </c>
      <c r="I74" s="69">
        <f t="shared" ref="I74" si="101">SUM(I71:I73)</f>
        <v>688</v>
      </c>
      <c r="J74" s="69">
        <f t="shared" ref="J74" si="102">SUM(J71:J73)</f>
        <v>585</v>
      </c>
      <c r="K74" s="69">
        <f t="shared" ref="K74" si="103">SUM(K71:K73)</f>
        <v>955</v>
      </c>
      <c r="L74" s="69">
        <f t="shared" ref="L74" si="104">SUM(L71:L73)</f>
        <v>66</v>
      </c>
    </row>
    <row r="75" spans="1:12">
      <c r="A75" s="4" t="s">
        <v>11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>
      <c r="A76" s="4" t="s">
        <v>33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>
      <c r="A77" s="4" t="str">
        <f>'Viviendas Terminadas'!A71</f>
        <v>Azkenengo eguneratzea 2026/01/08 - Última actualización a 08/01/2026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>
      <c r="A78" s="4"/>
    </row>
    <row r="80" spans="1:12">
      <c r="A80" s="4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</row>
    <row r="84" spans="1:12">
      <c r="A84" s="4"/>
    </row>
    <row r="85" spans="1:12">
      <c r="A85" s="4"/>
    </row>
    <row r="86" spans="1:12">
      <c r="A86" s="4"/>
    </row>
    <row r="87" spans="1:12">
      <c r="A87" s="26"/>
    </row>
    <row r="89" spans="1:12">
      <c r="A89" s="2"/>
    </row>
    <row r="90" spans="1:12">
      <c r="A90" s="25"/>
    </row>
    <row r="92" spans="1:12">
      <c r="A92" s="2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>
      <c r="A93" s="2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>
      <c r="A96" s="25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1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0"/>
  <sheetViews>
    <sheetView showZeros="0" zoomScaleNormal="100" workbookViewId="0"/>
  </sheetViews>
  <sheetFormatPr baseColWidth="10" defaultColWidth="12" defaultRowHeight="12.75"/>
  <cols>
    <col min="1" max="1" width="40.5703125" style="2" customWidth="1"/>
    <col min="2" max="12" width="5.7109375" style="2" bestFit="1" customWidth="1"/>
    <col min="13" max="16384" width="12" style="2"/>
  </cols>
  <sheetData>
    <row r="1" spans="1:12" ht="18">
      <c r="A1" s="32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>
      <c r="A2" s="13"/>
      <c r="B2" s="11"/>
      <c r="C2" s="11"/>
      <c r="D2" s="11"/>
      <c r="E2" s="11"/>
      <c r="F2" s="11"/>
      <c r="G2" s="11"/>
      <c r="H2" s="11"/>
      <c r="I2" s="31"/>
      <c r="J2" s="31"/>
      <c r="K2" s="34"/>
      <c r="L2" s="34" t="str">
        <f>+'Viviendas Terminadas'!L1</f>
        <v>2025eko 4. hiruhilekoan arte</v>
      </c>
    </row>
    <row r="3" spans="1:12">
      <c r="A3" s="33" t="s">
        <v>45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13"/>
      <c r="B4" s="11"/>
      <c r="C4" s="11"/>
      <c r="D4" s="11"/>
      <c r="E4" s="11"/>
      <c r="F4" s="11"/>
      <c r="G4" s="11"/>
      <c r="H4" s="11"/>
      <c r="I4" s="31"/>
      <c r="J4" s="31"/>
      <c r="K4" s="35"/>
      <c r="L4" s="35" t="str">
        <f>+'Viviendas Terminadas'!L2</f>
        <v>Hasta 4º trimestre de 2025</v>
      </c>
    </row>
    <row r="5" spans="1:12">
      <c r="A5" s="1"/>
    </row>
    <row r="6" spans="1:12" ht="26.45" customHeight="1">
      <c r="A6" s="37" t="s">
        <v>8</v>
      </c>
      <c r="B6" s="38">
        <v>2015</v>
      </c>
      <c r="C6" s="38">
        <v>2016</v>
      </c>
      <c r="D6" s="38">
        <v>2017</v>
      </c>
      <c r="E6" s="39">
        <v>2018</v>
      </c>
      <c r="F6" s="40">
        <v>2019</v>
      </c>
      <c r="G6" s="38">
        <v>2020</v>
      </c>
      <c r="H6" s="38">
        <v>2021</v>
      </c>
      <c r="I6" s="38">
        <v>2022</v>
      </c>
      <c r="J6" s="39">
        <v>2023</v>
      </c>
      <c r="K6" s="39">
        <v>2024</v>
      </c>
      <c r="L6" s="41">
        <v>2025</v>
      </c>
    </row>
    <row r="7" spans="1:12">
      <c r="A7" s="42" t="s">
        <v>31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>
      <c r="A8" s="44" t="s">
        <v>0</v>
      </c>
      <c r="B8" s="45"/>
      <c r="C8" s="46">
        <v>145</v>
      </c>
      <c r="D8" s="45">
        <v>11</v>
      </c>
      <c r="E8" s="45"/>
      <c r="F8" s="45"/>
      <c r="G8" s="45"/>
      <c r="H8" s="45"/>
      <c r="I8" s="45"/>
      <c r="J8" s="45"/>
      <c r="K8" s="45"/>
      <c r="L8" s="47"/>
    </row>
    <row r="9" spans="1:12">
      <c r="A9" s="44" t="s">
        <v>1</v>
      </c>
      <c r="B9" s="47"/>
      <c r="C9" s="47"/>
      <c r="D9" s="47">
        <v>59</v>
      </c>
      <c r="E9" s="47"/>
      <c r="F9" s="47"/>
      <c r="G9" s="47">
        <v>162</v>
      </c>
      <c r="H9" s="47"/>
      <c r="I9" s="47"/>
      <c r="J9" s="47">
        <v>42</v>
      </c>
      <c r="K9" s="47">
        <v>10</v>
      </c>
      <c r="L9" s="47"/>
    </row>
    <row r="10" spans="1:12">
      <c r="A10" s="48" t="s">
        <v>6</v>
      </c>
      <c r="B10" s="49">
        <f>SUM(B7:B9)</f>
        <v>0</v>
      </c>
      <c r="C10" s="49">
        <f t="shared" ref="C10:L10" si="0">SUM(C7:C9)</f>
        <v>145</v>
      </c>
      <c r="D10" s="49">
        <f t="shared" si="0"/>
        <v>70</v>
      </c>
      <c r="E10" s="49">
        <f t="shared" si="0"/>
        <v>0</v>
      </c>
      <c r="F10" s="49">
        <f t="shared" si="0"/>
        <v>0</v>
      </c>
      <c r="G10" s="49">
        <f t="shared" si="0"/>
        <v>162</v>
      </c>
      <c r="H10" s="49">
        <f t="shared" si="0"/>
        <v>0</v>
      </c>
      <c r="I10" s="49">
        <f t="shared" si="0"/>
        <v>0</v>
      </c>
      <c r="J10" s="49">
        <f t="shared" si="0"/>
        <v>42</v>
      </c>
      <c r="K10" s="49">
        <f t="shared" si="0"/>
        <v>10</v>
      </c>
      <c r="L10" s="49">
        <f t="shared" si="0"/>
        <v>0</v>
      </c>
    </row>
    <row r="11" spans="1:12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26.45" customHeight="1">
      <c r="A12" s="37" t="s">
        <v>13</v>
      </c>
      <c r="B12" s="38">
        <v>2015</v>
      </c>
      <c r="C12" s="38">
        <v>2016</v>
      </c>
      <c r="D12" s="38">
        <v>2017</v>
      </c>
      <c r="E12" s="39">
        <v>2018</v>
      </c>
      <c r="F12" s="40">
        <v>2019</v>
      </c>
      <c r="G12" s="38">
        <v>2020</v>
      </c>
      <c r="H12" s="38">
        <v>2021</v>
      </c>
      <c r="I12" s="38">
        <v>2022</v>
      </c>
      <c r="J12" s="39">
        <v>2023</v>
      </c>
      <c r="K12" s="39">
        <v>2024</v>
      </c>
      <c r="L12" s="41">
        <v>2025</v>
      </c>
    </row>
    <row r="13" spans="1:12">
      <c r="A13" s="42" t="s">
        <v>31</v>
      </c>
      <c r="B13" s="43"/>
      <c r="C13" s="43"/>
      <c r="D13" s="43"/>
      <c r="E13" s="43"/>
      <c r="F13" s="43"/>
      <c r="G13" s="43"/>
      <c r="H13" s="43"/>
      <c r="I13" s="43"/>
      <c r="J13" s="43">
        <v>152</v>
      </c>
      <c r="K13" s="43">
        <v>166</v>
      </c>
      <c r="L13" s="43"/>
    </row>
    <row r="14" spans="1:12">
      <c r="A14" s="44" t="s">
        <v>0</v>
      </c>
      <c r="B14" s="45"/>
      <c r="C14" s="46"/>
      <c r="D14" s="45"/>
      <c r="E14" s="45"/>
      <c r="F14" s="45">
        <v>84</v>
      </c>
      <c r="G14" s="45"/>
      <c r="H14" s="45"/>
      <c r="I14" s="45"/>
      <c r="J14" s="45"/>
      <c r="K14" s="45">
        <v>68</v>
      </c>
      <c r="L14" s="47">
        <v>424</v>
      </c>
    </row>
    <row r="15" spans="1:12">
      <c r="A15" s="44" t="s">
        <v>1</v>
      </c>
      <c r="B15" s="47"/>
      <c r="C15" s="47">
        <v>16</v>
      </c>
      <c r="D15" s="47"/>
      <c r="E15" s="47">
        <v>65</v>
      </c>
      <c r="F15" s="47">
        <v>70</v>
      </c>
      <c r="G15" s="47"/>
      <c r="H15" s="47">
        <v>20</v>
      </c>
      <c r="I15" s="47"/>
      <c r="J15" s="47">
        <v>121</v>
      </c>
      <c r="K15" s="47">
        <v>118</v>
      </c>
      <c r="L15" s="47">
        <v>24</v>
      </c>
    </row>
    <row r="16" spans="1:12">
      <c r="A16" s="48" t="s">
        <v>6</v>
      </c>
      <c r="B16" s="49">
        <f>SUM(B13:B15)</f>
        <v>0</v>
      </c>
      <c r="C16" s="49">
        <f t="shared" ref="C16" si="1">SUM(C13:C15)</f>
        <v>16</v>
      </c>
      <c r="D16" s="49">
        <f t="shared" ref="D16" si="2">SUM(D13:D15)</f>
        <v>0</v>
      </c>
      <c r="E16" s="49">
        <f t="shared" ref="E16" si="3">SUM(E13:E15)</f>
        <v>65</v>
      </c>
      <c r="F16" s="49">
        <f t="shared" ref="F16" si="4">SUM(F13:F15)</f>
        <v>154</v>
      </c>
      <c r="G16" s="49">
        <f t="shared" ref="G16" si="5">SUM(G13:G15)</f>
        <v>0</v>
      </c>
      <c r="H16" s="49">
        <f t="shared" ref="H16" si="6">SUM(H13:H15)</f>
        <v>20</v>
      </c>
      <c r="I16" s="49">
        <f t="shared" ref="I16" si="7">SUM(I13:I15)</f>
        <v>0</v>
      </c>
      <c r="J16" s="49">
        <f t="shared" ref="J16" si="8">SUM(J13:J15)</f>
        <v>273</v>
      </c>
      <c r="K16" s="49">
        <f t="shared" ref="K16" si="9">SUM(K13:K15)</f>
        <v>352</v>
      </c>
      <c r="L16" s="49">
        <f t="shared" ref="L16" si="10">SUM(L13:L15)</f>
        <v>448</v>
      </c>
    </row>
    <row r="17" spans="1:1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26.45" customHeight="1">
      <c r="A18" s="50" t="s">
        <v>24</v>
      </c>
      <c r="B18" s="51">
        <v>2015</v>
      </c>
      <c r="C18" s="51">
        <v>2016</v>
      </c>
      <c r="D18" s="51">
        <v>2017</v>
      </c>
      <c r="E18" s="51">
        <v>2018</v>
      </c>
      <c r="F18" s="51">
        <v>2019</v>
      </c>
      <c r="G18" s="51">
        <v>2020</v>
      </c>
      <c r="H18" s="51">
        <v>2021</v>
      </c>
      <c r="I18" s="51">
        <v>2022</v>
      </c>
      <c r="J18" s="51">
        <v>2023</v>
      </c>
      <c r="K18" s="51">
        <v>2024</v>
      </c>
      <c r="L18" s="51">
        <v>2025</v>
      </c>
    </row>
    <row r="19" spans="1:12">
      <c r="A19" s="52" t="s">
        <v>31</v>
      </c>
      <c r="B19" s="53">
        <f>B7+B13</f>
        <v>0</v>
      </c>
      <c r="C19" s="53">
        <f t="shared" ref="C19:L19" si="11">C7+C13</f>
        <v>0</v>
      </c>
      <c r="D19" s="53">
        <f t="shared" si="11"/>
        <v>0</v>
      </c>
      <c r="E19" s="53">
        <f t="shared" si="11"/>
        <v>0</v>
      </c>
      <c r="F19" s="53">
        <f t="shared" si="11"/>
        <v>0</v>
      </c>
      <c r="G19" s="53">
        <f t="shared" si="11"/>
        <v>0</v>
      </c>
      <c r="H19" s="53">
        <f t="shared" si="11"/>
        <v>0</v>
      </c>
      <c r="I19" s="53">
        <f t="shared" si="11"/>
        <v>0</v>
      </c>
      <c r="J19" s="53">
        <f t="shared" si="11"/>
        <v>152</v>
      </c>
      <c r="K19" s="53">
        <f t="shared" si="11"/>
        <v>166</v>
      </c>
      <c r="L19" s="53">
        <f t="shared" si="11"/>
        <v>0</v>
      </c>
    </row>
    <row r="20" spans="1:12">
      <c r="A20" s="52" t="s">
        <v>0</v>
      </c>
      <c r="B20" s="53">
        <f t="shared" ref="B20:B21" si="12">B8+B14</f>
        <v>0</v>
      </c>
      <c r="C20" s="53">
        <f t="shared" ref="C20:L20" si="13">C8+C14</f>
        <v>145</v>
      </c>
      <c r="D20" s="53">
        <f t="shared" si="13"/>
        <v>11</v>
      </c>
      <c r="E20" s="53">
        <f t="shared" si="13"/>
        <v>0</v>
      </c>
      <c r="F20" s="53">
        <f t="shared" si="13"/>
        <v>84</v>
      </c>
      <c r="G20" s="53">
        <f t="shared" si="13"/>
        <v>0</v>
      </c>
      <c r="H20" s="53">
        <f t="shared" si="13"/>
        <v>0</v>
      </c>
      <c r="I20" s="53">
        <f t="shared" si="13"/>
        <v>0</v>
      </c>
      <c r="J20" s="53">
        <f t="shared" si="13"/>
        <v>0</v>
      </c>
      <c r="K20" s="53">
        <f t="shared" si="13"/>
        <v>68</v>
      </c>
      <c r="L20" s="53">
        <f t="shared" si="13"/>
        <v>424</v>
      </c>
    </row>
    <row r="21" spans="1:12">
      <c r="A21" s="63" t="s">
        <v>1</v>
      </c>
      <c r="B21" s="53">
        <f t="shared" si="12"/>
        <v>0</v>
      </c>
      <c r="C21" s="53">
        <f t="shared" ref="C21:L21" si="14">C9+C15</f>
        <v>16</v>
      </c>
      <c r="D21" s="53">
        <f t="shared" si="14"/>
        <v>59</v>
      </c>
      <c r="E21" s="53">
        <f t="shared" si="14"/>
        <v>65</v>
      </c>
      <c r="F21" s="53">
        <f t="shared" si="14"/>
        <v>70</v>
      </c>
      <c r="G21" s="53">
        <f t="shared" si="14"/>
        <v>162</v>
      </c>
      <c r="H21" s="53">
        <f t="shared" si="14"/>
        <v>20</v>
      </c>
      <c r="I21" s="53">
        <f t="shared" si="14"/>
        <v>0</v>
      </c>
      <c r="J21" s="53">
        <f t="shared" si="14"/>
        <v>163</v>
      </c>
      <c r="K21" s="53">
        <f t="shared" si="14"/>
        <v>128</v>
      </c>
      <c r="L21" s="53">
        <f t="shared" si="14"/>
        <v>24</v>
      </c>
    </row>
    <row r="22" spans="1:12">
      <c r="A22" s="52" t="s">
        <v>6</v>
      </c>
      <c r="B22" s="53">
        <f>SUM(B19:B21)</f>
        <v>0</v>
      </c>
      <c r="C22" s="53">
        <f t="shared" ref="C22" si="15">SUM(C19:C21)</f>
        <v>161</v>
      </c>
      <c r="D22" s="53">
        <f t="shared" ref="D22" si="16">SUM(D19:D21)</f>
        <v>70</v>
      </c>
      <c r="E22" s="53">
        <f t="shared" ref="E22" si="17">SUM(E19:E21)</f>
        <v>65</v>
      </c>
      <c r="F22" s="53">
        <f t="shared" ref="F22" si="18">SUM(F19:F21)</f>
        <v>154</v>
      </c>
      <c r="G22" s="53">
        <f t="shared" ref="G22" si="19">SUM(G19:G21)</f>
        <v>162</v>
      </c>
      <c r="H22" s="53">
        <f t="shared" ref="H22" si="20">SUM(H19:H21)</f>
        <v>20</v>
      </c>
      <c r="I22" s="53">
        <f t="shared" ref="I22" si="21">SUM(I19:I21)</f>
        <v>0</v>
      </c>
      <c r="J22" s="53">
        <f t="shared" ref="J22" si="22">SUM(J19:J21)</f>
        <v>315</v>
      </c>
      <c r="K22" s="53">
        <f t="shared" ref="K22" si="23">SUM(K19:K21)</f>
        <v>362</v>
      </c>
      <c r="L22" s="53">
        <f t="shared" ref="L22" si="24">SUM(L19:L21)</f>
        <v>448</v>
      </c>
    </row>
    <row r="23" spans="1:12">
      <c r="A23" s="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6.45" customHeight="1">
      <c r="A25" s="37" t="s">
        <v>47</v>
      </c>
      <c r="B25" s="38">
        <v>2015</v>
      </c>
      <c r="C25" s="38">
        <v>2016</v>
      </c>
      <c r="D25" s="38">
        <v>2017</v>
      </c>
      <c r="E25" s="39">
        <v>2018</v>
      </c>
      <c r="F25" s="40">
        <v>2019</v>
      </c>
      <c r="G25" s="38">
        <v>2020</v>
      </c>
      <c r="H25" s="38">
        <v>2021</v>
      </c>
      <c r="I25" s="38">
        <v>2022</v>
      </c>
      <c r="J25" s="39">
        <v>2023</v>
      </c>
      <c r="K25" s="39">
        <v>2024</v>
      </c>
      <c r="L25" s="41">
        <v>2025</v>
      </c>
    </row>
    <row r="26" spans="1:12">
      <c r="A26" s="42" t="s">
        <v>31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>
      <c r="A27" s="44" t="s">
        <v>0</v>
      </c>
      <c r="B27" s="45"/>
      <c r="C27" s="46">
        <v>32</v>
      </c>
      <c r="D27" s="45"/>
      <c r="E27" s="45"/>
      <c r="F27" s="45">
        <v>12</v>
      </c>
      <c r="G27" s="45"/>
      <c r="H27" s="45">
        <v>131</v>
      </c>
      <c r="I27" s="45"/>
      <c r="J27" s="45">
        <v>55</v>
      </c>
      <c r="K27" s="45">
        <v>15</v>
      </c>
      <c r="L27" s="47"/>
    </row>
    <row r="28" spans="1:12">
      <c r="A28" s="44" t="s">
        <v>1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2">
      <c r="A29" s="48" t="s">
        <v>6</v>
      </c>
      <c r="B29" s="49">
        <f>SUM(B26:B28)</f>
        <v>0</v>
      </c>
      <c r="C29" s="49">
        <f t="shared" ref="C29" si="25">SUM(C26:C28)</f>
        <v>32</v>
      </c>
      <c r="D29" s="49">
        <f t="shared" ref="D29" si="26">SUM(D26:D28)</f>
        <v>0</v>
      </c>
      <c r="E29" s="49">
        <f t="shared" ref="E29" si="27">SUM(E26:E28)</f>
        <v>0</v>
      </c>
      <c r="F29" s="49">
        <f t="shared" ref="F29" si="28">SUM(F26:F28)</f>
        <v>12</v>
      </c>
      <c r="G29" s="49">
        <f t="shared" ref="G29" si="29">SUM(G26:G28)</f>
        <v>0</v>
      </c>
      <c r="H29" s="49">
        <f t="shared" ref="H29" si="30">SUM(H26:H28)</f>
        <v>131</v>
      </c>
      <c r="I29" s="49">
        <f t="shared" ref="I29" si="31">SUM(I26:I28)</f>
        <v>0</v>
      </c>
      <c r="J29" s="49">
        <f t="shared" ref="J29" si="32">SUM(J26:J28)</f>
        <v>55</v>
      </c>
      <c r="K29" s="49">
        <f t="shared" ref="K29" si="33">SUM(K26:K28)</f>
        <v>15</v>
      </c>
      <c r="L29" s="49">
        <f t="shared" ref="L29" si="34">SUM(L26:L28)</f>
        <v>0</v>
      </c>
    </row>
    <row r="30" spans="1:12">
      <c r="A30" s="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26.45" customHeight="1">
      <c r="A31" s="37" t="s">
        <v>9</v>
      </c>
      <c r="B31" s="38">
        <v>2015</v>
      </c>
      <c r="C31" s="38">
        <v>2016</v>
      </c>
      <c r="D31" s="38">
        <v>2017</v>
      </c>
      <c r="E31" s="39">
        <v>2018</v>
      </c>
      <c r="F31" s="40">
        <v>2019</v>
      </c>
      <c r="G31" s="38">
        <v>2020</v>
      </c>
      <c r="H31" s="38">
        <v>2021</v>
      </c>
      <c r="I31" s="38">
        <v>2022</v>
      </c>
      <c r="J31" s="39">
        <v>2023</v>
      </c>
      <c r="K31" s="39">
        <v>2024</v>
      </c>
      <c r="L31" s="41">
        <v>2025</v>
      </c>
    </row>
    <row r="32" spans="1:12">
      <c r="A32" s="42" t="s">
        <v>31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>
        <v>102</v>
      </c>
    </row>
    <row r="33" spans="1:12">
      <c r="A33" s="44" t="s">
        <v>0</v>
      </c>
      <c r="B33" s="45">
        <v>90</v>
      </c>
      <c r="C33" s="46"/>
      <c r="D33" s="45"/>
      <c r="E33" s="45">
        <v>104</v>
      </c>
      <c r="F33" s="45"/>
      <c r="G33" s="45">
        <v>84</v>
      </c>
      <c r="H33" s="45"/>
      <c r="I33" s="45">
        <v>91</v>
      </c>
      <c r="J33" s="45">
        <v>42</v>
      </c>
      <c r="K33" s="45"/>
      <c r="L33" s="47"/>
    </row>
    <row r="34" spans="1:12">
      <c r="A34" s="44" t="s">
        <v>1</v>
      </c>
      <c r="B34" s="47">
        <v>34</v>
      </c>
      <c r="C34" s="47">
        <v>20</v>
      </c>
      <c r="D34" s="47">
        <v>32</v>
      </c>
      <c r="E34" s="47"/>
      <c r="F34" s="47"/>
      <c r="G34" s="47"/>
      <c r="H34" s="47"/>
      <c r="I34" s="47">
        <v>14</v>
      </c>
      <c r="J34" s="47"/>
      <c r="K34" s="47">
        <v>36</v>
      </c>
      <c r="L34" s="47"/>
    </row>
    <row r="35" spans="1:12">
      <c r="A35" s="48" t="s">
        <v>6</v>
      </c>
      <c r="B35" s="49">
        <f>SUM(B32:B34)</f>
        <v>124</v>
      </c>
      <c r="C35" s="49">
        <f t="shared" ref="C35" si="35">SUM(C32:C34)</f>
        <v>20</v>
      </c>
      <c r="D35" s="49">
        <f t="shared" ref="D35" si="36">SUM(D32:D34)</f>
        <v>32</v>
      </c>
      <c r="E35" s="49">
        <f t="shared" ref="E35" si="37">SUM(E32:E34)</f>
        <v>104</v>
      </c>
      <c r="F35" s="49">
        <f t="shared" ref="F35" si="38">SUM(F32:F34)</f>
        <v>0</v>
      </c>
      <c r="G35" s="49">
        <f t="shared" ref="G35" si="39">SUM(G32:G34)</f>
        <v>84</v>
      </c>
      <c r="H35" s="49">
        <f t="shared" ref="H35" si="40">SUM(H32:H34)</f>
        <v>0</v>
      </c>
      <c r="I35" s="49">
        <f t="shared" ref="I35" si="41">SUM(I32:I34)</f>
        <v>105</v>
      </c>
      <c r="J35" s="49">
        <f t="shared" ref="J35" si="42">SUM(J32:J34)</f>
        <v>42</v>
      </c>
      <c r="K35" s="49">
        <f t="shared" ref="K35" si="43">SUM(K32:K34)</f>
        <v>36</v>
      </c>
      <c r="L35" s="49">
        <f t="shared" ref="L35" si="44">SUM(L32:L34)</f>
        <v>102</v>
      </c>
    </row>
    <row r="36" spans="1:12">
      <c r="A36" s="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26.45" customHeight="1">
      <c r="A37" s="50" t="s">
        <v>25</v>
      </c>
      <c r="B37" s="51">
        <v>2015</v>
      </c>
      <c r="C37" s="51">
        <v>2016</v>
      </c>
      <c r="D37" s="51">
        <v>2017</v>
      </c>
      <c r="E37" s="51">
        <v>2018</v>
      </c>
      <c r="F37" s="51">
        <v>2019</v>
      </c>
      <c r="G37" s="51">
        <v>2020</v>
      </c>
      <c r="H37" s="51">
        <v>2021</v>
      </c>
      <c r="I37" s="51">
        <v>2022</v>
      </c>
      <c r="J37" s="51">
        <v>2023</v>
      </c>
      <c r="K37" s="51">
        <v>2024</v>
      </c>
      <c r="L37" s="51">
        <v>2025</v>
      </c>
    </row>
    <row r="38" spans="1:12">
      <c r="A38" s="52" t="s">
        <v>31</v>
      </c>
      <c r="B38" s="53">
        <f>B26+B32</f>
        <v>0</v>
      </c>
      <c r="C38" s="53">
        <f t="shared" ref="C38:L38" si="45">C26+C32</f>
        <v>0</v>
      </c>
      <c r="D38" s="53">
        <f t="shared" si="45"/>
        <v>0</v>
      </c>
      <c r="E38" s="53">
        <f t="shared" si="45"/>
        <v>0</v>
      </c>
      <c r="F38" s="53">
        <f t="shared" si="45"/>
        <v>0</v>
      </c>
      <c r="G38" s="53">
        <f t="shared" si="45"/>
        <v>0</v>
      </c>
      <c r="H38" s="53">
        <f t="shared" si="45"/>
        <v>0</v>
      </c>
      <c r="I38" s="53">
        <f t="shared" si="45"/>
        <v>0</v>
      </c>
      <c r="J38" s="53">
        <f t="shared" si="45"/>
        <v>0</v>
      </c>
      <c r="K38" s="53">
        <f t="shared" si="45"/>
        <v>0</v>
      </c>
      <c r="L38" s="53">
        <f t="shared" si="45"/>
        <v>102</v>
      </c>
    </row>
    <row r="39" spans="1:12">
      <c r="A39" s="52" t="s">
        <v>0</v>
      </c>
      <c r="B39" s="53">
        <f t="shared" ref="B39:L39" si="46">B27+B33</f>
        <v>90</v>
      </c>
      <c r="C39" s="53">
        <f t="shared" si="46"/>
        <v>32</v>
      </c>
      <c r="D39" s="53">
        <f t="shared" si="46"/>
        <v>0</v>
      </c>
      <c r="E39" s="53">
        <f t="shared" si="46"/>
        <v>104</v>
      </c>
      <c r="F39" s="53">
        <f t="shared" si="46"/>
        <v>12</v>
      </c>
      <c r="G39" s="53">
        <f t="shared" si="46"/>
        <v>84</v>
      </c>
      <c r="H39" s="53">
        <f t="shared" si="46"/>
        <v>131</v>
      </c>
      <c r="I39" s="53">
        <f t="shared" si="46"/>
        <v>91</v>
      </c>
      <c r="J39" s="53">
        <f t="shared" si="46"/>
        <v>97</v>
      </c>
      <c r="K39" s="53">
        <f t="shared" si="46"/>
        <v>15</v>
      </c>
      <c r="L39" s="53">
        <f t="shared" si="46"/>
        <v>0</v>
      </c>
    </row>
    <row r="40" spans="1:12">
      <c r="A40" s="63" t="s">
        <v>1</v>
      </c>
      <c r="B40" s="53">
        <f t="shared" ref="B40:L40" si="47">B28+B34</f>
        <v>34</v>
      </c>
      <c r="C40" s="53">
        <f t="shared" si="47"/>
        <v>20</v>
      </c>
      <c r="D40" s="53">
        <f t="shared" si="47"/>
        <v>32</v>
      </c>
      <c r="E40" s="53">
        <f t="shared" si="47"/>
        <v>0</v>
      </c>
      <c r="F40" s="53">
        <f t="shared" si="47"/>
        <v>0</v>
      </c>
      <c r="G40" s="53">
        <f t="shared" si="47"/>
        <v>0</v>
      </c>
      <c r="H40" s="53">
        <f t="shared" si="47"/>
        <v>0</v>
      </c>
      <c r="I40" s="53">
        <f t="shared" si="47"/>
        <v>14</v>
      </c>
      <c r="J40" s="53">
        <f t="shared" si="47"/>
        <v>0</v>
      </c>
      <c r="K40" s="53">
        <f t="shared" si="47"/>
        <v>36</v>
      </c>
      <c r="L40" s="53">
        <f t="shared" si="47"/>
        <v>0</v>
      </c>
    </row>
    <row r="41" spans="1:12">
      <c r="A41" s="52" t="s">
        <v>6</v>
      </c>
      <c r="B41" s="53">
        <f>SUM(B38:B40)</f>
        <v>124</v>
      </c>
      <c r="C41" s="53">
        <f t="shared" ref="C41" si="48">SUM(C38:C40)</f>
        <v>52</v>
      </c>
      <c r="D41" s="53">
        <f t="shared" ref="D41" si="49">SUM(D38:D40)</f>
        <v>32</v>
      </c>
      <c r="E41" s="53">
        <f t="shared" ref="E41" si="50">SUM(E38:E40)</f>
        <v>104</v>
      </c>
      <c r="F41" s="53">
        <f t="shared" ref="F41" si="51">SUM(F38:F40)</f>
        <v>12</v>
      </c>
      <c r="G41" s="53">
        <f t="shared" ref="G41" si="52">SUM(G38:G40)</f>
        <v>84</v>
      </c>
      <c r="H41" s="53">
        <f t="shared" ref="H41" si="53">SUM(H38:H40)</f>
        <v>131</v>
      </c>
      <c r="I41" s="53">
        <f t="shared" ref="I41" si="54">SUM(I38:I40)</f>
        <v>105</v>
      </c>
      <c r="J41" s="53">
        <f t="shared" ref="J41" si="55">SUM(J38:J40)</f>
        <v>97</v>
      </c>
      <c r="K41" s="53">
        <f t="shared" ref="K41" si="56">SUM(K38:K40)</f>
        <v>51</v>
      </c>
      <c r="L41" s="53">
        <f t="shared" ref="L41" si="57">SUM(L38:L40)</f>
        <v>102</v>
      </c>
    </row>
    <row r="42" spans="1:12">
      <c r="A42" s="3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>
      <c r="A43" s="3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26.45" customHeight="1">
      <c r="A44" s="37" t="s">
        <v>46</v>
      </c>
      <c r="B44" s="38">
        <v>2015</v>
      </c>
      <c r="C44" s="38">
        <v>2016</v>
      </c>
      <c r="D44" s="38">
        <v>2017</v>
      </c>
      <c r="E44" s="39">
        <v>2018</v>
      </c>
      <c r="F44" s="40">
        <v>2019</v>
      </c>
      <c r="G44" s="38">
        <v>2020</v>
      </c>
      <c r="H44" s="38">
        <v>2021</v>
      </c>
      <c r="I44" s="38">
        <v>2022</v>
      </c>
      <c r="J44" s="39">
        <v>2023</v>
      </c>
      <c r="K44" s="39">
        <v>2024</v>
      </c>
      <c r="L44" s="41">
        <v>2025</v>
      </c>
    </row>
    <row r="45" spans="1:12">
      <c r="A45" s="42" t="s">
        <v>10</v>
      </c>
      <c r="B45" s="43"/>
      <c r="C45" s="43"/>
      <c r="D45" s="43"/>
      <c r="E45" s="43"/>
      <c r="F45" s="43"/>
      <c r="G45" s="43"/>
      <c r="H45" s="43"/>
      <c r="I45" s="43"/>
      <c r="J45" s="43">
        <v>92</v>
      </c>
      <c r="K45" s="43">
        <v>6</v>
      </c>
      <c r="L45" s="43"/>
    </row>
    <row r="46" spans="1:12">
      <c r="A46" s="44" t="s">
        <v>0</v>
      </c>
      <c r="B46" s="45"/>
      <c r="C46" s="46">
        <v>86</v>
      </c>
      <c r="D46" s="45"/>
      <c r="E46" s="45">
        <v>60</v>
      </c>
      <c r="F46" s="45">
        <v>58</v>
      </c>
      <c r="G46" s="45">
        <v>66</v>
      </c>
      <c r="H46" s="45"/>
      <c r="I46" s="45">
        <v>63</v>
      </c>
      <c r="J46" s="45"/>
      <c r="K46" s="45"/>
      <c r="L46" s="47"/>
    </row>
    <row r="47" spans="1:12">
      <c r="A47" s="44" t="s">
        <v>1</v>
      </c>
      <c r="B47" s="47"/>
      <c r="C47" s="47">
        <v>47</v>
      </c>
      <c r="D47" s="47">
        <v>55</v>
      </c>
      <c r="E47" s="47"/>
      <c r="F47" s="47"/>
      <c r="G47" s="47"/>
      <c r="H47" s="47">
        <v>85</v>
      </c>
      <c r="I47" s="47"/>
      <c r="J47" s="47"/>
      <c r="K47" s="47">
        <v>54</v>
      </c>
      <c r="L47" s="47"/>
    </row>
    <row r="48" spans="1:12">
      <c r="A48" s="48" t="s">
        <v>6</v>
      </c>
      <c r="B48" s="49">
        <f>SUM(B45:B47)</f>
        <v>0</v>
      </c>
      <c r="C48" s="49">
        <f t="shared" ref="C48" si="58">SUM(C45:C47)</f>
        <v>133</v>
      </c>
      <c r="D48" s="49">
        <f t="shared" ref="D48" si="59">SUM(D45:D47)</f>
        <v>55</v>
      </c>
      <c r="E48" s="49">
        <f t="shared" ref="E48" si="60">SUM(E45:E47)</f>
        <v>60</v>
      </c>
      <c r="F48" s="49">
        <f t="shared" ref="F48" si="61">SUM(F45:F47)</f>
        <v>58</v>
      </c>
      <c r="G48" s="49">
        <f t="shared" ref="G48" si="62">SUM(G45:G47)</f>
        <v>66</v>
      </c>
      <c r="H48" s="49">
        <f t="shared" ref="H48" si="63">SUM(H45:H47)</f>
        <v>85</v>
      </c>
      <c r="I48" s="49">
        <f t="shared" ref="I48" si="64">SUM(I45:I47)</f>
        <v>63</v>
      </c>
      <c r="J48" s="49">
        <f t="shared" ref="J48" si="65">SUM(J45:J47)</f>
        <v>92</v>
      </c>
      <c r="K48" s="49">
        <f t="shared" ref="K48" si="66">SUM(K45:K47)</f>
        <v>60</v>
      </c>
      <c r="L48" s="49">
        <f t="shared" ref="L48" si="67">SUM(L45:L47)</f>
        <v>0</v>
      </c>
    </row>
    <row r="49" spans="1:12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25.5">
      <c r="A50" s="37" t="s">
        <v>69</v>
      </c>
      <c r="B50" s="38">
        <v>2015</v>
      </c>
      <c r="C50" s="38">
        <v>2016</v>
      </c>
      <c r="D50" s="38">
        <v>2017</v>
      </c>
      <c r="E50" s="39">
        <v>2018</v>
      </c>
      <c r="F50" s="40">
        <v>2019</v>
      </c>
      <c r="G50" s="38">
        <v>2020</v>
      </c>
      <c r="H50" s="38">
        <v>2021</v>
      </c>
      <c r="I50" s="38">
        <v>2022</v>
      </c>
      <c r="J50" s="39">
        <v>2023</v>
      </c>
      <c r="K50" s="39">
        <v>2024</v>
      </c>
      <c r="L50" s="41">
        <v>2025</v>
      </c>
    </row>
    <row r="51" spans="1:12">
      <c r="A51" s="42" t="s">
        <v>10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52" spans="1:12">
      <c r="A52" s="44" t="s">
        <v>0</v>
      </c>
      <c r="B52" s="45"/>
      <c r="C52" s="46"/>
      <c r="D52" s="45"/>
      <c r="E52" s="45"/>
      <c r="F52" s="45"/>
      <c r="G52" s="45"/>
      <c r="H52" s="45"/>
      <c r="I52" s="45"/>
      <c r="J52" s="45"/>
      <c r="K52" s="45"/>
      <c r="L52" s="47"/>
    </row>
    <row r="53" spans="1:12">
      <c r="A53" s="44" t="s">
        <v>1</v>
      </c>
      <c r="B53" s="47"/>
      <c r="C53" s="47"/>
      <c r="D53" s="47"/>
      <c r="E53" s="47"/>
      <c r="F53" s="47"/>
      <c r="G53" s="47"/>
      <c r="H53" s="47"/>
      <c r="I53" s="47">
        <v>56</v>
      </c>
      <c r="J53" s="47"/>
      <c r="K53" s="47">
        <v>60</v>
      </c>
      <c r="L53" s="47"/>
    </row>
    <row r="54" spans="1:12">
      <c r="A54" s="48" t="s">
        <v>32</v>
      </c>
      <c r="B54" s="49">
        <f>SUM(B51:B53)</f>
        <v>0</v>
      </c>
      <c r="C54" s="49">
        <f t="shared" ref="C54" si="68">SUM(C51:C53)</f>
        <v>0</v>
      </c>
      <c r="D54" s="49">
        <f t="shared" ref="D54" si="69">SUM(D51:D53)</f>
        <v>0</v>
      </c>
      <c r="E54" s="49">
        <f t="shared" ref="E54" si="70">SUM(E51:E53)</f>
        <v>0</v>
      </c>
      <c r="F54" s="49">
        <f t="shared" ref="F54" si="71">SUM(F51:F53)</f>
        <v>0</v>
      </c>
      <c r="G54" s="49">
        <f t="shared" ref="G54" si="72">SUM(G51:G53)</f>
        <v>0</v>
      </c>
      <c r="H54" s="49">
        <f t="shared" ref="H54" si="73">SUM(H51:H53)</f>
        <v>0</v>
      </c>
      <c r="I54" s="49">
        <f t="shared" ref="I54" si="74">SUM(I51:I53)</f>
        <v>56</v>
      </c>
      <c r="J54" s="49">
        <f t="shared" ref="J54" si="75">SUM(J51:J53)</f>
        <v>0</v>
      </c>
      <c r="K54" s="49">
        <f t="shared" ref="K54" si="76">SUM(K51:K53)</f>
        <v>60</v>
      </c>
      <c r="L54" s="49">
        <f t="shared" ref="L54" si="77">SUM(L51:L53)</f>
        <v>0</v>
      </c>
    </row>
    <row r="55" spans="1:1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6.45" customHeight="1">
      <c r="A57" s="64" t="s">
        <v>68</v>
      </c>
      <c r="B57" s="65">
        <v>2015</v>
      </c>
      <c r="C57" s="65">
        <v>2016</v>
      </c>
      <c r="D57" s="65">
        <v>2017</v>
      </c>
      <c r="E57" s="65">
        <v>2018</v>
      </c>
      <c r="F57" s="65">
        <v>2019</v>
      </c>
      <c r="G57" s="65">
        <v>2020</v>
      </c>
      <c r="H57" s="65">
        <v>2021</v>
      </c>
      <c r="I57" s="65">
        <v>2022</v>
      </c>
      <c r="J57" s="65">
        <v>2023</v>
      </c>
      <c r="K57" s="65">
        <v>2024</v>
      </c>
      <c r="L57" s="65">
        <v>2025</v>
      </c>
    </row>
    <row r="58" spans="1:12">
      <c r="A58" s="66" t="s">
        <v>31</v>
      </c>
      <c r="B58" s="67">
        <f>B51+B45+B38+B19</f>
        <v>0</v>
      </c>
      <c r="C58" s="67">
        <f t="shared" ref="C58:L58" si="78">C51+C45+C38+C19</f>
        <v>0</v>
      </c>
      <c r="D58" s="67">
        <f t="shared" si="78"/>
        <v>0</v>
      </c>
      <c r="E58" s="67">
        <f t="shared" si="78"/>
        <v>0</v>
      </c>
      <c r="F58" s="67">
        <f t="shared" si="78"/>
        <v>0</v>
      </c>
      <c r="G58" s="67">
        <f t="shared" si="78"/>
        <v>0</v>
      </c>
      <c r="H58" s="67">
        <f t="shared" si="78"/>
        <v>0</v>
      </c>
      <c r="I58" s="67">
        <f t="shared" si="78"/>
        <v>0</v>
      </c>
      <c r="J58" s="67">
        <f t="shared" si="78"/>
        <v>244</v>
      </c>
      <c r="K58" s="67">
        <f t="shared" si="78"/>
        <v>172</v>
      </c>
      <c r="L58" s="67">
        <f t="shared" si="78"/>
        <v>102</v>
      </c>
    </row>
    <row r="59" spans="1:12">
      <c r="A59" s="66" t="s">
        <v>0</v>
      </c>
      <c r="B59" s="68">
        <f t="shared" ref="B59:B60" si="79">B52+B46+B39+B20</f>
        <v>90</v>
      </c>
      <c r="C59" s="68">
        <f t="shared" ref="C59:L59" si="80">C52+C46+C39+C20</f>
        <v>263</v>
      </c>
      <c r="D59" s="68">
        <f t="shared" si="80"/>
        <v>11</v>
      </c>
      <c r="E59" s="68">
        <f t="shared" si="80"/>
        <v>164</v>
      </c>
      <c r="F59" s="68">
        <f t="shared" si="80"/>
        <v>154</v>
      </c>
      <c r="G59" s="68">
        <f t="shared" si="80"/>
        <v>150</v>
      </c>
      <c r="H59" s="68">
        <f t="shared" si="80"/>
        <v>131</v>
      </c>
      <c r="I59" s="68">
        <f t="shared" si="80"/>
        <v>154</v>
      </c>
      <c r="J59" s="68">
        <f t="shared" si="80"/>
        <v>97</v>
      </c>
      <c r="K59" s="68">
        <f t="shared" si="80"/>
        <v>83</v>
      </c>
      <c r="L59" s="68">
        <f t="shared" si="80"/>
        <v>424</v>
      </c>
    </row>
    <row r="60" spans="1:12">
      <c r="A60" s="66" t="s">
        <v>1</v>
      </c>
      <c r="B60" s="68">
        <f t="shared" si="79"/>
        <v>34</v>
      </c>
      <c r="C60" s="68">
        <f t="shared" ref="C60:L60" si="81">C53+C47+C40+C21</f>
        <v>83</v>
      </c>
      <c r="D60" s="68">
        <f t="shared" si="81"/>
        <v>146</v>
      </c>
      <c r="E60" s="68">
        <f t="shared" si="81"/>
        <v>65</v>
      </c>
      <c r="F60" s="68">
        <f t="shared" si="81"/>
        <v>70</v>
      </c>
      <c r="G60" s="68">
        <f t="shared" si="81"/>
        <v>162</v>
      </c>
      <c r="H60" s="68">
        <f t="shared" si="81"/>
        <v>105</v>
      </c>
      <c r="I60" s="68">
        <f t="shared" si="81"/>
        <v>70</v>
      </c>
      <c r="J60" s="68">
        <f t="shared" si="81"/>
        <v>163</v>
      </c>
      <c r="K60" s="68">
        <f t="shared" si="81"/>
        <v>278</v>
      </c>
      <c r="L60" s="68">
        <f t="shared" si="81"/>
        <v>24</v>
      </c>
    </row>
    <row r="61" spans="1:12">
      <c r="A61" s="66" t="s">
        <v>6</v>
      </c>
      <c r="B61" s="69">
        <f>SUM(B58:B60)</f>
        <v>124</v>
      </c>
      <c r="C61" s="69">
        <f t="shared" ref="C61" si="82">SUM(C58:C60)</f>
        <v>346</v>
      </c>
      <c r="D61" s="69">
        <f t="shared" ref="D61" si="83">SUM(D58:D60)</f>
        <v>157</v>
      </c>
      <c r="E61" s="69">
        <f t="shared" ref="E61" si="84">SUM(E58:E60)</f>
        <v>229</v>
      </c>
      <c r="F61" s="69">
        <f t="shared" ref="F61" si="85">SUM(F58:F60)</f>
        <v>224</v>
      </c>
      <c r="G61" s="69">
        <f t="shared" ref="G61" si="86">SUM(G58:G60)</f>
        <v>312</v>
      </c>
      <c r="H61" s="69">
        <f t="shared" ref="H61" si="87">SUM(H58:H60)</f>
        <v>236</v>
      </c>
      <c r="I61" s="69">
        <f t="shared" ref="I61" si="88">SUM(I58:I60)</f>
        <v>224</v>
      </c>
      <c r="J61" s="69">
        <f t="shared" ref="J61" si="89">SUM(J58:J60)</f>
        <v>504</v>
      </c>
      <c r="K61" s="69">
        <f t="shared" ref="K61" si="90">SUM(K58:K60)</f>
        <v>533</v>
      </c>
      <c r="L61" s="69">
        <f t="shared" ref="L61" si="91">SUM(L58:L60)</f>
        <v>550</v>
      </c>
    </row>
    <row r="62" spans="1:12">
      <c r="A62" s="4" t="s">
        <v>11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>
      <c r="A63" s="4" t="s">
        <v>33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>
      <c r="A64" s="4" t="str">
        <f>'Terminadas publica'!A77</f>
        <v>Azkenengo eguneratzea 2026/01/08 - Última actualización a 08/01/2026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>
      <c r="A65" s="4">
        <f>'Terminadas publica'!A78</f>
        <v>0</v>
      </c>
    </row>
    <row r="66" spans="1:1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>
      <c r="A86" s="8"/>
      <c r="B86" s="8"/>
      <c r="C86" s="8"/>
      <c r="D86" s="8"/>
      <c r="E86" s="8"/>
      <c r="F86" s="8"/>
      <c r="G86" s="8"/>
      <c r="H86" s="24"/>
      <c r="I86" s="24"/>
      <c r="J86" s="24"/>
      <c r="K86" s="24"/>
      <c r="L86" s="24"/>
    </row>
    <row r="87" spans="1:12">
      <c r="A87" s="8"/>
      <c r="B87" s="24"/>
      <c r="C87" s="24"/>
      <c r="D87" s="24"/>
      <c r="E87" s="24"/>
      <c r="F87" s="24"/>
      <c r="G87" s="24"/>
      <c r="H87" s="8"/>
      <c r="I87" s="8"/>
      <c r="J87" s="8"/>
      <c r="K87" s="8"/>
      <c r="L87" s="8"/>
    </row>
    <row r="88" spans="1:1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>
      <c r="A90" s="8"/>
      <c r="B90" s="8"/>
      <c r="C90" s="8"/>
      <c r="D90" s="8"/>
      <c r="E90" s="8"/>
      <c r="F90" s="8"/>
      <c r="G90" s="8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937C-C3C2-47C5-BFC3-310CACDEA011}">
  <dimension ref="A1:L190"/>
  <sheetViews>
    <sheetView workbookViewId="0"/>
  </sheetViews>
  <sheetFormatPr baseColWidth="10" defaultRowHeight="12.75"/>
  <cols>
    <col min="1" max="1" width="40" style="8" customWidth="1"/>
    <col min="2" max="2" width="5.5703125" style="16" bestFit="1" customWidth="1"/>
    <col min="3" max="12" width="5.5703125" style="16" customWidth="1"/>
  </cols>
  <sheetData>
    <row r="1" spans="1:12" ht="18">
      <c r="A1" s="32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>
      <c r="A2" s="13"/>
      <c r="B2" s="11"/>
      <c r="C2" s="11"/>
      <c r="D2" s="11"/>
      <c r="E2" s="11"/>
      <c r="F2" s="11"/>
      <c r="G2" s="11"/>
      <c r="H2" s="11"/>
      <c r="I2" s="31"/>
      <c r="J2" s="31"/>
      <c r="K2" s="34"/>
      <c r="L2" s="34" t="str">
        <f>+'Viviendas Terminadas'!L1</f>
        <v>2025eko 4. hiruhilekoan arte</v>
      </c>
    </row>
    <row r="3" spans="1:12">
      <c r="A3" s="33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13"/>
      <c r="B4" s="11"/>
      <c r="C4" s="11"/>
      <c r="D4" s="11"/>
      <c r="E4" s="11"/>
      <c r="F4" s="11"/>
      <c r="G4" s="11"/>
      <c r="H4" s="11"/>
      <c r="I4" s="31"/>
      <c r="J4" s="31"/>
      <c r="K4" s="35"/>
      <c r="L4" s="35" t="str">
        <f>+'Viviendas Terminadas'!L2</f>
        <v>Hasta 4º trimestre de 2025</v>
      </c>
    </row>
    <row r="5" spans="1:12">
      <c r="A5" s="19"/>
      <c r="B5"/>
      <c r="C5"/>
      <c r="D5"/>
      <c r="E5"/>
      <c r="F5"/>
      <c r="G5"/>
      <c r="H5"/>
      <c r="I5"/>
      <c r="J5"/>
      <c r="K5"/>
      <c r="L5"/>
    </row>
    <row r="6" spans="1:12" ht="25.5">
      <c r="A6" s="37" t="s">
        <v>8</v>
      </c>
      <c r="B6" s="38">
        <v>2015</v>
      </c>
      <c r="C6" s="38">
        <v>2016</v>
      </c>
      <c r="D6" s="38">
        <v>2017</v>
      </c>
      <c r="E6" s="39">
        <v>2018</v>
      </c>
      <c r="F6" s="40">
        <v>2019</v>
      </c>
      <c r="G6" s="38">
        <v>2020</v>
      </c>
      <c r="H6" s="38">
        <v>2021</v>
      </c>
      <c r="I6" s="38">
        <v>2022</v>
      </c>
      <c r="J6" s="39">
        <v>2023</v>
      </c>
      <c r="K6" s="39">
        <v>2024</v>
      </c>
      <c r="L6" s="41">
        <v>2025</v>
      </c>
    </row>
    <row r="7" spans="1:12">
      <c r="A7" s="42" t="s">
        <v>48</v>
      </c>
      <c r="B7" s="43"/>
      <c r="C7" s="43">
        <v>35</v>
      </c>
      <c r="D7" s="43">
        <v>0</v>
      </c>
      <c r="E7" s="43">
        <v>40</v>
      </c>
      <c r="F7" s="43">
        <v>63</v>
      </c>
      <c r="G7" s="43">
        <v>122</v>
      </c>
      <c r="H7" s="43">
        <v>62</v>
      </c>
      <c r="I7" s="43">
        <v>240</v>
      </c>
      <c r="J7" s="43">
        <v>48</v>
      </c>
      <c r="K7" s="43">
        <v>331</v>
      </c>
      <c r="L7" s="43">
        <v>230</v>
      </c>
    </row>
    <row r="8" spans="1:12">
      <c r="A8" s="44" t="s">
        <v>49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</row>
    <row r="9" spans="1:12">
      <c r="A9" s="44" t="s">
        <v>50</v>
      </c>
      <c r="B9" s="46">
        <v>21</v>
      </c>
      <c r="C9" s="46">
        <v>42</v>
      </c>
      <c r="D9" s="46"/>
      <c r="E9" s="46"/>
      <c r="F9" s="46"/>
      <c r="G9" s="46"/>
      <c r="H9" s="46"/>
      <c r="I9" s="46">
        <v>24</v>
      </c>
      <c r="J9" s="46"/>
      <c r="K9" s="46">
        <v>23</v>
      </c>
      <c r="L9" s="47"/>
    </row>
    <row r="10" spans="1:12">
      <c r="A10" s="44" t="s">
        <v>51</v>
      </c>
      <c r="B10" s="46">
        <v>804</v>
      </c>
      <c r="C10" s="46">
        <v>651</v>
      </c>
      <c r="D10" s="46">
        <v>169</v>
      </c>
      <c r="E10" s="46">
        <v>269</v>
      </c>
      <c r="F10" s="46">
        <v>362</v>
      </c>
      <c r="G10" s="46">
        <v>54</v>
      </c>
      <c r="H10" s="46">
        <v>208</v>
      </c>
      <c r="I10" s="46">
        <v>170</v>
      </c>
      <c r="J10" s="46">
        <v>324</v>
      </c>
      <c r="K10" s="46">
        <v>333</v>
      </c>
      <c r="L10" s="47">
        <v>132</v>
      </c>
    </row>
    <row r="11" spans="1:12">
      <c r="A11" s="44" t="s">
        <v>76</v>
      </c>
      <c r="B11" s="46">
        <v>234</v>
      </c>
      <c r="C11" s="46">
        <v>210</v>
      </c>
      <c r="D11" s="46">
        <v>77</v>
      </c>
      <c r="E11" s="46">
        <v>34</v>
      </c>
      <c r="F11" s="46">
        <v>42</v>
      </c>
      <c r="G11" s="46">
        <v>222</v>
      </c>
      <c r="H11" s="46">
        <v>57</v>
      </c>
      <c r="I11" s="46">
        <v>59</v>
      </c>
      <c r="J11" s="46">
        <v>76</v>
      </c>
      <c r="K11" s="46">
        <v>84</v>
      </c>
      <c r="L11" s="47">
        <v>30</v>
      </c>
    </row>
    <row r="12" spans="1:12">
      <c r="A12" s="44" t="s">
        <v>52</v>
      </c>
      <c r="B12" s="46">
        <v>26</v>
      </c>
      <c r="C12" s="46"/>
      <c r="D12" s="46">
        <v>41</v>
      </c>
      <c r="E12" s="46">
        <v>58</v>
      </c>
      <c r="F12" s="46">
        <v>80</v>
      </c>
      <c r="G12" s="46">
        <v>20</v>
      </c>
      <c r="H12" s="46"/>
      <c r="I12" s="46">
        <v>48</v>
      </c>
      <c r="J12" s="46"/>
      <c r="K12" s="46">
        <v>95</v>
      </c>
      <c r="L12" s="47">
        <v>102</v>
      </c>
    </row>
    <row r="13" spans="1:12">
      <c r="A13" s="44" t="s">
        <v>53</v>
      </c>
      <c r="B13" s="46">
        <v>42</v>
      </c>
      <c r="C13" s="46">
        <v>13</v>
      </c>
      <c r="D13" s="46">
        <v>0</v>
      </c>
      <c r="E13" s="46">
        <v>16</v>
      </c>
      <c r="F13" s="46"/>
      <c r="G13" s="46"/>
      <c r="H13" s="46"/>
      <c r="I13" s="46">
        <v>18</v>
      </c>
      <c r="J13" s="46"/>
      <c r="K13" s="46"/>
      <c r="L13" s="47"/>
    </row>
    <row r="14" spans="1:12">
      <c r="A14" s="44" t="s">
        <v>54</v>
      </c>
      <c r="B14" s="46"/>
      <c r="C14" s="46"/>
      <c r="D14" s="46"/>
      <c r="E14" s="46"/>
      <c r="F14" s="46"/>
      <c r="G14" s="46">
        <v>36</v>
      </c>
      <c r="H14" s="46"/>
      <c r="I14" s="46"/>
      <c r="J14" s="46"/>
      <c r="K14" s="46"/>
      <c r="L14" s="47"/>
    </row>
    <row r="15" spans="1:12">
      <c r="A15" s="44" t="s">
        <v>55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7"/>
    </row>
    <row r="16" spans="1:12">
      <c r="A16" s="44" t="s">
        <v>56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7"/>
    </row>
    <row r="17" spans="1:12">
      <c r="A17" s="44" t="s">
        <v>57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7"/>
    </row>
    <row r="18" spans="1:12">
      <c r="A18" s="44" t="s">
        <v>58</v>
      </c>
      <c r="B18" s="46"/>
      <c r="C18" s="46">
        <v>12</v>
      </c>
      <c r="D18" s="46"/>
      <c r="E18" s="46"/>
      <c r="F18" s="46"/>
      <c r="G18" s="46"/>
      <c r="H18" s="46"/>
      <c r="I18" s="46"/>
      <c r="J18" s="46"/>
      <c r="K18" s="46"/>
      <c r="L18" s="47"/>
    </row>
    <row r="19" spans="1:12">
      <c r="A19" s="44" t="s">
        <v>59</v>
      </c>
      <c r="B19" s="46">
        <v>4</v>
      </c>
      <c r="C19" s="46"/>
      <c r="D19" s="46"/>
      <c r="E19" s="46"/>
      <c r="F19" s="46"/>
      <c r="G19" s="46"/>
      <c r="H19" s="46"/>
      <c r="I19" s="46">
        <v>94</v>
      </c>
      <c r="J19" s="46"/>
      <c r="K19" s="46"/>
      <c r="L19" s="47"/>
    </row>
    <row r="20" spans="1:12">
      <c r="A20" s="44" t="s">
        <v>60</v>
      </c>
      <c r="B20" s="46">
        <v>0</v>
      </c>
      <c r="C20" s="46">
        <v>16</v>
      </c>
      <c r="D20" s="46">
        <v>11</v>
      </c>
      <c r="E20" s="46">
        <v>1</v>
      </c>
      <c r="F20" s="46"/>
      <c r="G20" s="46"/>
      <c r="H20" s="46"/>
      <c r="I20" s="46"/>
      <c r="J20" s="46"/>
      <c r="K20" s="46"/>
      <c r="L20" s="47"/>
    </row>
    <row r="21" spans="1:12">
      <c r="A21" s="44" t="s">
        <v>61</v>
      </c>
      <c r="B21" s="46"/>
      <c r="C21" s="46">
        <v>6</v>
      </c>
      <c r="D21" s="46"/>
      <c r="E21" s="46"/>
      <c r="F21" s="46"/>
      <c r="G21" s="46"/>
      <c r="H21" s="46">
        <v>20</v>
      </c>
      <c r="I21" s="46">
        <v>149</v>
      </c>
      <c r="J21" s="46">
        <v>39</v>
      </c>
      <c r="K21" s="46">
        <v>28</v>
      </c>
      <c r="L21" s="47">
        <v>5</v>
      </c>
    </row>
    <row r="22" spans="1:12">
      <c r="A22" s="48" t="s">
        <v>32</v>
      </c>
      <c r="B22" s="49">
        <f>SUM(B7:B21)</f>
        <v>1131</v>
      </c>
      <c r="C22" s="49">
        <f t="shared" ref="C22:L22" si="0">SUM(C7:C21)</f>
        <v>985</v>
      </c>
      <c r="D22" s="49">
        <f t="shared" si="0"/>
        <v>298</v>
      </c>
      <c r="E22" s="49">
        <f t="shared" si="0"/>
        <v>418</v>
      </c>
      <c r="F22" s="49">
        <f t="shared" si="0"/>
        <v>547</v>
      </c>
      <c r="G22" s="49">
        <f t="shared" si="0"/>
        <v>454</v>
      </c>
      <c r="H22" s="49">
        <f t="shared" si="0"/>
        <v>347</v>
      </c>
      <c r="I22" s="49">
        <f t="shared" si="0"/>
        <v>802</v>
      </c>
      <c r="J22" s="49">
        <f t="shared" si="0"/>
        <v>487</v>
      </c>
      <c r="K22" s="49">
        <f t="shared" si="0"/>
        <v>894</v>
      </c>
      <c r="L22" s="49">
        <f t="shared" si="0"/>
        <v>499</v>
      </c>
    </row>
    <row r="23" spans="1:1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5.5">
      <c r="A24" s="37" t="s">
        <v>13</v>
      </c>
      <c r="B24" s="38">
        <v>2015</v>
      </c>
      <c r="C24" s="38">
        <v>2016</v>
      </c>
      <c r="D24" s="38">
        <v>2017</v>
      </c>
      <c r="E24" s="39">
        <v>2018</v>
      </c>
      <c r="F24" s="40">
        <v>2019</v>
      </c>
      <c r="G24" s="38">
        <v>2020</v>
      </c>
      <c r="H24" s="38">
        <v>2021</v>
      </c>
      <c r="I24" s="38">
        <v>2022</v>
      </c>
      <c r="J24" s="39">
        <v>2023</v>
      </c>
      <c r="K24" s="39">
        <v>2024</v>
      </c>
      <c r="L24" s="41">
        <v>2025</v>
      </c>
    </row>
    <row r="25" spans="1:12">
      <c r="A25" s="42" t="s">
        <v>48</v>
      </c>
      <c r="B25" s="43"/>
      <c r="C25" s="43"/>
      <c r="D25" s="43"/>
      <c r="E25" s="43"/>
      <c r="F25" s="43"/>
      <c r="G25" s="43"/>
      <c r="H25" s="43">
        <v>42</v>
      </c>
      <c r="I25" s="43"/>
      <c r="J25" s="43">
        <v>152</v>
      </c>
      <c r="K25" s="43">
        <v>166</v>
      </c>
      <c r="L25" s="43"/>
    </row>
    <row r="26" spans="1:12">
      <c r="A26" s="44" t="s">
        <v>49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</row>
    <row r="27" spans="1:12">
      <c r="A27" s="44" t="s">
        <v>50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7"/>
    </row>
    <row r="28" spans="1:12">
      <c r="A28" s="44" t="s">
        <v>51</v>
      </c>
      <c r="B28" s="46">
        <v>280</v>
      </c>
      <c r="C28" s="46">
        <v>267</v>
      </c>
      <c r="D28" s="46">
        <v>0</v>
      </c>
      <c r="E28" s="46">
        <v>108</v>
      </c>
      <c r="F28" s="46">
        <v>392</v>
      </c>
      <c r="G28" s="46">
        <v>0</v>
      </c>
      <c r="H28" s="46">
        <v>215</v>
      </c>
      <c r="I28" s="46">
        <v>96</v>
      </c>
      <c r="J28" s="46">
        <v>32</v>
      </c>
      <c r="K28" s="46">
        <v>188</v>
      </c>
      <c r="L28" s="47">
        <v>424</v>
      </c>
    </row>
    <row r="29" spans="1:12">
      <c r="A29" s="44" t="s">
        <v>76</v>
      </c>
      <c r="B29" s="46">
        <v>74</v>
      </c>
      <c r="C29" s="46">
        <v>152</v>
      </c>
      <c r="D29" s="46"/>
      <c r="E29" s="46">
        <v>97</v>
      </c>
      <c r="F29" s="46">
        <v>70</v>
      </c>
      <c r="G29" s="46"/>
      <c r="H29" s="46"/>
      <c r="I29" s="46"/>
      <c r="J29" s="46"/>
      <c r="K29" s="46">
        <v>146</v>
      </c>
      <c r="L29" s="47"/>
    </row>
    <row r="30" spans="1:12">
      <c r="A30" s="44" t="s">
        <v>52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/>
    </row>
    <row r="31" spans="1:12">
      <c r="A31" s="44" t="s">
        <v>53</v>
      </c>
      <c r="B31" s="46"/>
      <c r="C31" s="46">
        <v>62</v>
      </c>
      <c r="D31" s="46"/>
      <c r="E31" s="46"/>
      <c r="F31" s="46"/>
      <c r="G31" s="46"/>
      <c r="H31" s="46"/>
      <c r="I31" s="46"/>
      <c r="J31" s="46"/>
      <c r="K31" s="46"/>
      <c r="L31" s="47"/>
    </row>
    <row r="32" spans="1:12">
      <c r="A32" s="44" t="s">
        <v>54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</row>
    <row r="33" spans="1:12">
      <c r="A33" s="44" t="s">
        <v>55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</row>
    <row r="34" spans="1:12">
      <c r="A34" s="44" t="s">
        <v>56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</row>
    <row r="35" spans="1:12">
      <c r="A35" s="44" t="s">
        <v>57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</row>
    <row r="36" spans="1:12">
      <c r="A36" s="44" t="s">
        <v>58</v>
      </c>
      <c r="B36" s="46"/>
      <c r="C36" s="46"/>
      <c r="D36" s="46"/>
      <c r="E36" s="46"/>
      <c r="F36" s="46"/>
      <c r="G36" s="46"/>
      <c r="H36" s="46"/>
      <c r="I36" s="46"/>
      <c r="J36" s="46">
        <v>184</v>
      </c>
      <c r="K36" s="46"/>
      <c r="L36" s="47"/>
    </row>
    <row r="37" spans="1:12">
      <c r="A37" s="44" t="s">
        <v>59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2">
      <c r="A38" s="44" t="s">
        <v>60</v>
      </c>
      <c r="B38" s="46"/>
      <c r="C38" s="46"/>
      <c r="D38" s="46"/>
      <c r="E38" s="46"/>
      <c r="F38" s="46"/>
      <c r="G38" s="46"/>
      <c r="H38" s="46"/>
      <c r="I38" s="46"/>
      <c r="J38" s="46"/>
      <c r="K38" s="46">
        <v>72</v>
      </c>
      <c r="L38" s="47">
        <v>24</v>
      </c>
    </row>
    <row r="39" spans="1:12">
      <c r="A39" s="44" t="s">
        <v>61</v>
      </c>
      <c r="B39" s="46"/>
      <c r="C39" s="46"/>
      <c r="D39" s="46"/>
      <c r="E39" s="46"/>
      <c r="F39" s="46"/>
      <c r="G39" s="46"/>
      <c r="H39" s="46">
        <v>20</v>
      </c>
      <c r="I39" s="46">
        <v>16</v>
      </c>
      <c r="J39" s="46"/>
      <c r="K39" s="46">
        <v>46</v>
      </c>
      <c r="L39" s="47"/>
    </row>
    <row r="40" spans="1:12">
      <c r="A40" s="48" t="s">
        <v>32</v>
      </c>
      <c r="B40" s="49">
        <f>SUM(B25:B39)</f>
        <v>354</v>
      </c>
      <c r="C40" s="49">
        <f t="shared" ref="C40:L40" si="1">SUM(C25:C39)</f>
        <v>481</v>
      </c>
      <c r="D40" s="49">
        <f t="shared" si="1"/>
        <v>0</v>
      </c>
      <c r="E40" s="49">
        <f t="shared" si="1"/>
        <v>205</v>
      </c>
      <c r="F40" s="49">
        <f t="shared" si="1"/>
        <v>462</v>
      </c>
      <c r="G40" s="49">
        <f t="shared" si="1"/>
        <v>0</v>
      </c>
      <c r="H40" s="49">
        <f t="shared" si="1"/>
        <v>277</v>
      </c>
      <c r="I40" s="49">
        <f t="shared" si="1"/>
        <v>112</v>
      </c>
      <c r="J40" s="49">
        <f t="shared" si="1"/>
        <v>368</v>
      </c>
      <c r="K40" s="49">
        <f t="shared" si="1"/>
        <v>618</v>
      </c>
      <c r="L40" s="49">
        <f t="shared" si="1"/>
        <v>448</v>
      </c>
    </row>
    <row r="41" spans="1:12">
      <c r="A41" s="2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25.5">
      <c r="A42" s="50" t="s">
        <v>24</v>
      </c>
      <c r="B42" s="51">
        <v>2015</v>
      </c>
      <c r="C42" s="51">
        <v>2016</v>
      </c>
      <c r="D42" s="51">
        <v>2017</v>
      </c>
      <c r="E42" s="51">
        <v>2018</v>
      </c>
      <c r="F42" s="51">
        <v>2019</v>
      </c>
      <c r="G42" s="51">
        <v>2020</v>
      </c>
      <c r="H42" s="51">
        <v>2021</v>
      </c>
      <c r="I42" s="51">
        <v>2022</v>
      </c>
      <c r="J42" s="51">
        <v>2023</v>
      </c>
      <c r="K42" s="51">
        <v>2024</v>
      </c>
      <c r="L42" s="51">
        <v>2025</v>
      </c>
    </row>
    <row r="43" spans="1:12">
      <c r="A43" s="52" t="s">
        <v>48</v>
      </c>
      <c r="B43" s="53">
        <f>B25+B7</f>
        <v>0</v>
      </c>
      <c r="C43" s="53">
        <f t="shared" ref="C43:L43" si="2">C25+C7</f>
        <v>35</v>
      </c>
      <c r="D43" s="53">
        <f t="shared" si="2"/>
        <v>0</v>
      </c>
      <c r="E43" s="53">
        <f t="shared" si="2"/>
        <v>40</v>
      </c>
      <c r="F43" s="53">
        <f t="shared" si="2"/>
        <v>63</v>
      </c>
      <c r="G43" s="53">
        <f t="shared" si="2"/>
        <v>122</v>
      </c>
      <c r="H43" s="53">
        <f t="shared" si="2"/>
        <v>104</v>
      </c>
      <c r="I43" s="53">
        <f t="shared" si="2"/>
        <v>240</v>
      </c>
      <c r="J43" s="53">
        <f t="shared" si="2"/>
        <v>200</v>
      </c>
      <c r="K43" s="53">
        <f t="shared" si="2"/>
        <v>497</v>
      </c>
      <c r="L43" s="53">
        <f t="shared" si="2"/>
        <v>230</v>
      </c>
    </row>
    <row r="44" spans="1:12">
      <c r="A44" s="52" t="s">
        <v>49</v>
      </c>
      <c r="B44" s="53">
        <f t="shared" ref="B44:L57" si="3">B26+B8</f>
        <v>0</v>
      </c>
      <c r="C44" s="53">
        <f t="shared" si="3"/>
        <v>0</v>
      </c>
      <c r="D44" s="53">
        <f t="shared" si="3"/>
        <v>0</v>
      </c>
      <c r="E44" s="53">
        <f t="shared" si="3"/>
        <v>0</v>
      </c>
      <c r="F44" s="53">
        <f t="shared" si="3"/>
        <v>0</v>
      </c>
      <c r="G44" s="53">
        <f t="shared" si="3"/>
        <v>0</v>
      </c>
      <c r="H44" s="53">
        <f t="shared" si="3"/>
        <v>0</v>
      </c>
      <c r="I44" s="53">
        <f t="shared" si="3"/>
        <v>0</v>
      </c>
      <c r="J44" s="53">
        <f t="shared" si="3"/>
        <v>0</v>
      </c>
      <c r="K44" s="53">
        <f t="shared" si="3"/>
        <v>0</v>
      </c>
      <c r="L44" s="53">
        <f t="shared" si="3"/>
        <v>0</v>
      </c>
    </row>
    <row r="45" spans="1:12">
      <c r="A45" s="52" t="s">
        <v>50</v>
      </c>
      <c r="B45" s="53">
        <f t="shared" si="3"/>
        <v>21</v>
      </c>
      <c r="C45" s="53">
        <f t="shared" si="3"/>
        <v>42</v>
      </c>
      <c r="D45" s="53">
        <f t="shared" si="3"/>
        <v>0</v>
      </c>
      <c r="E45" s="53">
        <f t="shared" si="3"/>
        <v>0</v>
      </c>
      <c r="F45" s="53">
        <f t="shared" si="3"/>
        <v>0</v>
      </c>
      <c r="G45" s="53">
        <f t="shared" si="3"/>
        <v>0</v>
      </c>
      <c r="H45" s="53">
        <f t="shared" si="3"/>
        <v>0</v>
      </c>
      <c r="I45" s="53">
        <f t="shared" si="3"/>
        <v>24</v>
      </c>
      <c r="J45" s="53">
        <f t="shared" si="3"/>
        <v>0</v>
      </c>
      <c r="K45" s="53">
        <f t="shared" si="3"/>
        <v>23</v>
      </c>
      <c r="L45" s="53">
        <f t="shared" si="3"/>
        <v>0</v>
      </c>
    </row>
    <row r="46" spans="1:12">
      <c r="A46" s="52" t="s">
        <v>51</v>
      </c>
      <c r="B46" s="53">
        <f t="shared" si="3"/>
        <v>1084</v>
      </c>
      <c r="C46" s="53">
        <f t="shared" si="3"/>
        <v>918</v>
      </c>
      <c r="D46" s="53">
        <f t="shared" si="3"/>
        <v>169</v>
      </c>
      <c r="E46" s="53">
        <f t="shared" si="3"/>
        <v>377</v>
      </c>
      <c r="F46" s="53">
        <f t="shared" si="3"/>
        <v>754</v>
      </c>
      <c r="G46" s="53">
        <f t="shared" si="3"/>
        <v>54</v>
      </c>
      <c r="H46" s="53">
        <f t="shared" si="3"/>
        <v>423</v>
      </c>
      <c r="I46" s="53">
        <f t="shared" si="3"/>
        <v>266</v>
      </c>
      <c r="J46" s="53">
        <f t="shared" si="3"/>
        <v>356</v>
      </c>
      <c r="K46" s="53">
        <f t="shared" si="3"/>
        <v>521</v>
      </c>
      <c r="L46" s="53">
        <f t="shared" si="3"/>
        <v>556</v>
      </c>
    </row>
    <row r="47" spans="1:12">
      <c r="A47" s="52" t="s">
        <v>76</v>
      </c>
      <c r="B47" s="53">
        <f t="shared" si="3"/>
        <v>308</v>
      </c>
      <c r="C47" s="53">
        <f t="shared" si="3"/>
        <v>362</v>
      </c>
      <c r="D47" s="53">
        <f t="shared" si="3"/>
        <v>77</v>
      </c>
      <c r="E47" s="53">
        <f t="shared" si="3"/>
        <v>131</v>
      </c>
      <c r="F47" s="53">
        <f t="shared" si="3"/>
        <v>112</v>
      </c>
      <c r="G47" s="53">
        <f t="shared" si="3"/>
        <v>222</v>
      </c>
      <c r="H47" s="53">
        <f t="shared" si="3"/>
        <v>57</v>
      </c>
      <c r="I47" s="53">
        <f t="shared" si="3"/>
        <v>59</v>
      </c>
      <c r="J47" s="53">
        <f t="shared" si="3"/>
        <v>76</v>
      </c>
      <c r="K47" s="53">
        <f t="shared" si="3"/>
        <v>230</v>
      </c>
      <c r="L47" s="53">
        <f t="shared" si="3"/>
        <v>30</v>
      </c>
    </row>
    <row r="48" spans="1:12">
      <c r="A48" s="52" t="s">
        <v>52</v>
      </c>
      <c r="B48" s="53">
        <f t="shared" si="3"/>
        <v>26</v>
      </c>
      <c r="C48" s="53">
        <f t="shared" si="3"/>
        <v>0</v>
      </c>
      <c r="D48" s="53">
        <f t="shared" si="3"/>
        <v>41</v>
      </c>
      <c r="E48" s="53">
        <f t="shared" si="3"/>
        <v>58</v>
      </c>
      <c r="F48" s="53">
        <f t="shared" si="3"/>
        <v>80</v>
      </c>
      <c r="G48" s="53">
        <f t="shared" si="3"/>
        <v>20</v>
      </c>
      <c r="H48" s="53">
        <f t="shared" si="3"/>
        <v>0</v>
      </c>
      <c r="I48" s="53">
        <f t="shared" si="3"/>
        <v>48</v>
      </c>
      <c r="J48" s="53">
        <f t="shared" si="3"/>
        <v>0</v>
      </c>
      <c r="K48" s="53">
        <f t="shared" si="3"/>
        <v>95</v>
      </c>
      <c r="L48" s="53">
        <f t="shared" si="3"/>
        <v>102</v>
      </c>
    </row>
    <row r="49" spans="1:12">
      <c r="A49" s="52" t="s">
        <v>53</v>
      </c>
      <c r="B49" s="53">
        <f t="shared" si="3"/>
        <v>42</v>
      </c>
      <c r="C49" s="53">
        <f t="shared" si="3"/>
        <v>75</v>
      </c>
      <c r="D49" s="53">
        <f t="shared" si="3"/>
        <v>0</v>
      </c>
      <c r="E49" s="53">
        <f t="shared" si="3"/>
        <v>16</v>
      </c>
      <c r="F49" s="53">
        <f t="shared" si="3"/>
        <v>0</v>
      </c>
      <c r="G49" s="53">
        <f t="shared" si="3"/>
        <v>0</v>
      </c>
      <c r="H49" s="53">
        <f t="shared" si="3"/>
        <v>0</v>
      </c>
      <c r="I49" s="53">
        <f t="shared" si="3"/>
        <v>18</v>
      </c>
      <c r="J49" s="53">
        <f t="shared" si="3"/>
        <v>0</v>
      </c>
      <c r="K49" s="53">
        <f t="shared" si="3"/>
        <v>0</v>
      </c>
      <c r="L49" s="53">
        <f t="shared" si="3"/>
        <v>0</v>
      </c>
    </row>
    <row r="50" spans="1:12">
      <c r="A50" s="52" t="s">
        <v>54</v>
      </c>
      <c r="B50" s="53">
        <f t="shared" si="3"/>
        <v>0</v>
      </c>
      <c r="C50" s="53">
        <f t="shared" si="3"/>
        <v>0</v>
      </c>
      <c r="D50" s="53">
        <f t="shared" si="3"/>
        <v>0</v>
      </c>
      <c r="E50" s="53">
        <f t="shared" si="3"/>
        <v>0</v>
      </c>
      <c r="F50" s="53">
        <f t="shared" si="3"/>
        <v>0</v>
      </c>
      <c r="G50" s="53">
        <f t="shared" si="3"/>
        <v>36</v>
      </c>
      <c r="H50" s="53">
        <f t="shared" si="3"/>
        <v>0</v>
      </c>
      <c r="I50" s="53">
        <f t="shared" si="3"/>
        <v>0</v>
      </c>
      <c r="J50" s="53">
        <f t="shared" si="3"/>
        <v>0</v>
      </c>
      <c r="K50" s="53">
        <f t="shared" si="3"/>
        <v>0</v>
      </c>
      <c r="L50" s="53">
        <f t="shared" si="3"/>
        <v>0</v>
      </c>
    </row>
    <row r="51" spans="1:12">
      <c r="A51" s="52" t="s">
        <v>55</v>
      </c>
      <c r="B51" s="53">
        <f t="shared" si="3"/>
        <v>0</v>
      </c>
      <c r="C51" s="53">
        <f t="shared" si="3"/>
        <v>0</v>
      </c>
      <c r="D51" s="53">
        <f t="shared" si="3"/>
        <v>0</v>
      </c>
      <c r="E51" s="53">
        <f t="shared" si="3"/>
        <v>0</v>
      </c>
      <c r="F51" s="53">
        <f t="shared" si="3"/>
        <v>0</v>
      </c>
      <c r="G51" s="53">
        <f t="shared" si="3"/>
        <v>0</v>
      </c>
      <c r="H51" s="53">
        <f t="shared" si="3"/>
        <v>0</v>
      </c>
      <c r="I51" s="53">
        <f t="shared" si="3"/>
        <v>0</v>
      </c>
      <c r="J51" s="53">
        <f t="shared" si="3"/>
        <v>0</v>
      </c>
      <c r="K51" s="53">
        <f t="shared" si="3"/>
        <v>0</v>
      </c>
      <c r="L51" s="53">
        <f t="shared" si="3"/>
        <v>0</v>
      </c>
    </row>
    <row r="52" spans="1:12">
      <c r="A52" s="52" t="s">
        <v>56</v>
      </c>
      <c r="B52" s="53">
        <f t="shared" si="3"/>
        <v>0</v>
      </c>
      <c r="C52" s="53">
        <f t="shared" si="3"/>
        <v>0</v>
      </c>
      <c r="D52" s="53">
        <f t="shared" si="3"/>
        <v>0</v>
      </c>
      <c r="E52" s="53">
        <f t="shared" si="3"/>
        <v>0</v>
      </c>
      <c r="F52" s="53">
        <f t="shared" si="3"/>
        <v>0</v>
      </c>
      <c r="G52" s="53">
        <f t="shared" si="3"/>
        <v>0</v>
      </c>
      <c r="H52" s="53">
        <f t="shared" si="3"/>
        <v>0</v>
      </c>
      <c r="I52" s="53">
        <f t="shared" si="3"/>
        <v>0</v>
      </c>
      <c r="J52" s="53">
        <f t="shared" si="3"/>
        <v>0</v>
      </c>
      <c r="K52" s="53">
        <f t="shared" si="3"/>
        <v>0</v>
      </c>
      <c r="L52" s="53">
        <f t="shared" si="3"/>
        <v>0</v>
      </c>
    </row>
    <row r="53" spans="1:12">
      <c r="A53" s="52" t="s">
        <v>57</v>
      </c>
      <c r="B53" s="53">
        <f t="shared" si="3"/>
        <v>0</v>
      </c>
      <c r="C53" s="53">
        <f t="shared" si="3"/>
        <v>0</v>
      </c>
      <c r="D53" s="53">
        <f t="shared" si="3"/>
        <v>0</v>
      </c>
      <c r="E53" s="53">
        <f t="shared" si="3"/>
        <v>0</v>
      </c>
      <c r="F53" s="53">
        <f t="shared" si="3"/>
        <v>0</v>
      </c>
      <c r="G53" s="53">
        <f t="shared" si="3"/>
        <v>0</v>
      </c>
      <c r="H53" s="53">
        <f t="shared" si="3"/>
        <v>0</v>
      </c>
      <c r="I53" s="53">
        <f t="shared" si="3"/>
        <v>0</v>
      </c>
      <c r="J53" s="53">
        <f t="shared" si="3"/>
        <v>0</v>
      </c>
      <c r="K53" s="53">
        <f t="shared" si="3"/>
        <v>0</v>
      </c>
      <c r="L53" s="53">
        <f t="shared" si="3"/>
        <v>0</v>
      </c>
    </row>
    <row r="54" spans="1:12">
      <c r="A54" s="52" t="s">
        <v>58</v>
      </c>
      <c r="B54" s="53">
        <f t="shared" si="3"/>
        <v>0</v>
      </c>
      <c r="C54" s="53">
        <f t="shared" si="3"/>
        <v>12</v>
      </c>
      <c r="D54" s="53">
        <f t="shared" si="3"/>
        <v>0</v>
      </c>
      <c r="E54" s="53">
        <f t="shared" si="3"/>
        <v>0</v>
      </c>
      <c r="F54" s="53">
        <f t="shared" si="3"/>
        <v>0</v>
      </c>
      <c r="G54" s="53">
        <f t="shared" si="3"/>
        <v>0</v>
      </c>
      <c r="H54" s="53">
        <f t="shared" si="3"/>
        <v>0</v>
      </c>
      <c r="I54" s="53">
        <f t="shared" si="3"/>
        <v>0</v>
      </c>
      <c r="J54" s="53">
        <f t="shared" si="3"/>
        <v>184</v>
      </c>
      <c r="K54" s="53">
        <f t="shared" si="3"/>
        <v>0</v>
      </c>
      <c r="L54" s="53">
        <f t="shared" si="3"/>
        <v>0</v>
      </c>
    </row>
    <row r="55" spans="1:12">
      <c r="A55" s="52" t="s">
        <v>59</v>
      </c>
      <c r="B55" s="53">
        <f t="shared" si="3"/>
        <v>4</v>
      </c>
      <c r="C55" s="53">
        <f t="shared" si="3"/>
        <v>0</v>
      </c>
      <c r="D55" s="53">
        <f t="shared" si="3"/>
        <v>0</v>
      </c>
      <c r="E55" s="53">
        <f t="shared" si="3"/>
        <v>0</v>
      </c>
      <c r="F55" s="53">
        <f t="shared" si="3"/>
        <v>0</v>
      </c>
      <c r="G55" s="53">
        <f t="shared" si="3"/>
        <v>0</v>
      </c>
      <c r="H55" s="53">
        <f t="shared" si="3"/>
        <v>0</v>
      </c>
      <c r="I55" s="53">
        <f t="shared" si="3"/>
        <v>94</v>
      </c>
      <c r="J55" s="53">
        <f t="shared" si="3"/>
        <v>0</v>
      </c>
      <c r="K55" s="53">
        <f t="shared" si="3"/>
        <v>0</v>
      </c>
      <c r="L55" s="53">
        <f t="shared" si="3"/>
        <v>0</v>
      </c>
    </row>
    <row r="56" spans="1:12">
      <c r="A56" s="52" t="s">
        <v>60</v>
      </c>
      <c r="B56" s="53">
        <f t="shared" si="3"/>
        <v>0</v>
      </c>
      <c r="C56" s="53">
        <f t="shared" si="3"/>
        <v>16</v>
      </c>
      <c r="D56" s="53">
        <f t="shared" si="3"/>
        <v>11</v>
      </c>
      <c r="E56" s="53">
        <f t="shared" si="3"/>
        <v>1</v>
      </c>
      <c r="F56" s="53">
        <f t="shared" si="3"/>
        <v>0</v>
      </c>
      <c r="G56" s="53">
        <f t="shared" si="3"/>
        <v>0</v>
      </c>
      <c r="H56" s="53">
        <f t="shared" si="3"/>
        <v>0</v>
      </c>
      <c r="I56" s="53">
        <f t="shared" si="3"/>
        <v>0</v>
      </c>
      <c r="J56" s="53">
        <f t="shared" si="3"/>
        <v>0</v>
      </c>
      <c r="K56" s="53">
        <f t="shared" si="3"/>
        <v>72</v>
      </c>
      <c r="L56" s="53">
        <f t="shared" si="3"/>
        <v>24</v>
      </c>
    </row>
    <row r="57" spans="1:12">
      <c r="A57" s="52" t="s">
        <v>61</v>
      </c>
      <c r="B57" s="53">
        <f t="shared" si="3"/>
        <v>0</v>
      </c>
      <c r="C57" s="53">
        <f t="shared" si="3"/>
        <v>6</v>
      </c>
      <c r="D57" s="53">
        <f t="shared" si="3"/>
        <v>0</v>
      </c>
      <c r="E57" s="53">
        <f t="shared" si="3"/>
        <v>0</v>
      </c>
      <c r="F57" s="53">
        <f t="shared" si="3"/>
        <v>0</v>
      </c>
      <c r="G57" s="53">
        <f t="shared" si="3"/>
        <v>0</v>
      </c>
      <c r="H57" s="53">
        <f t="shared" si="3"/>
        <v>40</v>
      </c>
      <c r="I57" s="53">
        <f t="shared" si="3"/>
        <v>165</v>
      </c>
      <c r="J57" s="53">
        <f t="shared" si="3"/>
        <v>39</v>
      </c>
      <c r="K57" s="53">
        <f t="shared" si="3"/>
        <v>74</v>
      </c>
      <c r="L57" s="53">
        <f t="shared" si="3"/>
        <v>5</v>
      </c>
    </row>
    <row r="58" spans="1:12">
      <c r="A58" s="52" t="s">
        <v>32</v>
      </c>
      <c r="B58" s="53">
        <f>SUM(B43:B57)</f>
        <v>1485</v>
      </c>
      <c r="C58" s="53">
        <f t="shared" ref="C58:L58" si="4">SUM(C43:C57)</f>
        <v>1466</v>
      </c>
      <c r="D58" s="53">
        <f t="shared" si="4"/>
        <v>298</v>
      </c>
      <c r="E58" s="53">
        <f t="shared" si="4"/>
        <v>623</v>
      </c>
      <c r="F58" s="53">
        <f t="shared" si="4"/>
        <v>1009</v>
      </c>
      <c r="G58" s="53">
        <f t="shared" si="4"/>
        <v>454</v>
      </c>
      <c r="H58" s="53">
        <f t="shared" si="4"/>
        <v>624</v>
      </c>
      <c r="I58" s="53">
        <f t="shared" si="4"/>
        <v>914</v>
      </c>
      <c r="J58" s="53">
        <f t="shared" si="4"/>
        <v>855</v>
      </c>
      <c r="K58" s="53">
        <f t="shared" si="4"/>
        <v>1512</v>
      </c>
      <c r="L58" s="53">
        <f t="shared" si="4"/>
        <v>947</v>
      </c>
    </row>
    <row r="59" spans="1:1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 ht="25.5">
      <c r="A61" s="37" t="s">
        <v>14</v>
      </c>
      <c r="B61" s="38">
        <v>2015</v>
      </c>
      <c r="C61" s="38">
        <v>2016</v>
      </c>
      <c r="D61" s="38">
        <v>2017</v>
      </c>
      <c r="E61" s="39">
        <v>2018</v>
      </c>
      <c r="F61" s="40">
        <v>2019</v>
      </c>
      <c r="G61" s="38">
        <v>2020</v>
      </c>
      <c r="H61" s="38">
        <v>2021</v>
      </c>
      <c r="I61" s="38">
        <v>2022</v>
      </c>
      <c r="J61" s="39">
        <v>2023</v>
      </c>
      <c r="K61" s="39">
        <v>2024</v>
      </c>
      <c r="L61" s="41">
        <v>2025</v>
      </c>
    </row>
    <row r="62" spans="1:12">
      <c r="A62" s="42" t="s">
        <v>48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</row>
    <row r="63" spans="1:12">
      <c r="A63" s="44" t="s">
        <v>49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7"/>
    </row>
    <row r="64" spans="1:12">
      <c r="A64" s="44" t="s">
        <v>50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7"/>
    </row>
    <row r="65" spans="1:12">
      <c r="A65" s="44" t="s">
        <v>51</v>
      </c>
      <c r="B65" s="46">
        <v>44</v>
      </c>
      <c r="C65" s="46">
        <v>70</v>
      </c>
      <c r="D65" s="46"/>
      <c r="E65" s="46"/>
      <c r="F65" s="46">
        <v>57</v>
      </c>
      <c r="G65" s="46"/>
      <c r="H65" s="46">
        <v>131</v>
      </c>
      <c r="I65" s="46"/>
      <c r="J65" s="46">
        <v>55</v>
      </c>
      <c r="K65" s="46">
        <v>15</v>
      </c>
      <c r="L65" s="47"/>
    </row>
    <row r="66" spans="1:12">
      <c r="A66" s="44" t="s">
        <v>76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7"/>
    </row>
    <row r="67" spans="1:12">
      <c r="A67" s="44" t="s">
        <v>52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7"/>
    </row>
    <row r="68" spans="1:12">
      <c r="A68" s="44" t="s">
        <v>53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7"/>
    </row>
    <row r="69" spans="1:12">
      <c r="A69" s="44" t="s">
        <v>54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7"/>
    </row>
    <row r="70" spans="1:12">
      <c r="A70" s="44" t="s">
        <v>55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7"/>
    </row>
    <row r="71" spans="1:12">
      <c r="A71" s="44" t="s">
        <v>56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7"/>
    </row>
    <row r="72" spans="1:12">
      <c r="A72" s="44" t="s">
        <v>57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7"/>
    </row>
    <row r="73" spans="1:12">
      <c r="A73" s="44" t="s">
        <v>58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7"/>
    </row>
    <row r="74" spans="1:12">
      <c r="A74" s="44" t="s">
        <v>59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7"/>
    </row>
    <row r="75" spans="1:12">
      <c r="A75" s="44" t="s">
        <v>60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7"/>
    </row>
    <row r="76" spans="1:12">
      <c r="A76" s="44" t="s">
        <v>61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7"/>
    </row>
    <row r="77" spans="1:12">
      <c r="A77" s="48" t="s">
        <v>32</v>
      </c>
      <c r="B77" s="49">
        <f>SUM(B62:B76)</f>
        <v>44</v>
      </c>
      <c r="C77" s="49">
        <f t="shared" ref="C77:L77" si="5">SUM(C62:C76)</f>
        <v>70</v>
      </c>
      <c r="D77" s="49">
        <f t="shared" si="5"/>
        <v>0</v>
      </c>
      <c r="E77" s="49">
        <f t="shared" si="5"/>
        <v>0</v>
      </c>
      <c r="F77" s="49">
        <f t="shared" si="5"/>
        <v>57</v>
      </c>
      <c r="G77" s="49">
        <f t="shared" si="5"/>
        <v>0</v>
      </c>
      <c r="H77" s="49">
        <f t="shared" si="5"/>
        <v>131</v>
      </c>
      <c r="I77" s="49">
        <f t="shared" si="5"/>
        <v>0</v>
      </c>
      <c r="J77" s="49">
        <f t="shared" si="5"/>
        <v>55</v>
      </c>
      <c r="K77" s="49">
        <f t="shared" si="5"/>
        <v>15</v>
      </c>
      <c r="L77" s="49">
        <f t="shared" si="5"/>
        <v>0</v>
      </c>
    </row>
    <row r="78" spans="1:1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ht="25.5">
      <c r="A79" s="37" t="s">
        <v>9</v>
      </c>
      <c r="B79" s="38">
        <v>2015</v>
      </c>
      <c r="C79" s="38">
        <v>2016</v>
      </c>
      <c r="D79" s="38">
        <v>2017</v>
      </c>
      <c r="E79" s="39">
        <v>2018</v>
      </c>
      <c r="F79" s="40">
        <v>2019</v>
      </c>
      <c r="G79" s="38">
        <v>2020</v>
      </c>
      <c r="H79" s="38">
        <v>2021</v>
      </c>
      <c r="I79" s="38">
        <v>2022</v>
      </c>
      <c r="J79" s="39">
        <v>2023</v>
      </c>
      <c r="K79" s="39">
        <v>2024</v>
      </c>
      <c r="L79" s="41">
        <v>2025</v>
      </c>
    </row>
    <row r="80" spans="1:12">
      <c r="A80" s="42" t="s">
        <v>48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</row>
    <row r="81" spans="1:12">
      <c r="A81" s="44" t="s">
        <v>49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7"/>
    </row>
    <row r="82" spans="1:12">
      <c r="A82" s="44" t="s">
        <v>50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7"/>
    </row>
    <row r="83" spans="1:12">
      <c r="A83" s="44" t="s">
        <v>51</v>
      </c>
      <c r="B83" s="46">
        <v>90</v>
      </c>
      <c r="C83" s="46"/>
      <c r="D83" s="46"/>
      <c r="E83" s="46">
        <v>167</v>
      </c>
      <c r="F83" s="46">
        <v>58</v>
      </c>
      <c r="G83" s="46">
        <v>84</v>
      </c>
      <c r="H83" s="46"/>
      <c r="I83" s="46">
        <v>91</v>
      </c>
      <c r="J83" s="46">
        <v>42</v>
      </c>
      <c r="K83" s="46"/>
      <c r="L83" s="47"/>
    </row>
    <row r="84" spans="1:12">
      <c r="A84" s="44" t="s">
        <v>76</v>
      </c>
      <c r="B84" s="46">
        <v>34</v>
      </c>
      <c r="C84" s="46">
        <v>20</v>
      </c>
      <c r="D84" s="46">
        <v>32</v>
      </c>
      <c r="E84" s="46"/>
      <c r="F84" s="46"/>
      <c r="G84" s="46"/>
      <c r="H84" s="46"/>
      <c r="I84" s="46"/>
      <c r="J84" s="46"/>
      <c r="K84" s="46"/>
      <c r="L84" s="47"/>
    </row>
    <row r="85" spans="1:12">
      <c r="A85" s="44" t="s">
        <v>52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7"/>
    </row>
    <row r="86" spans="1:12">
      <c r="A86" s="44" t="s">
        <v>53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7"/>
    </row>
    <row r="87" spans="1:12">
      <c r="A87" s="44" t="s">
        <v>54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7"/>
    </row>
    <row r="88" spans="1:12">
      <c r="A88" s="44" t="s">
        <v>55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7"/>
    </row>
    <row r="89" spans="1:12">
      <c r="A89" s="44" t="s">
        <v>56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7"/>
    </row>
    <row r="90" spans="1:12">
      <c r="A90" s="44" t="s">
        <v>57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7">
        <v>102</v>
      </c>
    </row>
    <row r="91" spans="1:12">
      <c r="A91" s="44" t="s">
        <v>58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7"/>
    </row>
    <row r="92" spans="1:12">
      <c r="A92" s="44" t="s">
        <v>59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7"/>
    </row>
    <row r="93" spans="1:12">
      <c r="A93" s="44" t="s">
        <v>60</v>
      </c>
      <c r="B93" s="46"/>
      <c r="C93" s="46"/>
      <c r="D93" s="46"/>
      <c r="E93" s="46"/>
      <c r="F93" s="46"/>
      <c r="G93" s="46"/>
      <c r="H93" s="46"/>
      <c r="I93" s="46"/>
      <c r="J93" s="46"/>
      <c r="K93" s="46">
        <v>36</v>
      </c>
      <c r="L93" s="47"/>
    </row>
    <row r="94" spans="1:12">
      <c r="A94" s="44" t="s">
        <v>61</v>
      </c>
      <c r="B94" s="46"/>
      <c r="C94" s="46"/>
      <c r="D94" s="46"/>
      <c r="E94" s="46"/>
      <c r="F94" s="46"/>
      <c r="G94" s="46"/>
      <c r="H94" s="46"/>
      <c r="I94" s="46">
        <v>14</v>
      </c>
      <c r="J94" s="46"/>
      <c r="K94" s="46"/>
      <c r="L94" s="47"/>
    </row>
    <row r="95" spans="1:12">
      <c r="A95" s="48" t="s">
        <v>32</v>
      </c>
      <c r="B95" s="49">
        <f>SUM(B80:B94)</f>
        <v>124</v>
      </c>
      <c r="C95" s="49">
        <f t="shared" ref="C95:L95" si="6">SUM(C80:C94)</f>
        <v>20</v>
      </c>
      <c r="D95" s="49">
        <f t="shared" si="6"/>
        <v>32</v>
      </c>
      <c r="E95" s="49">
        <f t="shared" si="6"/>
        <v>167</v>
      </c>
      <c r="F95" s="49">
        <f t="shared" si="6"/>
        <v>58</v>
      </c>
      <c r="G95" s="49">
        <f t="shared" si="6"/>
        <v>84</v>
      </c>
      <c r="H95" s="49">
        <f t="shared" si="6"/>
        <v>0</v>
      </c>
      <c r="I95" s="49">
        <f t="shared" si="6"/>
        <v>105</v>
      </c>
      <c r="J95" s="49">
        <f t="shared" si="6"/>
        <v>42</v>
      </c>
      <c r="K95" s="49">
        <f t="shared" si="6"/>
        <v>36</v>
      </c>
      <c r="L95" s="49">
        <f t="shared" si="6"/>
        <v>102</v>
      </c>
    </row>
    <row r="96" spans="1:12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ht="25.5">
      <c r="A97" s="50" t="s">
        <v>25</v>
      </c>
      <c r="B97" s="51">
        <v>2015</v>
      </c>
      <c r="C97" s="51">
        <v>2016</v>
      </c>
      <c r="D97" s="51">
        <v>2017</v>
      </c>
      <c r="E97" s="51">
        <v>2018</v>
      </c>
      <c r="F97" s="51">
        <v>2019</v>
      </c>
      <c r="G97" s="51">
        <v>2020</v>
      </c>
      <c r="H97" s="51">
        <v>2021</v>
      </c>
      <c r="I97" s="51">
        <v>2022</v>
      </c>
      <c r="J97" s="51">
        <v>2023</v>
      </c>
      <c r="K97" s="51">
        <v>2024</v>
      </c>
      <c r="L97" s="51">
        <v>2025</v>
      </c>
    </row>
    <row r="98" spans="1:12">
      <c r="A98" s="52" t="s">
        <v>48</v>
      </c>
      <c r="B98" s="53">
        <f>B80+B62</f>
        <v>0</v>
      </c>
      <c r="C98" s="53">
        <f t="shared" ref="C98:L98" si="7">C80+C62</f>
        <v>0</v>
      </c>
      <c r="D98" s="53">
        <f t="shared" si="7"/>
        <v>0</v>
      </c>
      <c r="E98" s="53">
        <f t="shared" si="7"/>
        <v>0</v>
      </c>
      <c r="F98" s="53">
        <f t="shared" si="7"/>
        <v>0</v>
      </c>
      <c r="G98" s="53">
        <f t="shared" si="7"/>
        <v>0</v>
      </c>
      <c r="H98" s="53">
        <f t="shared" si="7"/>
        <v>0</v>
      </c>
      <c r="I98" s="53">
        <f t="shared" si="7"/>
        <v>0</v>
      </c>
      <c r="J98" s="53">
        <f t="shared" si="7"/>
        <v>0</v>
      </c>
      <c r="K98" s="53">
        <f t="shared" si="7"/>
        <v>0</v>
      </c>
      <c r="L98" s="53">
        <f t="shared" si="7"/>
        <v>0</v>
      </c>
    </row>
    <row r="99" spans="1:12">
      <c r="A99" s="52" t="s">
        <v>49</v>
      </c>
      <c r="B99" s="53">
        <f t="shared" ref="B99:L112" si="8">B81+B63</f>
        <v>0</v>
      </c>
      <c r="C99" s="53">
        <f t="shared" si="8"/>
        <v>0</v>
      </c>
      <c r="D99" s="53">
        <f t="shared" si="8"/>
        <v>0</v>
      </c>
      <c r="E99" s="53">
        <f t="shared" si="8"/>
        <v>0</v>
      </c>
      <c r="F99" s="53">
        <f t="shared" si="8"/>
        <v>0</v>
      </c>
      <c r="G99" s="53">
        <f t="shared" si="8"/>
        <v>0</v>
      </c>
      <c r="H99" s="53">
        <f t="shared" si="8"/>
        <v>0</v>
      </c>
      <c r="I99" s="53">
        <f t="shared" si="8"/>
        <v>0</v>
      </c>
      <c r="J99" s="53">
        <f t="shared" si="8"/>
        <v>0</v>
      </c>
      <c r="K99" s="53">
        <f t="shared" si="8"/>
        <v>0</v>
      </c>
      <c r="L99" s="53">
        <f t="shared" si="8"/>
        <v>0</v>
      </c>
    </row>
    <row r="100" spans="1:12">
      <c r="A100" s="52" t="s">
        <v>50</v>
      </c>
      <c r="B100" s="53">
        <f t="shared" si="8"/>
        <v>0</v>
      </c>
      <c r="C100" s="53">
        <f t="shared" si="8"/>
        <v>0</v>
      </c>
      <c r="D100" s="53">
        <f t="shared" si="8"/>
        <v>0</v>
      </c>
      <c r="E100" s="53">
        <f t="shared" si="8"/>
        <v>0</v>
      </c>
      <c r="F100" s="53">
        <f t="shared" si="8"/>
        <v>0</v>
      </c>
      <c r="G100" s="53">
        <f t="shared" si="8"/>
        <v>0</v>
      </c>
      <c r="H100" s="53">
        <f t="shared" si="8"/>
        <v>0</v>
      </c>
      <c r="I100" s="53">
        <f t="shared" si="8"/>
        <v>0</v>
      </c>
      <c r="J100" s="53">
        <f t="shared" si="8"/>
        <v>0</v>
      </c>
      <c r="K100" s="53">
        <f t="shared" si="8"/>
        <v>0</v>
      </c>
      <c r="L100" s="53">
        <f t="shared" si="8"/>
        <v>0</v>
      </c>
    </row>
    <row r="101" spans="1:12">
      <c r="A101" s="52" t="s">
        <v>51</v>
      </c>
      <c r="B101" s="53">
        <f t="shared" si="8"/>
        <v>134</v>
      </c>
      <c r="C101" s="53">
        <f t="shared" si="8"/>
        <v>70</v>
      </c>
      <c r="D101" s="53">
        <f t="shared" si="8"/>
        <v>0</v>
      </c>
      <c r="E101" s="53">
        <f t="shared" si="8"/>
        <v>167</v>
      </c>
      <c r="F101" s="53">
        <f t="shared" si="8"/>
        <v>115</v>
      </c>
      <c r="G101" s="53">
        <f t="shared" si="8"/>
        <v>84</v>
      </c>
      <c r="H101" s="53">
        <f t="shared" si="8"/>
        <v>131</v>
      </c>
      <c r="I101" s="53">
        <f t="shared" si="8"/>
        <v>91</v>
      </c>
      <c r="J101" s="53">
        <f t="shared" si="8"/>
        <v>97</v>
      </c>
      <c r="K101" s="53">
        <f t="shared" si="8"/>
        <v>15</v>
      </c>
      <c r="L101" s="53">
        <f t="shared" si="8"/>
        <v>0</v>
      </c>
    </row>
    <row r="102" spans="1:12">
      <c r="A102" s="52" t="s">
        <v>76</v>
      </c>
      <c r="B102" s="53">
        <f t="shared" si="8"/>
        <v>34</v>
      </c>
      <c r="C102" s="53">
        <f t="shared" si="8"/>
        <v>20</v>
      </c>
      <c r="D102" s="53">
        <f t="shared" si="8"/>
        <v>32</v>
      </c>
      <c r="E102" s="53">
        <f t="shared" si="8"/>
        <v>0</v>
      </c>
      <c r="F102" s="53">
        <f t="shared" si="8"/>
        <v>0</v>
      </c>
      <c r="G102" s="53">
        <f t="shared" si="8"/>
        <v>0</v>
      </c>
      <c r="H102" s="53">
        <f t="shared" si="8"/>
        <v>0</v>
      </c>
      <c r="I102" s="53">
        <f t="shared" si="8"/>
        <v>0</v>
      </c>
      <c r="J102" s="53">
        <f t="shared" si="8"/>
        <v>0</v>
      </c>
      <c r="K102" s="53">
        <f t="shared" si="8"/>
        <v>0</v>
      </c>
      <c r="L102" s="53">
        <f t="shared" si="8"/>
        <v>0</v>
      </c>
    </row>
    <row r="103" spans="1:12">
      <c r="A103" s="52" t="s">
        <v>52</v>
      </c>
      <c r="B103" s="53">
        <f t="shared" si="8"/>
        <v>0</v>
      </c>
      <c r="C103" s="53">
        <f t="shared" si="8"/>
        <v>0</v>
      </c>
      <c r="D103" s="53">
        <f t="shared" si="8"/>
        <v>0</v>
      </c>
      <c r="E103" s="53">
        <f t="shared" si="8"/>
        <v>0</v>
      </c>
      <c r="F103" s="53">
        <f t="shared" si="8"/>
        <v>0</v>
      </c>
      <c r="G103" s="53">
        <f t="shared" si="8"/>
        <v>0</v>
      </c>
      <c r="H103" s="53">
        <f t="shared" si="8"/>
        <v>0</v>
      </c>
      <c r="I103" s="53">
        <f t="shared" si="8"/>
        <v>0</v>
      </c>
      <c r="J103" s="53">
        <f t="shared" si="8"/>
        <v>0</v>
      </c>
      <c r="K103" s="53">
        <f t="shared" si="8"/>
        <v>0</v>
      </c>
      <c r="L103" s="53">
        <f t="shared" si="8"/>
        <v>0</v>
      </c>
    </row>
    <row r="104" spans="1:12">
      <c r="A104" s="52" t="s">
        <v>53</v>
      </c>
      <c r="B104" s="53">
        <f t="shared" si="8"/>
        <v>0</v>
      </c>
      <c r="C104" s="53">
        <f t="shared" si="8"/>
        <v>0</v>
      </c>
      <c r="D104" s="53">
        <f t="shared" si="8"/>
        <v>0</v>
      </c>
      <c r="E104" s="53">
        <f t="shared" si="8"/>
        <v>0</v>
      </c>
      <c r="F104" s="53">
        <f t="shared" si="8"/>
        <v>0</v>
      </c>
      <c r="G104" s="53">
        <f t="shared" si="8"/>
        <v>0</v>
      </c>
      <c r="H104" s="53">
        <f t="shared" si="8"/>
        <v>0</v>
      </c>
      <c r="I104" s="53">
        <f t="shared" si="8"/>
        <v>0</v>
      </c>
      <c r="J104" s="53">
        <f t="shared" si="8"/>
        <v>0</v>
      </c>
      <c r="K104" s="53">
        <f t="shared" si="8"/>
        <v>0</v>
      </c>
      <c r="L104" s="53">
        <f t="shared" si="8"/>
        <v>0</v>
      </c>
    </row>
    <row r="105" spans="1:12">
      <c r="A105" s="52" t="s">
        <v>54</v>
      </c>
      <c r="B105" s="53">
        <f t="shared" si="8"/>
        <v>0</v>
      </c>
      <c r="C105" s="53">
        <f t="shared" si="8"/>
        <v>0</v>
      </c>
      <c r="D105" s="53">
        <f t="shared" si="8"/>
        <v>0</v>
      </c>
      <c r="E105" s="53">
        <f t="shared" si="8"/>
        <v>0</v>
      </c>
      <c r="F105" s="53">
        <f t="shared" si="8"/>
        <v>0</v>
      </c>
      <c r="G105" s="53">
        <f t="shared" si="8"/>
        <v>0</v>
      </c>
      <c r="H105" s="53">
        <f t="shared" si="8"/>
        <v>0</v>
      </c>
      <c r="I105" s="53">
        <f t="shared" si="8"/>
        <v>0</v>
      </c>
      <c r="J105" s="53">
        <f t="shared" si="8"/>
        <v>0</v>
      </c>
      <c r="K105" s="53">
        <f t="shared" si="8"/>
        <v>0</v>
      </c>
      <c r="L105" s="53">
        <f t="shared" si="8"/>
        <v>0</v>
      </c>
    </row>
    <row r="106" spans="1:12">
      <c r="A106" s="52" t="s">
        <v>55</v>
      </c>
      <c r="B106" s="53">
        <f t="shared" si="8"/>
        <v>0</v>
      </c>
      <c r="C106" s="53">
        <f t="shared" si="8"/>
        <v>0</v>
      </c>
      <c r="D106" s="53">
        <f t="shared" si="8"/>
        <v>0</v>
      </c>
      <c r="E106" s="53">
        <f t="shared" si="8"/>
        <v>0</v>
      </c>
      <c r="F106" s="53">
        <f t="shared" si="8"/>
        <v>0</v>
      </c>
      <c r="G106" s="53">
        <f t="shared" si="8"/>
        <v>0</v>
      </c>
      <c r="H106" s="53">
        <f t="shared" si="8"/>
        <v>0</v>
      </c>
      <c r="I106" s="53">
        <f t="shared" si="8"/>
        <v>0</v>
      </c>
      <c r="J106" s="53">
        <f t="shared" si="8"/>
        <v>0</v>
      </c>
      <c r="K106" s="53">
        <f t="shared" si="8"/>
        <v>0</v>
      </c>
      <c r="L106" s="53">
        <f t="shared" si="8"/>
        <v>0</v>
      </c>
    </row>
    <row r="107" spans="1:12">
      <c r="A107" s="52" t="s">
        <v>56</v>
      </c>
      <c r="B107" s="53">
        <f t="shared" si="8"/>
        <v>0</v>
      </c>
      <c r="C107" s="53">
        <f t="shared" si="8"/>
        <v>0</v>
      </c>
      <c r="D107" s="53">
        <f t="shared" si="8"/>
        <v>0</v>
      </c>
      <c r="E107" s="53">
        <f t="shared" si="8"/>
        <v>0</v>
      </c>
      <c r="F107" s="53">
        <f t="shared" si="8"/>
        <v>0</v>
      </c>
      <c r="G107" s="53">
        <f t="shared" si="8"/>
        <v>0</v>
      </c>
      <c r="H107" s="53">
        <f t="shared" si="8"/>
        <v>0</v>
      </c>
      <c r="I107" s="53">
        <f t="shared" si="8"/>
        <v>0</v>
      </c>
      <c r="J107" s="53">
        <f t="shared" si="8"/>
        <v>0</v>
      </c>
      <c r="K107" s="53">
        <f t="shared" si="8"/>
        <v>0</v>
      </c>
      <c r="L107" s="53">
        <f t="shared" si="8"/>
        <v>0</v>
      </c>
    </row>
    <row r="108" spans="1:12">
      <c r="A108" s="52" t="s">
        <v>57</v>
      </c>
      <c r="B108" s="53">
        <f t="shared" si="8"/>
        <v>0</v>
      </c>
      <c r="C108" s="53">
        <f t="shared" si="8"/>
        <v>0</v>
      </c>
      <c r="D108" s="53">
        <f t="shared" si="8"/>
        <v>0</v>
      </c>
      <c r="E108" s="53">
        <f t="shared" si="8"/>
        <v>0</v>
      </c>
      <c r="F108" s="53">
        <f t="shared" si="8"/>
        <v>0</v>
      </c>
      <c r="G108" s="53">
        <f t="shared" si="8"/>
        <v>0</v>
      </c>
      <c r="H108" s="53">
        <f t="shared" si="8"/>
        <v>0</v>
      </c>
      <c r="I108" s="53">
        <f t="shared" si="8"/>
        <v>0</v>
      </c>
      <c r="J108" s="53">
        <f t="shared" si="8"/>
        <v>0</v>
      </c>
      <c r="K108" s="53">
        <f t="shared" si="8"/>
        <v>0</v>
      </c>
      <c r="L108" s="53">
        <f t="shared" si="8"/>
        <v>102</v>
      </c>
    </row>
    <row r="109" spans="1:12">
      <c r="A109" s="52" t="s">
        <v>58</v>
      </c>
      <c r="B109" s="53">
        <f t="shared" si="8"/>
        <v>0</v>
      </c>
      <c r="C109" s="53">
        <f t="shared" si="8"/>
        <v>0</v>
      </c>
      <c r="D109" s="53">
        <f t="shared" si="8"/>
        <v>0</v>
      </c>
      <c r="E109" s="53">
        <f t="shared" si="8"/>
        <v>0</v>
      </c>
      <c r="F109" s="53">
        <f t="shared" si="8"/>
        <v>0</v>
      </c>
      <c r="G109" s="53">
        <f t="shared" si="8"/>
        <v>0</v>
      </c>
      <c r="H109" s="53">
        <f t="shared" si="8"/>
        <v>0</v>
      </c>
      <c r="I109" s="53">
        <f t="shared" si="8"/>
        <v>0</v>
      </c>
      <c r="J109" s="53">
        <f t="shared" si="8"/>
        <v>0</v>
      </c>
      <c r="K109" s="53">
        <f t="shared" si="8"/>
        <v>0</v>
      </c>
      <c r="L109" s="53">
        <f t="shared" si="8"/>
        <v>0</v>
      </c>
    </row>
    <row r="110" spans="1:12">
      <c r="A110" s="52" t="s">
        <v>59</v>
      </c>
      <c r="B110" s="53">
        <f t="shared" si="8"/>
        <v>0</v>
      </c>
      <c r="C110" s="53">
        <f t="shared" si="8"/>
        <v>0</v>
      </c>
      <c r="D110" s="53">
        <f t="shared" si="8"/>
        <v>0</v>
      </c>
      <c r="E110" s="53">
        <f t="shared" si="8"/>
        <v>0</v>
      </c>
      <c r="F110" s="53">
        <f t="shared" si="8"/>
        <v>0</v>
      </c>
      <c r="G110" s="53">
        <f t="shared" si="8"/>
        <v>0</v>
      </c>
      <c r="H110" s="53">
        <f t="shared" si="8"/>
        <v>0</v>
      </c>
      <c r="I110" s="53">
        <f t="shared" si="8"/>
        <v>0</v>
      </c>
      <c r="J110" s="53">
        <f t="shared" si="8"/>
        <v>0</v>
      </c>
      <c r="K110" s="53">
        <f t="shared" si="8"/>
        <v>0</v>
      </c>
      <c r="L110" s="53">
        <f t="shared" si="8"/>
        <v>0</v>
      </c>
    </row>
    <row r="111" spans="1:12">
      <c r="A111" s="52" t="s">
        <v>60</v>
      </c>
      <c r="B111" s="53">
        <f t="shared" si="8"/>
        <v>0</v>
      </c>
      <c r="C111" s="53">
        <f t="shared" si="8"/>
        <v>0</v>
      </c>
      <c r="D111" s="53">
        <f t="shared" si="8"/>
        <v>0</v>
      </c>
      <c r="E111" s="53">
        <f t="shared" si="8"/>
        <v>0</v>
      </c>
      <c r="F111" s="53">
        <f t="shared" si="8"/>
        <v>0</v>
      </c>
      <c r="G111" s="53">
        <f t="shared" si="8"/>
        <v>0</v>
      </c>
      <c r="H111" s="53">
        <f t="shared" si="8"/>
        <v>0</v>
      </c>
      <c r="I111" s="53">
        <f t="shared" si="8"/>
        <v>0</v>
      </c>
      <c r="J111" s="53">
        <f t="shared" si="8"/>
        <v>0</v>
      </c>
      <c r="K111" s="53">
        <f t="shared" si="8"/>
        <v>36</v>
      </c>
      <c r="L111" s="53">
        <f t="shared" si="8"/>
        <v>0</v>
      </c>
    </row>
    <row r="112" spans="1:12">
      <c r="A112" s="52" t="s">
        <v>61</v>
      </c>
      <c r="B112" s="53">
        <f t="shared" si="8"/>
        <v>0</v>
      </c>
      <c r="C112" s="53">
        <f t="shared" si="8"/>
        <v>0</v>
      </c>
      <c r="D112" s="53">
        <f t="shared" si="8"/>
        <v>0</v>
      </c>
      <c r="E112" s="53">
        <f t="shared" si="8"/>
        <v>0</v>
      </c>
      <c r="F112" s="53">
        <f t="shared" si="8"/>
        <v>0</v>
      </c>
      <c r="G112" s="53">
        <f t="shared" si="8"/>
        <v>0</v>
      </c>
      <c r="H112" s="53">
        <f t="shared" si="8"/>
        <v>0</v>
      </c>
      <c r="I112" s="53">
        <f t="shared" si="8"/>
        <v>14</v>
      </c>
      <c r="J112" s="53">
        <f t="shared" si="8"/>
        <v>0</v>
      </c>
      <c r="K112" s="53">
        <f t="shared" si="8"/>
        <v>0</v>
      </c>
      <c r="L112" s="53">
        <f t="shared" si="8"/>
        <v>0</v>
      </c>
    </row>
    <row r="113" spans="1:12">
      <c r="A113" s="52" t="s">
        <v>32</v>
      </c>
      <c r="B113" s="53">
        <f>SUM(B98:B112)</f>
        <v>168</v>
      </c>
      <c r="C113" s="53">
        <f t="shared" ref="C113:L113" si="9">SUM(C98:C112)</f>
        <v>90</v>
      </c>
      <c r="D113" s="53">
        <f t="shared" si="9"/>
        <v>32</v>
      </c>
      <c r="E113" s="53">
        <f t="shared" si="9"/>
        <v>167</v>
      </c>
      <c r="F113" s="53">
        <f t="shared" si="9"/>
        <v>115</v>
      </c>
      <c r="G113" s="53">
        <f t="shared" si="9"/>
        <v>84</v>
      </c>
      <c r="H113" s="53">
        <f t="shared" si="9"/>
        <v>131</v>
      </c>
      <c r="I113" s="53">
        <f t="shared" si="9"/>
        <v>105</v>
      </c>
      <c r="J113" s="53">
        <f t="shared" si="9"/>
        <v>97</v>
      </c>
      <c r="K113" s="53">
        <f t="shared" si="9"/>
        <v>51</v>
      </c>
      <c r="L113" s="53">
        <f t="shared" si="9"/>
        <v>102</v>
      </c>
    </row>
    <row r="114" spans="1:12">
      <c r="A114" s="18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>
      <c r="A115" s="18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1:12" ht="25.5">
      <c r="A116" s="37" t="s">
        <v>34</v>
      </c>
      <c r="B116" s="38">
        <v>2015</v>
      </c>
      <c r="C116" s="38">
        <v>2016</v>
      </c>
      <c r="D116" s="38">
        <v>2017</v>
      </c>
      <c r="E116" s="39">
        <v>2018</v>
      </c>
      <c r="F116" s="40">
        <v>2019</v>
      </c>
      <c r="G116" s="38">
        <v>2020</v>
      </c>
      <c r="H116" s="38">
        <v>2021</v>
      </c>
      <c r="I116" s="38">
        <v>2022</v>
      </c>
      <c r="J116" s="39">
        <v>2023</v>
      </c>
      <c r="K116" s="39">
        <v>2024</v>
      </c>
      <c r="L116" s="41">
        <v>2025</v>
      </c>
    </row>
    <row r="117" spans="1:12">
      <c r="A117" s="42" t="s">
        <v>48</v>
      </c>
      <c r="B117" s="43"/>
      <c r="C117" s="43"/>
      <c r="D117" s="43">
        <v>1</v>
      </c>
      <c r="E117" s="43"/>
      <c r="F117" s="43"/>
      <c r="G117" s="43"/>
      <c r="H117" s="43"/>
      <c r="I117" s="43"/>
      <c r="J117" s="43"/>
      <c r="K117" s="43"/>
      <c r="L117" s="43">
        <v>135</v>
      </c>
    </row>
    <row r="118" spans="1:12">
      <c r="A118" s="44" t="s">
        <v>49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7"/>
    </row>
    <row r="119" spans="1:12">
      <c r="A119" s="44" t="s">
        <v>50</v>
      </c>
      <c r="B119" s="46">
        <v>15</v>
      </c>
      <c r="C119" s="46"/>
      <c r="D119" s="46"/>
      <c r="E119" s="46"/>
      <c r="F119" s="46"/>
      <c r="G119" s="46"/>
      <c r="H119" s="46"/>
      <c r="I119" s="46"/>
      <c r="J119" s="46"/>
      <c r="K119" s="46">
        <v>12</v>
      </c>
      <c r="L119" s="47"/>
    </row>
    <row r="120" spans="1:12">
      <c r="A120" s="44" t="s">
        <v>51</v>
      </c>
      <c r="B120" s="46">
        <v>289</v>
      </c>
      <c r="C120" s="46">
        <v>40</v>
      </c>
      <c r="D120" s="46">
        <v>26</v>
      </c>
      <c r="E120" s="46">
        <v>3</v>
      </c>
      <c r="F120" s="46">
        <v>54</v>
      </c>
      <c r="G120" s="46">
        <v>24</v>
      </c>
      <c r="H120" s="46">
        <v>229</v>
      </c>
      <c r="I120" s="46">
        <v>152</v>
      </c>
      <c r="J120" s="46"/>
      <c r="K120" s="46">
        <v>38</v>
      </c>
      <c r="L120" s="47"/>
    </row>
    <row r="121" spans="1:12">
      <c r="A121" s="44" t="s">
        <v>76</v>
      </c>
      <c r="B121" s="46"/>
      <c r="C121" s="46"/>
      <c r="D121" s="46"/>
      <c r="E121" s="46">
        <v>6</v>
      </c>
      <c r="F121" s="46">
        <v>5</v>
      </c>
      <c r="G121" s="46"/>
      <c r="H121" s="46"/>
      <c r="I121" s="46"/>
      <c r="J121" s="46">
        <v>25</v>
      </c>
      <c r="K121" s="46"/>
      <c r="L121" s="47"/>
    </row>
    <row r="122" spans="1:12">
      <c r="A122" s="44" t="s">
        <v>52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7"/>
    </row>
    <row r="123" spans="1:12">
      <c r="A123" s="44" t="s">
        <v>53</v>
      </c>
      <c r="B123" s="46"/>
      <c r="C123" s="46"/>
      <c r="D123" s="46"/>
      <c r="E123" s="46"/>
      <c r="F123" s="46">
        <v>45</v>
      </c>
      <c r="G123" s="46"/>
      <c r="H123" s="46">
        <v>18</v>
      </c>
      <c r="I123" s="46">
        <v>27</v>
      </c>
      <c r="J123" s="46"/>
      <c r="K123" s="46"/>
      <c r="L123" s="47"/>
    </row>
    <row r="124" spans="1:12">
      <c r="A124" s="44" t="s">
        <v>54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7"/>
    </row>
    <row r="125" spans="1:12">
      <c r="A125" s="44" t="s">
        <v>55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7"/>
    </row>
    <row r="126" spans="1:12">
      <c r="A126" s="44" t="s">
        <v>56</v>
      </c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7"/>
    </row>
    <row r="127" spans="1:12">
      <c r="A127" s="44" t="s">
        <v>57</v>
      </c>
      <c r="B127" s="46"/>
      <c r="C127" s="46"/>
      <c r="D127" s="46"/>
      <c r="E127" s="46"/>
      <c r="F127" s="46">
        <v>58</v>
      </c>
      <c r="G127" s="46"/>
      <c r="H127" s="46"/>
      <c r="I127" s="46"/>
      <c r="J127" s="46"/>
      <c r="K127" s="46"/>
      <c r="L127" s="47"/>
    </row>
    <row r="128" spans="1:12">
      <c r="A128" s="44" t="s">
        <v>58</v>
      </c>
      <c r="B128" s="46"/>
      <c r="C128" s="46"/>
      <c r="D128" s="46"/>
      <c r="E128" s="46"/>
      <c r="F128" s="46"/>
      <c r="G128" s="46"/>
      <c r="H128" s="46"/>
      <c r="I128" s="46"/>
      <c r="J128" s="46"/>
      <c r="K128" s="46">
        <v>21</v>
      </c>
      <c r="L128" s="47"/>
    </row>
    <row r="129" spans="1:12">
      <c r="A129" s="44" t="s">
        <v>59</v>
      </c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7"/>
    </row>
    <row r="130" spans="1:12">
      <c r="A130" s="44" t="s">
        <v>60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7"/>
    </row>
    <row r="131" spans="1:12">
      <c r="A131" s="44" t="s">
        <v>61</v>
      </c>
      <c r="B131" s="46"/>
      <c r="C131" s="46"/>
      <c r="D131" s="46"/>
      <c r="E131" s="46"/>
      <c r="F131" s="46"/>
      <c r="G131" s="46"/>
      <c r="H131" s="46">
        <v>30</v>
      </c>
      <c r="I131" s="46"/>
      <c r="J131" s="46"/>
      <c r="K131" s="46">
        <v>36</v>
      </c>
      <c r="L131" s="47"/>
    </row>
    <row r="132" spans="1:12">
      <c r="A132" s="48" t="s">
        <v>32</v>
      </c>
      <c r="B132" s="49">
        <f>SUM(B117:B131)</f>
        <v>304</v>
      </c>
      <c r="C132" s="49">
        <f t="shared" ref="C132:L132" si="10">SUM(C117:C131)</f>
        <v>40</v>
      </c>
      <c r="D132" s="49">
        <f t="shared" si="10"/>
        <v>27</v>
      </c>
      <c r="E132" s="49">
        <f t="shared" si="10"/>
        <v>9</v>
      </c>
      <c r="F132" s="49">
        <f t="shared" si="10"/>
        <v>162</v>
      </c>
      <c r="G132" s="49">
        <f t="shared" si="10"/>
        <v>24</v>
      </c>
      <c r="H132" s="49">
        <f t="shared" si="10"/>
        <v>277</v>
      </c>
      <c r="I132" s="49">
        <f t="shared" si="10"/>
        <v>179</v>
      </c>
      <c r="J132" s="49">
        <f t="shared" si="10"/>
        <v>25</v>
      </c>
      <c r="K132" s="49">
        <f t="shared" si="10"/>
        <v>107</v>
      </c>
      <c r="L132" s="49">
        <f t="shared" si="10"/>
        <v>135</v>
      </c>
    </row>
    <row r="133" spans="1:12">
      <c r="A133" s="18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</row>
    <row r="134" spans="1:12" ht="51">
      <c r="A134" s="50" t="s">
        <v>35</v>
      </c>
      <c r="B134" s="51">
        <v>2015</v>
      </c>
      <c r="C134" s="51">
        <v>2016</v>
      </c>
      <c r="D134" s="51">
        <v>2017</v>
      </c>
      <c r="E134" s="51">
        <v>2018</v>
      </c>
      <c r="F134" s="51">
        <v>2019</v>
      </c>
      <c r="G134" s="51">
        <v>2020</v>
      </c>
      <c r="H134" s="51">
        <v>2021</v>
      </c>
      <c r="I134" s="51">
        <v>2022</v>
      </c>
      <c r="J134" s="51">
        <v>2023</v>
      </c>
      <c r="K134" s="51">
        <v>2024</v>
      </c>
      <c r="L134" s="51">
        <v>2025</v>
      </c>
    </row>
    <row r="135" spans="1:12">
      <c r="A135" s="52" t="s">
        <v>48</v>
      </c>
      <c r="B135" s="53">
        <f>B117+B98+B43</f>
        <v>0</v>
      </c>
      <c r="C135" s="53">
        <f t="shared" ref="C135:L135" si="11">C117+C98+C43</f>
        <v>35</v>
      </c>
      <c r="D135" s="53">
        <f t="shared" si="11"/>
        <v>1</v>
      </c>
      <c r="E135" s="53">
        <f t="shared" si="11"/>
        <v>40</v>
      </c>
      <c r="F135" s="53">
        <f t="shared" si="11"/>
        <v>63</v>
      </c>
      <c r="G135" s="53">
        <f t="shared" si="11"/>
        <v>122</v>
      </c>
      <c r="H135" s="53">
        <f t="shared" si="11"/>
        <v>104</v>
      </c>
      <c r="I135" s="53">
        <f t="shared" si="11"/>
        <v>240</v>
      </c>
      <c r="J135" s="53">
        <f t="shared" si="11"/>
        <v>200</v>
      </c>
      <c r="K135" s="53">
        <f t="shared" si="11"/>
        <v>497</v>
      </c>
      <c r="L135" s="53">
        <f t="shared" si="11"/>
        <v>365</v>
      </c>
    </row>
    <row r="136" spans="1:12">
      <c r="A136" s="52" t="s">
        <v>49</v>
      </c>
      <c r="B136" s="53">
        <f t="shared" ref="B136:L149" si="12">B118+B99+B44</f>
        <v>0</v>
      </c>
      <c r="C136" s="53">
        <f t="shared" si="12"/>
        <v>0</v>
      </c>
      <c r="D136" s="53">
        <f t="shared" si="12"/>
        <v>0</v>
      </c>
      <c r="E136" s="53">
        <f t="shared" si="12"/>
        <v>0</v>
      </c>
      <c r="F136" s="53">
        <f t="shared" si="12"/>
        <v>0</v>
      </c>
      <c r="G136" s="53">
        <f t="shared" si="12"/>
        <v>0</v>
      </c>
      <c r="H136" s="53">
        <f t="shared" si="12"/>
        <v>0</v>
      </c>
      <c r="I136" s="53">
        <f t="shared" si="12"/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</row>
    <row r="137" spans="1:12">
      <c r="A137" s="52" t="s">
        <v>50</v>
      </c>
      <c r="B137" s="53">
        <f t="shared" si="12"/>
        <v>36</v>
      </c>
      <c r="C137" s="53">
        <f t="shared" si="12"/>
        <v>42</v>
      </c>
      <c r="D137" s="53">
        <f t="shared" si="12"/>
        <v>0</v>
      </c>
      <c r="E137" s="53">
        <f t="shared" si="12"/>
        <v>0</v>
      </c>
      <c r="F137" s="53">
        <f t="shared" si="12"/>
        <v>0</v>
      </c>
      <c r="G137" s="53">
        <f t="shared" si="12"/>
        <v>0</v>
      </c>
      <c r="H137" s="53">
        <f t="shared" si="12"/>
        <v>0</v>
      </c>
      <c r="I137" s="53">
        <f t="shared" si="12"/>
        <v>24</v>
      </c>
      <c r="J137" s="53">
        <f t="shared" si="12"/>
        <v>0</v>
      </c>
      <c r="K137" s="53">
        <f t="shared" si="12"/>
        <v>35</v>
      </c>
      <c r="L137" s="53">
        <f t="shared" si="12"/>
        <v>0</v>
      </c>
    </row>
    <row r="138" spans="1:12">
      <c r="A138" s="52" t="s">
        <v>51</v>
      </c>
      <c r="B138" s="53">
        <f t="shared" si="12"/>
        <v>1507</v>
      </c>
      <c r="C138" s="53">
        <f t="shared" si="12"/>
        <v>1028</v>
      </c>
      <c r="D138" s="53">
        <f t="shared" si="12"/>
        <v>195</v>
      </c>
      <c r="E138" s="53">
        <f t="shared" si="12"/>
        <v>547</v>
      </c>
      <c r="F138" s="53">
        <f t="shared" si="12"/>
        <v>923</v>
      </c>
      <c r="G138" s="53">
        <f t="shared" si="12"/>
        <v>162</v>
      </c>
      <c r="H138" s="53">
        <f t="shared" si="12"/>
        <v>783</v>
      </c>
      <c r="I138" s="53">
        <f t="shared" si="12"/>
        <v>509</v>
      </c>
      <c r="J138" s="53">
        <f t="shared" si="12"/>
        <v>453</v>
      </c>
      <c r="K138" s="53">
        <f t="shared" si="12"/>
        <v>574</v>
      </c>
      <c r="L138" s="53">
        <f t="shared" si="12"/>
        <v>556</v>
      </c>
    </row>
    <row r="139" spans="1:12">
      <c r="A139" s="52" t="s">
        <v>76</v>
      </c>
      <c r="B139" s="53">
        <f t="shared" si="12"/>
        <v>342</v>
      </c>
      <c r="C139" s="53">
        <f t="shared" si="12"/>
        <v>382</v>
      </c>
      <c r="D139" s="53">
        <f t="shared" si="12"/>
        <v>109</v>
      </c>
      <c r="E139" s="53">
        <f t="shared" si="12"/>
        <v>137</v>
      </c>
      <c r="F139" s="53">
        <f t="shared" si="12"/>
        <v>117</v>
      </c>
      <c r="G139" s="53">
        <f t="shared" si="12"/>
        <v>222</v>
      </c>
      <c r="H139" s="53">
        <f t="shared" si="12"/>
        <v>57</v>
      </c>
      <c r="I139" s="53">
        <f t="shared" si="12"/>
        <v>59</v>
      </c>
      <c r="J139" s="53">
        <f t="shared" si="12"/>
        <v>101</v>
      </c>
      <c r="K139" s="53">
        <f t="shared" si="12"/>
        <v>230</v>
      </c>
      <c r="L139" s="53">
        <f t="shared" si="12"/>
        <v>30</v>
      </c>
    </row>
    <row r="140" spans="1:12">
      <c r="A140" s="52" t="s">
        <v>52</v>
      </c>
      <c r="B140" s="53">
        <f t="shared" si="12"/>
        <v>26</v>
      </c>
      <c r="C140" s="53">
        <f t="shared" si="12"/>
        <v>0</v>
      </c>
      <c r="D140" s="53">
        <f t="shared" si="12"/>
        <v>41</v>
      </c>
      <c r="E140" s="53">
        <f t="shared" si="12"/>
        <v>58</v>
      </c>
      <c r="F140" s="53">
        <f t="shared" si="12"/>
        <v>80</v>
      </c>
      <c r="G140" s="53">
        <f t="shared" si="12"/>
        <v>20</v>
      </c>
      <c r="H140" s="53">
        <f t="shared" si="12"/>
        <v>0</v>
      </c>
      <c r="I140" s="53">
        <f t="shared" si="12"/>
        <v>48</v>
      </c>
      <c r="J140" s="53">
        <f t="shared" si="12"/>
        <v>0</v>
      </c>
      <c r="K140" s="53">
        <f t="shared" si="12"/>
        <v>95</v>
      </c>
      <c r="L140" s="53">
        <f t="shared" si="12"/>
        <v>102</v>
      </c>
    </row>
    <row r="141" spans="1:12">
      <c r="A141" s="52" t="s">
        <v>53</v>
      </c>
      <c r="B141" s="53">
        <f t="shared" si="12"/>
        <v>42</v>
      </c>
      <c r="C141" s="53">
        <f t="shared" si="12"/>
        <v>75</v>
      </c>
      <c r="D141" s="53">
        <f t="shared" si="12"/>
        <v>0</v>
      </c>
      <c r="E141" s="53">
        <f t="shared" si="12"/>
        <v>16</v>
      </c>
      <c r="F141" s="53">
        <f t="shared" si="12"/>
        <v>45</v>
      </c>
      <c r="G141" s="53">
        <f t="shared" si="12"/>
        <v>0</v>
      </c>
      <c r="H141" s="53">
        <f t="shared" si="12"/>
        <v>18</v>
      </c>
      <c r="I141" s="53">
        <f t="shared" si="12"/>
        <v>45</v>
      </c>
      <c r="J141" s="53">
        <f t="shared" si="12"/>
        <v>0</v>
      </c>
      <c r="K141" s="53">
        <f t="shared" si="12"/>
        <v>0</v>
      </c>
      <c r="L141" s="53">
        <f t="shared" si="12"/>
        <v>0</v>
      </c>
    </row>
    <row r="142" spans="1:12">
      <c r="A142" s="52" t="s">
        <v>54</v>
      </c>
      <c r="B142" s="53">
        <f t="shared" si="12"/>
        <v>0</v>
      </c>
      <c r="C142" s="53">
        <f t="shared" si="12"/>
        <v>0</v>
      </c>
      <c r="D142" s="53">
        <f t="shared" si="12"/>
        <v>0</v>
      </c>
      <c r="E142" s="53">
        <f t="shared" si="12"/>
        <v>0</v>
      </c>
      <c r="F142" s="53">
        <f t="shared" si="12"/>
        <v>0</v>
      </c>
      <c r="G142" s="53">
        <f t="shared" si="12"/>
        <v>36</v>
      </c>
      <c r="H142" s="53">
        <f t="shared" si="12"/>
        <v>0</v>
      </c>
      <c r="I142" s="53">
        <f t="shared" si="12"/>
        <v>0</v>
      </c>
      <c r="J142" s="53">
        <f t="shared" si="12"/>
        <v>0</v>
      </c>
      <c r="K142" s="53">
        <f t="shared" si="12"/>
        <v>0</v>
      </c>
      <c r="L142" s="53">
        <f t="shared" si="12"/>
        <v>0</v>
      </c>
    </row>
    <row r="143" spans="1:12">
      <c r="A143" s="52" t="s">
        <v>55</v>
      </c>
      <c r="B143" s="53">
        <f t="shared" si="12"/>
        <v>0</v>
      </c>
      <c r="C143" s="53">
        <f t="shared" si="12"/>
        <v>0</v>
      </c>
      <c r="D143" s="53">
        <f t="shared" si="12"/>
        <v>0</v>
      </c>
      <c r="E143" s="53">
        <f t="shared" si="12"/>
        <v>0</v>
      </c>
      <c r="F143" s="53">
        <f t="shared" si="12"/>
        <v>0</v>
      </c>
      <c r="G143" s="53">
        <f t="shared" si="12"/>
        <v>0</v>
      </c>
      <c r="H143" s="53">
        <f t="shared" si="12"/>
        <v>0</v>
      </c>
      <c r="I143" s="53">
        <f t="shared" si="12"/>
        <v>0</v>
      </c>
      <c r="J143" s="53">
        <f t="shared" si="12"/>
        <v>0</v>
      </c>
      <c r="K143" s="53">
        <f t="shared" si="12"/>
        <v>0</v>
      </c>
      <c r="L143" s="53">
        <f t="shared" si="12"/>
        <v>0</v>
      </c>
    </row>
    <row r="144" spans="1:12">
      <c r="A144" s="52" t="s">
        <v>56</v>
      </c>
      <c r="B144" s="53">
        <f t="shared" si="12"/>
        <v>0</v>
      </c>
      <c r="C144" s="53">
        <f t="shared" si="12"/>
        <v>0</v>
      </c>
      <c r="D144" s="53">
        <f t="shared" si="12"/>
        <v>0</v>
      </c>
      <c r="E144" s="53">
        <f t="shared" si="12"/>
        <v>0</v>
      </c>
      <c r="F144" s="53">
        <f t="shared" si="12"/>
        <v>0</v>
      </c>
      <c r="G144" s="53">
        <f t="shared" si="12"/>
        <v>0</v>
      </c>
      <c r="H144" s="53">
        <f t="shared" si="12"/>
        <v>0</v>
      </c>
      <c r="I144" s="53">
        <f t="shared" si="12"/>
        <v>0</v>
      </c>
      <c r="J144" s="53">
        <f t="shared" si="12"/>
        <v>0</v>
      </c>
      <c r="K144" s="53">
        <f t="shared" si="12"/>
        <v>0</v>
      </c>
      <c r="L144" s="53">
        <f t="shared" si="12"/>
        <v>0</v>
      </c>
    </row>
    <row r="145" spans="1:12">
      <c r="A145" s="52" t="s">
        <v>57</v>
      </c>
      <c r="B145" s="53">
        <f t="shared" si="12"/>
        <v>0</v>
      </c>
      <c r="C145" s="53">
        <f t="shared" si="12"/>
        <v>0</v>
      </c>
      <c r="D145" s="53">
        <f t="shared" si="12"/>
        <v>0</v>
      </c>
      <c r="E145" s="53">
        <f t="shared" si="12"/>
        <v>0</v>
      </c>
      <c r="F145" s="53">
        <f t="shared" si="12"/>
        <v>58</v>
      </c>
      <c r="G145" s="53">
        <f t="shared" si="12"/>
        <v>0</v>
      </c>
      <c r="H145" s="53">
        <f t="shared" si="12"/>
        <v>0</v>
      </c>
      <c r="I145" s="53">
        <f t="shared" si="12"/>
        <v>0</v>
      </c>
      <c r="J145" s="53">
        <f t="shared" si="12"/>
        <v>0</v>
      </c>
      <c r="K145" s="53">
        <f t="shared" si="12"/>
        <v>0</v>
      </c>
      <c r="L145" s="53">
        <f t="shared" si="12"/>
        <v>102</v>
      </c>
    </row>
    <row r="146" spans="1:12">
      <c r="A146" s="52" t="s">
        <v>58</v>
      </c>
      <c r="B146" s="53">
        <f t="shared" si="12"/>
        <v>0</v>
      </c>
      <c r="C146" s="53">
        <f t="shared" si="12"/>
        <v>12</v>
      </c>
      <c r="D146" s="53">
        <f t="shared" si="12"/>
        <v>0</v>
      </c>
      <c r="E146" s="53">
        <f t="shared" si="12"/>
        <v>0</v>
      </c>
      <c r="F146" s="53">
        <f t="shared" si="12"/>
        <v>0</v>
      </c>
      <c r="G146" s="53">
        <f t="shared" si="12"/>
        <v>0</v>
      </c>
      <c r="H146" s="53">
        <f t="shared" si="12"/>
        <v>0</v>
      </c>
      <c r="I146" s="53">
        <f t="shared" si="12"/>
        <v>0</v>
      </c>
      <c r="J146" s="53">
        <f t="shared" si="12"/>
        <v>184</v>
      </c>
      <c r="K146" s="53">
        <f t="shared" si="12"/>
        <v>21</v>
      </c>
      <c r="L146" s="53">
        <f t="shared" si="12"/>
        <v>0</v>
      </c>
    </row>
    <row r="147" spans="1:12">
      <c r="A147" s="52" t="s">
        <v>59</v>
      </c>
      <c r="B147" s="53">
        <f t="shared" si="12"/>
        <v>4</v>
      </c>
      <c r="C147" s="53">
        <f t="shared" si="12"/>
        <v>0</v>
      </c>
      <c r="D147" s="53">
        <f t="shared" si="12"/>
        <v>0</v>
      </c>
      <c r="E147" s="53">
        <f t="shared" si="12"/>
        <v>0</v>
      </c>
      <c r="F147" s="53">
        <f t="shared" si="12"/>
        <v>0</v>
      </c>
      <c r="G147" s="53">
        <f t="shared" si="12"/>
        <v>0</v>
      </c>
      <c r="H147" s="53">
        <f t="shared" si="12"/>
        <v>0</v>
      </c>
      <c r="I147" s="53">
        <f t="shared" si="12"/>
        <v>94</v>
      </c>
      <c r="J147" s="53">
        <f t="shared" si="12"/>
        <v>0</v>
      </c>
      <c r="K147" s="53">
        <f t="shared" si="12"/>
        <v>0</v>
      </c>
      <c r="L147" s="53">
        <f t="shared" si="12"/>
        <v>0</v>
      </c>
    </row>
    <row r="148" spans="1:12">
      <c r="A148" s="52" t="s">
        <v>60</v>
      </c>
      <c r="B148" s="53">
        <f t="shared" si="12"/>
        <v>0</v>
      </c>
      <c r="C148" s="53">
        <f t="shared" si="12"/>
        <v>16</v>
      </c>
      <c r="D148" s="53">
        <f t="shared" si="12"/>
        <v>11</v>
      </c>
      <c r="E148" s="53">
        <f t="shared" si="12"/>
        <v>1</v>
      </c>
      <c r="F148" s="53">
        <f t="shared" si="12"/>
        <v>0</v>
      </c>
      <c r="G148" s="53">
        <f t="shared" si="12"/>
        <v>0</v>
      </c>
      <c r="H148" s="53">
        <f t="shared" si="12"/>
        <v>0</v>
      </c>
      <c r="I148" s="53">
        <f t="shared" si="12"/>
        <v>0</v>
      </c>
      <c r="J148" s="53">
        <f t="shared" si="12"/>
        <v>0</v>
      </c>
      <c r="K148" s="53">
        <f t="shared" si="12"/>
        <v>108</v>
      </c>
      <c r="L148" s="53">
        <f t="shared" si="12"/>
        <v>24</v>
      </c>
    </row>
    <row r="149" spans="1:12">
      <c r="A149" s="52" t="s">
        <v>61</v>
      </c>
      <c r="B149" s="53">
        <f t="shared" si="12"/>
        <v>0</v>
      </c>
      <c r="C149" s="53">
        <f t="shared" si="12"/>
        <v>6</v>
      </c>
      <c r="D149" s="53">
        <f t="shared" si="12"/>
        <v>0</v>
      </c>
      <c r="E149" s="53">
        <f t="shared" si="12"/>
        <v>0</v>
      </c>
      <c r="F149" s="53">
        <f t="shared" si="12"/>
        <v>0</v>
      </c>
      <c r="G149" s="53">
        <f t="shared" si="12"/>
        <v>0</v>
      </c>
      <c r="H149" s="53">
        <f t="shared" si="12"/>
        <v>70</v>
      </c>
      <c r="I149" s="53">
        <f t="shared" si="12"/>
        <v>179</v>
      </c>
      <c r="J149" s="53">
        <f t="shared" si="12"/>
        <v>39</v>
      </c>
      <c r="K149" s="53">
        <f t="shared" si="12"/>
        <v>110</v>
      </c>
      <c r="L149" s="53">
        <f t="shared" si="12"/>
        <v>5</v>
      </c>
    </row>
    <row r="150" spans="1:12">
      <c r="A150" s="52" t="s">
        <v>32</v>
      </c>
      <c r="B150" s="53">
        <f>SUM(B135:B149)</f>
        <v>1957</v>
      </c>
      <c r="C150" s="53">
        <f t="shared" ref="C150:L150" si="13">SUM(C135:C149)</f>
        <v>1596</v>
      </c>
      <c r="D150" s="53">
        <f t="shared" si="13"/>
        <v>357</v>
      </c>
      <c r="E150" s="53">
        <f t="shared" si="13"/>
        <v>799</v>
      </c>
      <c r="F150" s="53">
        <f t="shared" si="13"/>
        <v>1286</v>
      </c>
      <c r="G150" s="53">
        <f t="shared" si="13"/>
        <v>562</v>
      </c>
      <c r="H150" s="53">
        <f t="shared" si="13"/>
        <v>1032</v>
      </c>
      <c r="I150" s="53">
        <f t="shared" si="13"/>
        <v>1198</v>
      </c>
      <c r="J150" s="53">
        <f t="shared" si="13"/>
        <v>977</v>
      </c>
      <c r="K150" s="53">
        <f t="shared" si="13"/>
        <v>1670</v>
      </c>
      <c r="L150" s="53">
        <f t="shared" si="13"/>
        <v>1184</v>
      </c>
    </row>
    <row r="151" spans="1:12">
      <c r="A151" s="4" t="s">
        <v>11</v>
      </c>
    </row>
    <row r="152" spans="1:12">
      <c r="A152" s="4" t="s">
        <v>33</v>
      </c>
    </row>
    <row r="153" spans="1:12">
      <c r="A153" s="4" t="str">
        <f>'Vivi. Terminadas Alquiler'!A64</f>
        <v>Azkenengo eguneratzea 2026/01/08 - Última actualización a 08/01/2026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6" spans="1:12" ht="25.5">
      <c r="A156" s="37" t="s">
        <v>43</v>
      </c>
      <c r="B156" s="38">
        <v>2015</v>
      </c>
      <c r="C156" s="38">
        <v>2016</v>
      </c>
      <c r="D156" s="38">
        <v>2017</v>
      </c>
      <c r="E156" s="39">
        <v>2018</v>
      </c>
      <c r="F156" s="40">
        <v>2019</v>
      </c>
      <c r="G156" s="38">
        <v>2020</v>
      </c>
      <c r="H156" s="38">
        <v>2021</v>
      </c>
      <c r="I156" s="38">
        <v>2022</v>
      </c>
      <c r="J156" s="39">
        <v>2023</v>
      </c>
      <c r="K156" s="39">
        <v>2024</v>
      </c>
      <c r="L156" s="41">
        <v>2025</v>
      </c>
    </row>
    <row r="157" spans="1:12">
      <c r="A157" s="42" t="s">
        <v>48</v>
      </c>
      <c r="B157" s="43"/>
      <c r="C157" s="43"/>
      <c r="D157" s="43"/>
      <c r="E157" s="43"/>
      <c r="F157" s="43"/>
      <c r="G157" s="43"/>
      <c r="H157" s="43"/>
      <c r="I157" s="43"/>
      <c r="J157" s="43">
        <v>92</v>
      </c>
      <c r="K157" s="43">
        <v>6</v>
      </c>
      <c r="L157" s="43"/>
    </row>
    <row r="158" spans="1:12">
      <c r="A158" s="44" t="s">
        <v>49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7"/>
    </row>
    <row r="159" spans="1:12">
      <c r="A159" s="44" t="s">
        <v>50</v>
      </c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7"/>
    </row>
    <row r="160" spans="1:12">
      <c r="A160" s="44" t="s">
        <v>51</v>
      </c>
      <c r="B160" s="46"/>
      <c r="C160" s="46">
        <v>86</v>
      </c>
      <c r="D160" s="46"/>
      <c r="E160" s="46">
        <v>60</v>
      </c>
      <c r="F160" s="46">
        <v>58</v>
      </c>
      <c r="G160" s="46">
        <v>66</v>
      </c>
      <c r="H160" s="46"/>
      <c r="I160" s="46">
        <v>63</v>
      </c>
      <c r="J160" s="46"/>
      <c r="K160" s="46"/>
      <c r="L160" s="47"/>
    </row>
    <row r="161" spans="1:12">
      <c r="A161" s="44" t="s">
        <v>76</v>
      </c>
      <c r="B161" s="46"/>
      <c r="C161" s="46"/>
      <c r="D161" s="46">
        <v>55</v>
      </c>
      <c r="E161" s="46"/>
      <c r="F161" s="46"/>
      <c r="G161" s="46"/>
      <c r="H161" s="46">
        <v>85</v>
      </c>
      <c r="I161" s="46"/>
      <c r="J161" s="46"/>
      <c r="K161" s="46"/>
      <c r="L161" s="47"/>
    </row>
    <row r="162" spans="1:12">
      <c r="A162" s="44" t="s">
        <v>52</v>
      </c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7"/>
    </row>
    <row r="163" spans="1:12">
      <c r="A163" s="44" t="s">
        <v>53</v>
      </c>
      <c r="B163" s="46"/>
      <c r="C163" s="46">
        <v>47</v>
      </c>
      <c r="D163" s="46"/>
      <c r="E163" s="46"/>
      <c r="F163" s="46"/>
      <c r="G163" s="46"/>
      <c r="H163" s="46"/>
      <c r="I163" s="46"/>
      <c r="J163" s="46"/>
      <c r="K163" s="46"/>
      <c r="L163" s="47"/>
    </row>
    <row r="164" spans="1:12">
      <c r="A164" s="44" t="s">
        <v>54</v>
      </c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7"/>
    </row>
    <row r="165" spans="1:12">
      <c r="A165" s="44" t="s">
        <v>55</v>
      </c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7"/>
    </row>
    <row r="166" spans="1:12">
      <c r="A166" s="44" t="s">
        <v>56</v>
      </c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7"/>
    </row>
    <row r="167" spans="1:12">
      <c r="A167" s="44" t="s">
        <v>57</v>
      </c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7"/>
    </row>
    <row r="168" spans="1:12">
      <c r="A168" s="44" t="s">
        <v>58</v>
      </c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7"/>
    </row>
    <row r="169" spans="1:12">
      <c r="A169" s="44" t="s">
        <v>59</v>
      </c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7"/>
    </row>
    <row r="170" spans="1:12">
      <c r="A170" s="44" t="s">
        <v>60</v>
      </c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7"/>
    </row>
    <row r="171" spans="1:12">
      <c r="A171" s="44" t="s">
        <v>61</v>
      </c>
      <c r="B171" s="46"/>
      <c r="C171" s="46"/>
      <c r="D171" s="46"/>
      <c r="E171" s="46"/>
      <c r="F171" s="46"/>
      <c r="G171" s="46"/>
      <c r="H171" s="46"/>
      <c r="I171" s="46">
        <v>0</v>
      </c>
      <c r="J171" s="46">
        <v>0</v>
      </c>
      <c r="K171" s="46">
        <v>54</v>
      </c>
      <c r="L171" s="47"/>
    </row>
    <row r="172" spans="1:12">
      <c r="A172" s="48" t="s">
        <v>32</v>
      </c>
      <c r="B172" s="49">
        <f>SUM(B157:B171)</f>
        <v>0</v>
      </c>
      <c r="C172" s="49">
        <f t="shared" ref="C172:L172" si="14">SUM(C157:C171)</f>
        <v>133</v>
      </c>
      <c r="D172" s="49">
        <f t="shared" si="14"/>
        <v>55</v>
      </c>
      <c r="E172" s="49">
        <f t="shared" si="14"/>
        <v>60</v>
      </c>
      <c r="F172" s="49">
        <f t="shared" si="14"/>
        <v>58</v>
      </c>
      <c r="G172" s="49">
        <f t="shared" si="14"/>
        <v>66</v>
      </c>
      <c r="H172" s="49">
        <f t="shared" si="14"/>
        <v>85</v>
      </c>
      <c r="I172" s="49">
        <f t="shared" si="14"/>
        <v>63</v>
      </c>
      <c r="J172" s="49">
        <f t="shared" si="14"/>
        <v>92</v>
      </c>
      <c r="K172" s="49">
        <f t="shared" si="14"/>
        <v>60</v>
      </c>
      <c r="L172" s="49">
        <f t="shared" si="14"/>
        <v>0</v>
      </c>
    </row>
    <row r="173" spans="1:1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25.5">
      <c r="A174" s="37" t="s">
        <v>69</v>
      </c>
      <c r="B174" s="38">
        <v>2015</v>
      </c>
      <c r="C174" s="38">
        <v>2016</v>
      </c>
      <c r="D174" s="38">
        <v>2017</v>
      </c>
      <c r="E174" s="39">
        <v>2018</v>
      </c>
      <c r="F174" s="40">
        <v>2019</v>
      </c>
      <c r="G174" s="38">
        <v>2020</v>
      </c>
      <c r="H174" s="38">
        <v>2021</v>
      </c>
      <c r="I174" s="38">
        <v>2022</v>
      </c>
      <c r="J174" s="39">
        <v>2023</v>
      </c>
      <c r="K174" s="39">
        <v>2024</v>
      </c>
      <c r="L174" s="41">
        <v>2025</v>
      </c>
    </row>
    <row r="175" spans="1:12">
      <c r="A175" s="42" t="s">
        <v>48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>
        <v>6</v>
      </c>
      <c r="L175" s="43"/>
    </row>
    <row r="176" spans="1:12">
      <c r="A176" s="44" t="s">
        <v>49</v>
      </c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7"/>
    </row>
    <row r="177" spans="1:12">
      <c r="A177" s="44" t="s">
        <v>50</v>
      </c>
      <c r="B177" s="46"/>
      <c r="C177" s="46"/>
      <c r="D177" s="46"/>
      <c r="E177" s="46"/>
      <c r="F177" s="46"/>
      <c r="G177" s="46">
        <v>20</v>
      </c>
      <c r="H177" s="46"/>
      <c r="I177" s="46">
        <v>8</v>
      </c>
      <c r="J177" s="46"/>
      <c r="K177" s="46"/>
      <c r="L177" s="47"/>
    </row>
    <row r="178" spans="1:12">
      <c r="A178" s="44" t="s">
        <v>51</v>
      </c>
      <c r="B178" s="46"/>
      <c r="C178" s="46"/>
      <c r="D178" s="46">
        <v>47</v>
      </c>
      <c r="E178" s="46">
        <v>26</v>
      </c>
      <c r="F178" s="46"/>
      <c r="G178" s="46"/>
      <c r="H178" s="46"/>
      <c r="I178" s="46">
        <v>45</v>
      </c>
      <c r="J178" s="46">
        <v>28</v>
      </c>
      <c r="K178" s="46">
        <v>89</v>
      </c>
      <c r="L178" s="47"/>
    </row>
    <row r="179" spans="1:12">
      <c r="A179" s="44" t="s">
        <v>76</v>
      </c>
      <c r="B179" s="46"/>
      <c r="C179" s="46"/>
      <c r="D179" s="46">
        <v>60</v>
      </c>
      <c r="E179" s="46">
        <v>6</v>
      </c>
      <c r="F179" s="46"/>
      <c r="G179" s="46">
        <v>134</v>
      </c>
      <c r="H179" s="46">
        <v>20</v>
      </c>
      <c r="I179" s="46">
        <v>154</v>
      </c>
      <c r="J179" s="46"/>
      <c r="K179" s="46"/>
      <c r="L179" s="47"/>
    </row>
    <row r="180" spans="1:12">
      <c r="A180" s="44" t="s">
        <v>52</v>
      </c>
      <c r="B180" s="46"/>
      <c r="C180" s="46"/>
      <c r="D180" s="46"/>
      <c r="E180" s="46">
        <v>20</v>
      </c>
      <c r="F180" s="46"/>
      <c r="G180" s="46"/>
      <c r="H180" s="46"/>
      <c r="I180" s="46"/>
      <c r="J180" s="46"/>
      <c r="K180" s="46"/>
      <c r="L180" s="47"/>
    </row>
    <row r="181" spans="1:12">
      <c r="A181" s="44" t="s">
        <v>53</v>
      </c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7"/>
    </row>
    <row r="182" spans="1:12">
      <c r="A182" s="44" t="s">
        <v>54</v>
      </c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7"/>
    </row>
    <row r="183" spans="1:12">
      <c r="A183" s="44" t="s">
        <v>55</v>
      </c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7"/>
    </row>
    <row r="184" spans="1:12">
      <c r="A184" s="44" t="s">
        <v>56</v>
      </c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7"/>
    </row>
    <row r="185" spans="1:12">
      <c r="A185" s="44" t="s">
        <v>57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7"/>
    </row>
    <row r="186" spans="1:12">
      <c r="A186" s="44" t="s">
        <v>58</v>
      </c>
      <c r="B186" s="46"/>
      <c r="C186" s="46"/>
      <c r="D186" s="46">
        <v>13</v>
      </c>
      <c r="E186" s="46">
        <v>64</v>
      </c>
      <c r="F186" s="46"/>
      <c r="G186" s="46"/>
      <c r="H186" s="46"/>
      <c r="I186" s="46"/>
      <c r="J186" s="46"/>
      <c r="K186" s="46"/>
      <c r="L186" s="47"/>
    </row>
    <row r="187" spans="1:12">
      <c r="A187" s="44" t="s">
        <v>59</v>
      </c>
      <c r="B187" s="46"/>
      <c r="C187" s="46"/>
      <c r="D187" s="46"/>
      <c r="E187" s="46"/>
      <c r="F187" s="46">
        <v>6</v>
      </c>
      <c r="G187" s="46"/>
      <c r="H187" s="46"/>
      <c r="I187" s="46"/>
      <c r="J187" s="46"/>
      <c r="K187" s="46"/>
      <c r="L187" s="47"/>
    </row>
    <row r="188" spans="1:12">
      <c r="A188" s="44" t="s">
        <v>60</v>
      </c>
      <c r="B188" s="46"/>
      <c r="C188" s="46"/>
      <c r="D188" s="46"/>
      <c r="E188" s="46"/>
      <c r="F188" s="46"/>
      <c r="G188" s="46"/>
      <c r="H188" s="46"/>
      <c r="I188" s="46"/>
      <c r="J188" s="46"/>
      <c r="K188" s="46">
        <v>19</v>
      </c>
      <c r="L188" s="47"/>
    </row>
    <row r="189" spans="1:12">
      <c r="A189" s="44" t="s">
        <v>61</v>
      </c>
      <c r="B189" s="46"/>
      <c r="C189" s="46"/>
      <c r="D189" s="46"/>
      <c r="E189" s="46"/>
      <c r="F189" s="46"/>
      <c r="G189" s="46"/>
      <c r="H189" s="46"/>
      <c r="I189" s="46">
        <v>97</v>
      </c>
      <c r="J189" s="46"/>
      <c r="K189" s="46">
        <v>112</v>
      </c>
      <c r="L189" s="47"/>
    </row>
    <row r="190" spans="1:12">
      <c r="A190" s="48" t="s">
        <v>32</v>
      </c>
      <c r="B190" s="49">
        <f>SUM(B175:B189)</f>
        <v>0</v>
      </c>
      <c r="C190" s="49">
        <f t="shared" ref="C190:L190" si="15">SUM(C175:C189)</f>
        <v>0</v>
      </c>
      <c r="D190" s="49">
        <f t="shared" si="15"/>
        <v>120</v>
      </c>
      <c r="E190" s="49">
        <f t="shared" si="15"/>
        <v>116</v>
      </c>
      <c r="F190" s="49">
        <f t="shared" si="15"/>
        <v>6</v>
      </c>
      <c r="G190" s="49">
        <f t="shared" si="15"/>
        <v>154</v>
      </c>
      <c r="H190" s="49">
        <f t="shared" si="15"/>
        <v>20</v>
      </c>
      <c r="I190" s="49">
        <f t="shared" si="15"/>
        <v>304</v>
      </c>
      <c r="J190" s="49">
        <f t="shared" si="15"/>
        <v>28</v>
      </c>
      <c r="K190" s="49">
        <f t="shared" si="15"/>
        <v>226</v>
      </c>
      <c r="L190" s="49">
        <f t="shared" si="15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4E01B-0168-4394-958E-07142DD30C8D}">
  <dimension ref="A1:M36"/>
  <sheetViews>
    <sheetView workbookViewId="0"/>
  </sheetViews>
  <sheetFormatPr baseColWidth="10" defaultRowHeight="12.75"/>
  <cols>
    <col min="1" max="1" width="20" style="8" customWidth="1"/>
    <col min="2" max="2" width="40.7109375" style="8" customWidth="1"/>
    <col min="3" max="13" width="5.5703125" style="8" bestFit="1" customWidth="1"/>
  </cols>
  <sheetData>
    <row r="1" spans="1:13" ht="18">
      <c r="A1" s="32" t="s">
        <v>64</v>
      </c>
      <c r="I1" s="30"/>
      <c r="J1" s="30"/>
      <c r="K1" s="34"/>
      <c r="L1" s="34"/>
      <c r="M1" s="34" t="str">
        <f>'Viviendas Terminadas'!L1</f>
        <v>2025eko 4. hiruhilekoan arte</v>
      </c>
    </row>
    <row r="2" spans="1:13">
      <c r="A2" s="33" t="s">
        <v>65</v>
      </c>
      <c r="I2" s="30"/>
      <c r="J2" s="30"/>
      <c r="K2" s="35"/>
      <c r="L2" s="35"/>
      <c r="M2" s="35" t="str">
        <f>'Viviendas Terminadas'!L2</f>
        <v>Hasta 4º trimestre de 2025</v>
      </c>
    </row>
    <row r="3" spans="1:13">
      <c r="A3" s="28"/>
      <c r="B3" s="28"/>
      <c r="C3" s="29"/>
      <c r="D3" s="29"/>
      <c r="E3" s="29"/>
      <c r="F3" s="29"/>
      <c r="G3" s="29"/>
    </row>
    <row r="4" spans="1:13">
      <c r="A4" s="37" t="s">
        <v>29</v>
      </c>
      <c r="B4" s="38" t="s">
        <v>30</v>
      </c>
      <c r="C4" s="38">
        <v>2015</v>
      </c>
      <c r="D4" s="38">
        <v>2016</v>
      </c>
      <c r="E4" s="39">
        <v>2017</v>
      </c>
      <c r="F4" s="40">
        <v>2018</v>
      </c>
      <c r="G4" s="38">
        <v>2019</v>
      </c>
      <c r="H4" s="38">
        <v>2020</v>
      </c>
      <c r="I4" s="38">
        <v>2021</v>
      </c>
      <c r="J4" s="39">
        <v>2022</v>
      </c>
      <c r="K4" s="39">
        <v>2023</v>
      </c>
      <c r="L4" s="41">
        <v>2024</v>
      </c>
      <c r="M4" s="41">
        <v>2025</v>
      </c>
    </row>
    <row r="5" spans="1:13" ht="25.5">
      <c r="A5" s="71" t="s">
        <v>4</v>
      </c>
      <c r="B5" s="54" t="s">
        <v>14</v>
      </c>
      <c r="C5" s="43"/>
      <c r="D5" s="43">
        <v>38</v>
      </c>
      <c r="E5" s="43"/>
      <c r="F5" s="43"/>
      <c r="G5" s="43">
        <v>57</v>
      </c>
      <c r="H5" s="43">
        <v>0</v>
      </c>
      <c r="I5" s="43">
        <v>131</v>
      </c>
      <c r="J5" s="43"/>
      <c r="K5" s="43">
        <v>55</v>
      </c>
      <c r="L5" s="43"/>
      <c r="M5" s="44"/>
    </row>
    <row r="6" spans="1:13" ht="25.5">
      <c r="A6" s="72"/>
      <c r="B6" s="55" t="s">
        <v>21</v>
      </c>
      <c r="C6" s="46"/>
      <c r="D6" s="46"/>
      <c r="E6" s="46"/>
      <c r="F6" s="46">
        <v>66</v>
      </c>
      <c r="G6" s="46"/>
      <c r="H6" s="46"/>
      <c r="I6" s="46"/>
      <c r="J6" s="46"/>
      <c r="K6" s="46"/>
      <c r="L6" s="47"/>
      <c r="M6" s="44"/>
    </row>
    <row r="7" spans="1:13" ht="25.5">
      <c r="A7" s="72"/>
      <c r="B7" s="56" t="s">
        <v>34</v>
      </c>
      <c r="C7" s="46">
        <v>289</v>
      </c>
      <c r="D7" s="46">
        <v>40</v>
      </c>
      <c r="E7" s="46"/>
      <c r="F7" s="46">
        <v>3</v>
      </c>
      <c r="G7" s="46"/>
      <c r="H7" s="46"/>
      <c r="I7" s="46">
        <v>229</v>
      </c>
      <c r="J7" s="46">
        <v>152</v>
      </c>
      <c r="K7" s="46"/>
      <c r="L7" s="47"/>
      <c r="M7" s="44"/>
    </row>
    <row r="8" spans="1:13" ht="25.5">
      <c r="A8" s="72"/>
      <c r="B8" s="54" t="s">
        <v>23</v>
      </c>
      <c r="C8" s="46"/>
      <c r="D8" s="46"/>
      <c r="E8" s="46"/>
      <c r="F8" s="46">
        <v>108</v>
      </c>
      <c r="G8" s="46">
        <v>190</v>
      </c>
      <c r="H8" s="46"/>
      <c r="I8" s="46">
        <v>78</v>
      </c>
      <c r="J8" s="46">
        <v>96</v>
      </c>
      <c r="K8" s="46"/>
      <c r="L8" s="47">
        <v>120</v>
      </c>
      <c r="M8" s="44"/>
    </row>
    <row r="9" spans="1:13" ht="25.5">
      <c r="A9" s="72"/>
      <c r="B9" s="56" t="s">
        <v>22</v>
      </c>
      <c r="C9" s="46">
        <v>547</v>
      </c>
      <c r="D9" s="46"/>
      <c r="E9" s="46"/>
      <c r="F9" s="46">
        <v>3</v>
      </c>
      <c r="G9" s="46">
        <v>112</v>
      </c>
      <c r="H9" s="46"/>
      <c r="I9" s="46"/>
      <c r="J9" s="46"/>
      <c r="K9" s="46"/>
      <c r="L9" s="47">
        <v>172</v>
      </c>
      <c r="M9" s="44"/>
    </row>
    <row r="10" spans="1:13" ht="25.5">
      <c r="A10" s="72"/>
      <c r="B10" s="54" t="s">
        <v>42</v>
      </c>
      <c r="C10" s="46"/>
      <c r="D10" s="46">
        <v>86</v>
      </c>
      <c r="E10" s="46"/>
      <c r="F10" s="46">
        <v>60</v>
      </c>
      <c r="G10" s="46"/>
      <c r="H10" s="46">
        <v>66</v>
      </c>
      <c r="I10" s="46"/>
      <c r="J10" s="46"/>
      <c r="K10" s="46"/>
      <c r="L10" s="47"/>
      <c r="M10" s="44"/>
    </row>
    <row r="11" spans="1:13" ht="25.5">
      <c r="A11" s="73"/>
      <c r="B11" s="55" t="s">
        <v>70</v>
      </c>
      <c r="C11" s="46"/>
      <c r="D11" s="46"/>
      <c r="E11" s="46"/>
      <c r="F11" s="46"/>
      <c r="G11" s="46"/>
      <c r="H11" s="46"/>
      <c r="I11" s="46"/>
      <c r="J11" s="46">
        <v>45</v>
      </c>
      <c r="K11" s="46"/>
      <c r="L11" s="47"/>
      <c r="M11" s="44"/>
    </row>
    <row r="12" spans="1:13">
      <c r="A12" s="52" t="s">
        <v>19</v>
      </c>
      <c r="B12" s="53"/>
      <c r="C12" s="53">
        <f>SUM(C5:C11)</f>
        <v>836</v>
      </c>
      <c r="D12" s="53">
        <f t="shared" ref="D12:M12" si="0">SUM(D5:D11)</f>
        <v>164</v>
      </c>
      <c r="E12" s="53">
        <f t="shared" si="0"/>
        <v>0</v>
      </c>
      <c r="F12" s="53">
        <f t="shared" si="0"/>
        <v>240</v>
      </c>
      <c r="G12" s="53">
        <f t="shared" si="0"/>
        <v>359</v>
      </c>
      <c r="H12" s="53">
        <f t="shared" si="0"/>
        <v>66</v>
      </c>
      <c r="I12" s="53">
        <f t="shared" si="0"/>
        <v>438</v>
      </c>
      <c r="J12" s="53">
        <f t="shared" si="0"/>
        <v>293</v>
      </c>
      <c r="K12" s="53">
        <f t="shared" si="0"/>
        <v>55</v>
      </c>
      <c r="L12" s="53">
        <f t="shared" si="0"/>
        <v>292</v>
      </c>
      <c r="M12" s="53">
        <f t="shared" si="0"/>
        <v>0</v>
      </c>
    </row>
    <row r="13" spans="1:13" ht="25.5">
      <c r="A13" s="74" t="s">
        <v>5</v>
      </c>
      <c r="B13" s="57" t="s">
        <v>14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ht="25.5">
      <c r="A14" s="72"/>
      <c r="B14" s="55" t="s">
        <v>21</v>
      </c>
      <c r="C14" s="46"/>
      <c r="D14" s="46"/>
      <c r="E14" s="46"/>
      <c r="F14" s="46"/>
      <c r="G14" s="46"/>
      <c r="H14" s="46"/>
      <c r="I14" s="46"/>
      <c r="J14" s="46"/>
      <c r="K14" s="46"/>
      <c r="L14" s="47"/>
      <c r="M14" s="44"/>
    </row>
    <row r="15" spans="1:13" ht="25.5">
      <c r="A15" s="72"/>
      <c r="B15" s="56" t="s">
        <v>34</v>
      </c>
      <c r="C15" s="46"/>
      <c r="D15" s="46"/>
      <c r="E15" s="46"/>
      <c r="F15" s="46"/>
      <c r="G15" s="46"/>
      <c r="H15" s="46"/>
      <c r="I15" s="46"/>
      <c r="J15" s="46"/>
      <c r="K15" s="46"/>
      <c r="L15" s="47"/>
      <c r="M15" s="44"/>
    </row>
    <row r="16" spans="1:13" ht="25.5">
      <c r="A16" s="72"/>
      <c r="B16" s="54" t="s">
        <v>23</v>
      </c>
      <c r="C16" s="46"/>
      <c r="D16" s="46"/>
      <c r="E16" s="46"/>
      <c r="F16" s="46"/>
      <c r="G16" s="46">
        <v>70</v>
      </c>
      <c r="H16" s="46"/>
      <c r="I16" s="46"/>
      <c r="J16" s="46"/>
      <c r="K16" s="46"/>
      <c r="L16" s="47">
        <v>146</v>
      </c>
      <c r="M16" s="44"/>
    </row>
    <row r="17" spans="1:13" ht="25.5">
      <c r="A17" s="72"/>
      <c r="B17" s="56" t="s">
        <v>22</v>
      </c>
      <c r="C17" s="46">
        <v>99</v>
      </c>
      <c r="D17" s="46"/>
      <c r="E17" s="46">
        <v>48</v>
      </c>
      <c r="F17" s="46">
        <v>28</v>
      </c>
      <c r="G17" s="46"/>
      <c r="H17" s="46">
        <v>162</v>
      </c>
      <c r="I17" s="46">
        <v>37</v>
      </c>
      <c r="J17" s="46">
        <v>10</v>
      </c>
      <c r="K17" s="46"/>
      <c r="L17" s="47"/>
      <c r="M17" s="44"/>
    </row>
    <row r="18" spans="1:13" ht="25.5">
      <c r="A18" s="72"/>
      <c r="B18" s="54" t="s">
        <v>42</v>
      </c>
      <c r="C18" s="46"/>
      <c r="D18" s="46"/>
      <c r="E18" s="46">
        <v>55</v>
      </c>
      <c r="F18" s="46"/>
      <c r="G18" s="46"/>
      <c r="H18" s="46"/>
      <c r="I18" s="46"/>
      <c r="J18" s="46"/>
      <c r="K18" s="46"/>
      <c r="L18" s="47"/>
      <c r="M18" s="44"/>
    </row>
    <row r="19" spans="1:13" ht="25.5">
      <c r="A19" s="73"/>
      <c r="B19" s="55" t="s">
        <v>70</v>
      </c>
      <c r="C19" s="46"/>
      <c r="D19" s="46"/>
      <c r="E19" s="46">
        <v>44</v>
      </c>
      <c r="F19" s="46"/>
      <c r="G19" s="46"/>
      <c r="H19" s="46">
        <v>113</v>
      </c>
      <c r="I19" s="46"/>
      <c r="J19" s="46">
        <v>108</v>
      </c>
      <c r="K19" s="46"/>
      <c r="L19" s="47"/>
      <c r="M19" s="44"/>
    </row>
    <row r="20" spans="1:13">
      <c r="A20" s="52" t="s">
        <v>19</v>
      </c>
      <c r="B20" s="53"/>
      <c r="C20" s="53">
        <f>SUM(C13:C19)</f>
        <v>99</v>
      </c>
      <c r="D20" s="53">
        <f t="shared" ref="D20:M20" si="1">SUM(D13:D19)</f>
        <v>0</v>
      </c>
      <c r="E20" s="53">
        <f t="shared" si="1"/>
        <v>147</v>
      </c>
      <c r="F20" s="53">
        <f t="shared" si="1"/>
        <v>28</v>
      </c>
      <c r="G20" s="53">
        <f t="shared" si="1"/>
        <v>70</v>
      </c>
      <c r="H20" s="53">
        <f t="shared" si="1"/>
        <v>275</v>
      </c>
      <c r="I20" s="53">
        <f t="shared" si="1"/>
        <v>37</v>
      </c>
      <c r="J20" s="53">
        <f t="shared" si="1"/>
        <v>118</v>
      </c>
      <c r="K20" s="53">
        <f t="shared" si="1"/>
        <v>0</v>
      </c>
      <c r="L20" s="53">
        <f t="shared" si="1"/>
        <v>146</v>
      </c>
      <c r="M20" s="53">
        <f t="shared" si="1"/>
        <v>0</v>
      </c>
    </row>
    <row r="21" spans="1:13" ht="25.5">
      <c r="A21" s="71" t="s">
        <v>3</v>
      </c>
      <c r="B21" s="57" t="s">
        <v>14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25.5">
      <c r="A22" s="72"/>
      <c r="B22" s="55" t="s">
        <v>21</v>
      </c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44"/>
    </row>
    <row r="23" spans="1:13" ht="25.5">
      <c r="A23" s="72"/>
      <c r="B23" s="56" t="s">
        <v>34</v>
      </c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44">
        <v>135</v>
      </c>
    </row>
    <row r="24" spans="1:13" ht="25.5">
      <c r="A24" s="72"/>
      <c r="B24" s="54" t="s">
        <v>23</v>
      </c>
      <c r="C24" s="46"/>
      <c r="D24" s="46"/>
      <c r="E24" s="46"/>
      <c r="F24" s="46"/>
      <c r="G24" s="46"/>
      <c r="H24" s="46"/>
      <c r="I24" s="46"/>
      <c r="J24" s="46"/>
      <c r="K24" s="46">
        <v>152</v>
      </c>
      <c r="L24" s="47">
        <v>166</v>
      </c>
      <c r="M24" s="44"/>
    </row>
    <row r="25" spans="1:13" ht="25.5">
      <c r="A25" s="72"/>
      <c r="B25" s="56" t="s">
        <v>22</v>
      </c>
      <c r="C25" s="46"/>
      <c r="D25" s="46">
        <v>35</v>
      </c>
      <c r="E25" s="46"/>
      <c r="F25" s="46">
        <v>40</v>
      </c>
      <c r="G25" s="46">
        <v>63</v>
      </c>
      <c r="H25" s="46">
        <v>122</v>
      </c>
      <c r="I25" s="46">
        <v>62</v>
      </c>
      <c r="J25" s="46">
        <v>240</v>
      </c>
      <c r="K25" s="46">
        <v>48</v>
      </c>
      <c r="L25" s="47">
        <v>331</v>
      </c>
      <c r="M25" s="44">
        <v>230</v>
      </c>
    </row>
    <row r="26" spans="1:13" ht="25.5">
      <c r="A26" s="72"/>
      <c r="B26" s="54" t="s">
        <v>42</v>
      </c>
      <c r="C26" s="46"/>
      <c r="D26" s="46"/>
      <c r="E26" s="46"/>
      <c r="F26" s="46"/>
      <c r="G26" s="46"/>
      <c r="H26" s="46"/>
      <c r="I26" s="46"/>
      <c r="J26" s="46"/>
      <c r="K26" s="46">
        <v>92</v>
      </c>
      <c r="L26" s="47">
        <v>6</v>
      </c>
      <c r="M26" s="44"/>
    </row>
    <row r="27" spans="1:13" ht="25.5">
      <c r="A27" s="73"/>
      <c r="B27" s="55" t="s">
        <v>70</v>
      </c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44"/>
    </row>
    <row r="28" spans="1:13">
      <c r="A28" s="52" t="s">
        <v>19</v>
      </c>
      <c r="B28" s="53"/>
      <c r="C28" s="53">
        <f>SUM(C21:C27)</f>
        <v>0</v>
      </c>
      <c r="D28" s="53">
        <f t="shared" ref="D28:M28" si="2">SUM(D21:D27)</f>
        <v>35</v>
      </c>
      <c r="E28" s="53">
        <f t="shared" si="2"/>
        <v>0</v>
      </c>
      <c r="F28" s="53">
        <f t="shared" si="2"/>
        <v>40</v>
      </c>
      <c r="G28" s="53">
        <f t="shared" si="2"/>
        <v>63</v>
      </c>
      <c r="H28" s="53">
        <f t="shared" si="2"/>
        <v>122</v>
      </c>
      <c r="I28" s="53">
        <f t="shared" si="2"/>
        <v>62</v>
      </c>
      <c r="J28" s="53">
        <f t="shared" si="2"/>
        <v>240</v>
      </c>
      <c r="K28" s="53">
        <f t="shared" si="2"/>
        <v>292</v>
      </c>
      <c r="L28" s="53">
        <f t="shared" si="2"/>
        <v>503</v>
      </c>
      <c r="M28" s="53">
        <f t="shared" si="2"/>
        <v>365</v>
      </c>
    </row>
    <row r="29" spans="1:13">
      <c r="A29" s="37" t="s">
        <v>20</v>
      </c>
      <c r="B29" s="38"/>
      <c r="C29" s="58">
        <f>C28+C20+C12</f>
        <v>935</v>
      </c>
      <c r="D29" s="58">
        <f t="shared" ref="D29:M29" si="3">D28+D20+D12</f>
        <v>199</v>
      </c>
      <c r="E29" s="59">
        <f t="shared" si="3"/>
        <v>147</v>
      </c>
      <c r="F29" s="60">
        <f t="shared" si="3"/>
        <v>308</v>
      </c>
      <c r="G29" s="58">
        <f t="shared" si="3"/>
        <v>492</v>
      </c>
      <c r="H29" s="58">
        <f t="shared" si="3"/>
        <v>463</v>
      </c>
      <c r="I29" s="58">
        <f t="shared" si="3"/>
        <v>537</v>
      </c>
      <c r="J29" s="59">
        <f t="shared" si="3"/>
        <v>651</v>
      </c>
      <c r="K29" s="59">
        <f t="shared" si="3"/>
        <v>347</v>
      </c>
      <c r="L29" s="61">
        <f t="shared" si="3"/>
        <v>941</v>
      </c>
      <c r="M29" s="62">
        <f t="shared" si="3"/>
        <v>365</v>
      </c>
    </row>
    <row r="30" spans="1:13">
      <c r="A30" s="4" t="str">
        <f>'Viviendas Terminadas'!A69</f>
        <v>Iturria: BOE behin-behineko eta behin betiko kalifikazioak eta EE SS zuinketa-akta eta behin-behineko onarpen-akta</v>
      </c>
    </row>
    <row r="31" spans="1:13">
      <c r="A31" s="4" t="str">
        <f>'Viviendas Terminadas'!A70</f>
        <v>Fuente: calificaciones provisionales y definitivas de VPO y actas de replanteo y de recepción provisional de VVSS</v>
      </c>
    </row>
    <row r="32" spans="1:13">
      <c r="A32" s="4" t="str">
        <f>'Viviendas Terminadas'!A71</f>
        <v>Azkenengo eguneratzea 2026/01/08 - Última actualización a 08/01/2026</v>
      </c>
      <c r="B32" s="4"/>
      <c r="C32" s="4"/>
      <c r="D32" s="4"/>
      <c r="E32" s="4"/>
      <c r="F32" s="4"/>
      <c r="G32" s="4"/>
    </row>
    <row r="36" spans="1:7">
      <c r="A36" s="4"/>
      <c r="C36" s="9"/>
      <c r="D36" s="9"/>
      <c r="E36" s="9"/>
      <c r="F36" s="9"/>
      <c r="G36" s="9"/>
    </row>
  </sheetData>
  <mergeCells count="3">
    <mergeCell ref="A5:A11"/>
    <mergeCell ref="A13:A19"/>
    <mergeCell ref="A21:A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30b7a470c76d585abedb92b63b2a1f5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c3e37802d34e0339e1b477eda72b2f9f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09E928-66DC-433D-BF7E-5FDF0A1DD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31CA6-F610-4B85-AFCC-8CC400F892F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5A56DD-EF7F-46F0-9977-5CB440DEF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'Vivi. Terminadas Alquiler'!Área_de_impresión</vt:lpstr>
      <vt:lpstr>'Viviendas Terminadas'!Área_de_impresión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Azterlanak, plangintza eta aurr</dc:creator>
  <cp:lastModifiedBy>Mateo Abad, Maider</cp:lastModifiedBy>
  <cp:lastPrinted>2026-02-06T11:31:10Z</cp:lastPrinted>
  <dcterms:created xsi:type="dcterms:W3CDTF">1998-10-07T11:16:46Z</dcterms:created>
  <dcterms:modified xsi:type="dcterms:W3CDTF">2026-02-18T09:41:12Z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