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backupFile="1"/>
  <mc:AlternateContent xmlns:mc="http://schemas.openxmlformats.org/markup-compatibility/2006">
    <mc:Choice Requires="x15">
      <x15ac:absPath xmlns:x15ac="http://schemas.microsoft.com/office/spreadsheetml/2010/11/ac" url="https://elkarlan.sharepoint.com/sites/SVV320000/105BVV32001/Maider MA/Publicaciones/EVIT/2025 4T/"/>
    </mc:Choice>
  </mc:AlternateContent>
  <xr:revisionPtr revIDLastSave="126" documentId="8_{0A22ECFC-37F4-428D-8C77-549ABF8FE430}" xr6:coauthVersionLast="47" xr6:coauthVersionMax="47" xr10:uidLastSave="{0839A6B3-F208-4B0B-9A0C-F933FBCDD0E1}"/>
  <bookViews>
    <workbookView xWindow="-120" yWindow="-120" windowWidth="29040" windowHeight="15840" tabRatio="897" xr2:uid="{00000000-000D-0000-FFFF-FFFF00000000}"/>
  </bookViews>
  <sheets>
    <sheet name="Viviendas Iniciadas" sheetId="1" r:id="rId1"/>
    <sheet name="Vivi Ini iniciativa publica" sheetId="20" r:id="rId2"/>
    <sheet name="Vivi Ini Alquiler" sheetId="13" r:id="rId3"/>
    <sheet name="Vivi Ini Area Funcional" sheetId="21" r:id="rId4"/>
    <sheet name="Vivi Ini Capitales" sheetId="11" r:id="rId5"/>
  </sheets>
  <definedNames>
    <definedName name="_xlnm.Print_Area" localSheetId="2">'Vivi Ini Alquiler'!$A$1:$L$99</definedName>
    <definedName name="_xlnm.Print_Area" localSheetId="3">'Vivi Ini Area Funcional'!$A$1:$K$214</definedName>
    <definedName name="_xlnm.Print_Area" localSheetId="4">'Vivi Ini Capitales'!$A$1:$L$33</definedName>
    <definedName name="_xlnm.Print_Area" localSheetId="1">'Vivi Ini iniciativa publica'!$A$1:$L$89</definedName>
    <definedName name="_xlnm.Print_Area" localSheetId="0">'Viviendas Iniciadas'!$A$1:$L$111</definedName>
    <definedName name="QR_Orokor" localSheetId="3">#REF!</definedName>
    <definedName name="QR_Orok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L29" i="11"/>
  <c r="K29" i="11"/>
  <c r="J29" i="11"/>
  <c r="I29" i="11"/>
  <c r="H29" i="11"/>
  <c r="G29" i="11"/>
  <c r="F29" i="11"/>
  <c r="E29" i="11"/>
  <c r="D29" i="11"/>
  <c r="C29" i="11"/>
  <c r="M28" i="11"/>
  <c r="M29" i="11" s="1"/>
  <c r="L28" i="11"/>
  <c r="K28" i="11"/>
  <c r="J28" i="11"/>
  <c r="I28" i="11"/>
  <c r="H28" i="11"/>
  <c r="G28" i="11"/>
  <c r="F28" i="11"/>
  <c r="E28" i="11"/>
  <c r="D28" i="11"/>
  <c r="C28" i="11"/>
  <c r="M20" i="11"/>
  <c r="L20" i="11"/>
  <c r="K20" i="11"/>
  <c r="J20" i="11"/>
  <c r="I20" i="11"/>
  <c r="H20" i="11"/>
  <c r="G20" i="11"/>
  <c r="F20" i="11"/>
  <c r="E20" i="11"/>
  <c r="D20" i="11"/>
  <c r="C20" i="11"/>
  <c r="M12" i="11"/>
  <c r="L12" i="11"/>
  <c r="K12" i="11"/>
  <c r="J12" i="11"/>
  <c r="I12" i="11"/>
  <c r="H12" i="11"/>
  <c r="G12" i="11"/>
  <c r="F12" i="11"/>
  <c r="E12" i="11"/>
  <c r="D12" i="11"/>
  <c r="C12" i="11"/>
  <c r="K209" i="21"/>
  <c r="J209" i="21"/>
  <c r="I209" i="21"/>
  <c r="H209" i="21"/>
  <c r="G209" i="21"/>
  <c r="F209" i="21"/>
  <c r="E209" i="21"/>
  <c r="D209" i="21"/>
  <c r="C209" i="21"/>
  <c r="K208" i="21"/>
  <c r="J208" i="21"/>
  <c r="I208" i="21"/>
  <c r="H208" i="21"/>
  <c r="G208" i="21"/>
  <c r="F208" i="21"/>
  <c r="E208" i="21"/>
  <c r="D208" i="21"/>
  <c r="C208" i="21"/>
  <c r="L207" i="21"/>
  <c r="K207" i="21"/>
  <c r="J207" i="21"/>
  <c r="I207" i="21"/>
  <c r="H207" i="21"/>
  <c r="G207" i="21"/>
  <c r="F207" i="21"/>
  <c r="E207" i="21"/>
  <c r="D207" i="21"/>
  <c r="C207" i="21"/>
  <c r="L206" i="21"/>
  <c r="K206" i="21"/>
  <c r="J206" i="21"/>
  <c r="I206" i="21"/>
  <c r="H206" i="21"/>
  <c r="G206" i="21"/>
  <c r="F206" i="21"/>
  <c r="E206" i="21"/>
  <c r="D206" i="21"/>
  <c r="C206" i="21"/>
  <c r="L205" i="21"/>
  <c r="K205" i="21"/>
  <c r="J205" i="21"/>
  <c r="I205" i="21"/>
  <c r="H205" i="21"/>
  <c r="G205" i="21"/>
  <c r="F205" i="21"/>
  <c r="E205" i="21"/>
  <c r="D205" i="21"/>
  <c r="C205" i="21"/>
  <c r="L204" i="21"/>
  <c r="K204" i="21"/>
  <c r="J204" i="21"/>
  <c r="I204" i="21"/>
  <c r="H204" i="21"/>
  <c r="G204" i="21"/>
  <c r="F204" i="21"/>
  <c r="E204" i="21"/>
  <c r="D204" i="21"/>
  <c r="C204" i="21"/>
  <c r="L203" i="21"/>
  <c r="K203" i="21"/>
  <c r="J203" i="21"/>
  <c r="I203" i="21"/>
  <c r="H203" i="21"/>
  <c r="G203" i="21"/>
  <c r="F203" i="21"/>
  <c r="E203" i="21"/>
  <c r="D203" i="21"/>
  <c r="C203" i="21"/>
  <c r="L202" i="21"/>
  <c r="K202" i="21"/>
  <c r="J202" i="21"/>
  <c r="I202" i="21"/>
  <c r="H202" i="21"/>
  <c r="G202" i="21"/>
  <c r="F202" i="21"/>
  <c r="E202" i="21"/>
  <c r="C202" i="21"/>
  <c r="L201" i="21"/>
  <c r="K201" i="21"/>
  <c r="J201" i="21"/>
  <c r="I201" i="21"/>
  <c r="H201" i="21"/>
  <c r="G201" i="21"/>
  <c r="E201" i="21"/>
  <c r="D201" i="21"/>
  <c r="C201" i="21"/>
  <c r="L200" i="21"/>
  <c r="K200" i="21"/>
  <c r="J200" i="21"/>
  <c r="I200" i="21"/>
  <c r="H200" i="21"/>
  <c r="H210" i="21" s="1"/>
  <c r="G200" i="21"/>
  <c r="F200" i="21"/>
  <c r="E200" i="21"/>
  <c r="D200" i="21"/>
  <c r="C200" i="21"/>
  <c r="L199" i="21"/>
  <c r="K199" i="21"/>
  <c r="J199" i="21"/>
  <c r="I199" i="21"/>
  <c r="H199" i="21"/>
  <c r="G199" i="21"/>
  <c r="F199" i="21"/>
  <c r="E199" i="21"/>
  <c r="D199" i="21"/>
  <c r="K198" i="21"/>
  <c r="J198" i="21"/>
  <c r="I198" i="21"/>
  <c r="H198" i="21"/>
  <c r="G198" i="21"/>
  <c r="C198" i="21"/>
  <c r="K197" i="21"/>
  <c r="J197" i="21"/>
  <c r="I197" i="21"/>
  <c r="H197" i="21"/>
  <c r="G197" i="21"/>
  <c r="F197" i="21"/>
  <c r="E197" i="21"/>
  <c r="D197" i="21"/>
  <c r="C197" i="21"/>
  <c r="L196" i="21"/>
  <c r="K196" i="21"/>
  <c r="K210" i="21" s="1"/>
  <c r="J196" i="21"/>
  <c r="I196" i="21"/>
  <c r="H196" i="21"/>
  <c r="G196" i="21"/>
  <c r="F196" i="21"/>
  <c r="D196" i="21"/>
  <c r="C196" i="21"/>
  <c r="K195" i="21"/>
  <c r="J195" i="21"/>
  <c r="J210" i="21" s="1"/>
  <c r="I195" i="21"/>
  <c r="I210" i="21" s="1"/>
  <c r="H195" i="21"/>
  <c r="G195" i="21"/>
  <c r="F195" i="21"/>
  <c r="E195" i="21"/>
  <c r="D195" i="21"/>
  <c r="B209" i="21"/>
  <c r="B207" i="21"/>
  <c r="B206" i="21"/>
  <c r="B205" i="21"/>
  <c r="B204" i="21"/>
  <c r="B203" i="21"/>
  <c r="B202" i="21"/>
  <c r="B201" i="21"/>
  <c r="B200" i="21"/>
  <c r="B199" i="21"/>
  <c r="B197" i="21"/>
  <c r="B196" i="21"/>
  <c r="B195" i="21"/>
  <c r="L111" i="21"/>
  <c r="K111" i="21"/>
  <c r="J111" i="21"/>
  <c r="I111" i="21"/>
  <c r="H111" i="21"/>
  <c r="G111" i="21"/>
  <c r="F111" i="21"/>
  <c r="E111" i="21"/>
  <c r="D111" i="21"/>
  <c r="C111" i="21"/>
  <c r="B111" i="21"/>
  <c r="L110" i="21"/>
  <c r="K110" i="21"/>
  <c r="J110" i="21"/>
  <c r="I110" i="21"/>
  <c r="H110" i="21"/>
  <c r="G110" i="21"/>
  <c r="F110" i="21"/>
  <c r="E110" i="21"/>
  <c r="D110" i="21"/>
  <c r="C110" i="21"/>
  <c r="B110" i="21"/>
  <c r="L109" i="21"/>
  <c r="K109" i="21"/>
  <c r="J109" i="21"/>
  <c r="I109" i="21"/>
  <c r="H109" i="21"/>
  <c r="G109" i="21"/>
  <c r="F109" i="21"/>
  <c r="E109" i="21"/>
  <c r="D109" i="21"/>
  <c r="C109" i="21"/>
  <c r="B109" i="21"/>
  <c r="L108" i="21"/>
  <c r="K108" i="21"/>
  <c r="J108" i="21"/>
  <c r="I108" i="21"/>
  <c r="H108" i="21"/>
  <c r="G108" i="21"/>
  <c r="F108" i="21"/>
  <c r="E108" i="21"/>
  <c r="D108" i="21"/>
  <c r="C108" i="21"/>
  <c r="B108" i="21"/>
  <c r="L107" i="21"/>
  <c r="K107" i="21"/>
  <c r="J107" i="21"/>
  <c r="J112" i="21" s="1"/>
  <c r="I107" i="21"/>
  <c r="H107" i="21"/>
  <c r="G107" i="21"/>
  <c r="F107" i="21"/>
  <c r="E107" i="21"/>
  <c r="D107" i="21"/>
  <c r="C107" i="21"/>
  <c r="B107" i="21"/>
  <c r="L106" i="21"/>
  <c r="K106" i="21"/>
  <c r="J106" i="21"/>
  <c r="I106" i="21"/>
  <c r="I112" i="21" s="1"/>
  <c r="H106" i="21"/>
  <c r="G106" i="21"/>
  <c r="F106" i="21"/>
  <c r="E106" i="21"/>
  <c r="D106" i="21"/>
  <c r="C106" i="21"/>
  <c r="B106" i="21"/>
  <c r="L105" i="21"/>
  <c r="K105" i="21"/>
  <c r="J105" i="21"/>
  <c r="I105" i="21"/>
  <c r="H105" i="21"/>
  <c r="H112" i="21" s="1"/>
  <c r="G105" i="21"/>
  <c r="F105" i="21"/>
  <c r="E105" i="21"/>
  <c r="D105" i="21"/>
  <c r="C105" i="21"/>
  <c r="B105" i="21"/>
  <c r="L104" i="21"/>
  <c r="K104" i="21"/>
  <c r="J104" i="21"/>
  <c r="I104" i="21"/>
  <c r="H104" i="21"/>
  <c r="G104" i="21"/>
  <c r="G112" i="21" s="1"/>
  <c r="F104" i="21"/>
  <c r="E104" i="21"/>
  <c r="D104" i="21"/>
  <c r="C104" i="21"/>
  <c r="B104" i="21"/>
  <c r="L103" i="21"/>
  <c r="K103" i="21"/>
  <c r="J103" i="21"/>
  <c r="I103" i="21"/>
  <c r="H103" i="21"/>
  <c r="G103" i="21"/>
  <c r="F103" i="21"/>
  <c r="F112" i="21" s="1"/>
  <c r="E103" i="21"/>
  <c r="D103" i="21"/>
  <c r="C103" i="21"/>
  <c r="B103" i="21"/>
  <c r="L102" i="21"/>
  <c r="K102" i="21"/>
  <c r="J102" i="21"/>
  <c r="I102" i="21"/>
  <c r="H102" i="21"/>
  <c r="G102" i="21"/>
  <c r="F102" i="21"/>
  <c r="E102" i="21"/>
  <c r="E112" i="21" s="1"/>
  <c r="D102" i="21"/>
  <c r="C102" i="21"/>
  <c r="B102" i="21"/>
  <c r="L101" i="21"/>
  <c r="K101" i="21"/>
  <c r="J101" i="21"/>
  <c r="I101" i="21"/>
  <c r="H101" i="21"/>
  <c r="G101" i="21"/>
  <c r="F101" i="21"/>
  <c r="E101" i="21"/>
  <c r="D101" i="21"/>
  <c r="D112" i="21" s="1"/>
  <c r="C101" i="21"/>
  <c r="B101" i="21"/>
  <c r="L100" i="21"/>
  <c r="K100" i="21"/>
  <c r="J100" i="21"/>
  <c r="I100" i="21"/>
  <c r="H100" i="21"/>
  <c r="G100" i="21"/>
  <c r="F100" i="21"/>
  <c r="E100" i="21"/>
  <c r="D100" i="21"/>
  <c r="C100" i="21"/>
  <c r="C112" i="21" s="1"/>
  <c r="B100" i="21"/>
  <c r="L99" i="21"/>
  <c r="K99" i="21"/>
  <c r="J99" i="21"/>
  <c r="I99" i="21"/>
  <c r="H99" i="21"/>
  <c r="G99" i="21"/>
  <c r="F99" i="21"/>
  <c r="E99" i="21"/>
  <c r="D99" i="21"/>
  <c r="C99" i="21"/>
  <c r="B99" i="21"/>
  <c r="B112" i="21" s="1"/>
  <c r="L98" i="21"/>
  <c r="K98" i="21"/>
  <c r="J98" i="21"/>
  <c r="I98" i="21"/>
  <c r="H98" i="21"/>
  <c r="G98" i="21"/>
  <c r="F98" i="21"/>
  <c r="E98" i="21"/>
  <c r="D98" i="21"/>
  <c r="C98" i="21"/>
  <c r="B98" i="21"/>
  <c r="L97" i="21"/>
  <c r="K97" i="21"/>
  <c r="K112" i="21" s="1"/>
  <c r="J97" i="21"/>
  <c r="I97" i="21"/>
  <c r="H97" i="21"/>
  <c r="G97" i="21"/>
  <c r="F97" i="21"/>
  <c r="E97" i="21"/>
  <c r="D97" i="21"/>
  <c r="C97" i="21"/>
  <c r="B97" i="21"/>
  <c r="L56" i="21"/>
  <c r="K56" i="21"/>
  <c r="J56" i="21"/>
  <c r="I56" i="21"/>
  <c r="H56" i="21"/>
  <c r="G56" i="21"/>
  <c r="F56" i="21"/>
  <c r="E56" i="21"/>
  <c r="D56" i="21"/>
  <c r="C56" i="21"/>
  <c r="L55" i="21"/>
  <c r="L208" i="21" s="1"/>
  <c r="K55" i="21"/>
  <c r="J55" i="21"/>
  <c r="I55" i="21"/>
  <c r="H55" i="21"/>
  <c r="G55" i="21"/>
  <c r="F55" i="21"/>
  <c r="E55" i="21"/>
  <c r="D55" i="21"/>
  <c r="C55" i="21"/>
  <c r="L54" i="21"/>
  <c r="K54" i="21"/>
  <c r="J54" i="21"/>
  <c r="I54" i="21"/>
  <c r="H54" i="21"/>
  <c r="G54" i="21"/>
  <c r="F54" i="21"/>
  <c r="E54" i="21"/>
  <c r="D54" i="21"/>
  <c r="C54" i="21"/>
  <c r="L53" i="21"/>
  <c r="K53" i="21"/>
  <c r="J53" i="21"/>
  <c r="I53" i="21"/>
  <c r="H53" i="21"/>
  <c r="G53" i="21"/>
  <c r="F53" i="21"/>
  <c r="E53" i="21"/>
  <c r="D53" i="21"/>
  <c r="C53" i="21"/>
  <c r="L52" i="21"/>
  <c r="K52" i="21"/>
  <c r="J52" i="21"/>
  <c r="I52" i="21"/>
  <c r="H52" i="21"/>
  <c r="G52" i="21"/>
  <c r="F52" i="21"/>
  <c r="E52" i="21"/>
  <c r="D52" i="21"/>
  <c r="C52" i="21"/>
  <c r="L51" i="21"/>
  <c r="K51" i="21"/>
  <c r="J51" i="21"/>
  <c r="I51" i="21"/>
  <c r="H51" i="21"/>
  <c r="G51" i="21"/>
  <c r="F51" i="21"/>
  <c r="E51" i="21"/>
  <c r="D51" i="21"/>
  <c r="C51" i="21"/>
  <c r="L50" i="21"/>
  <c r="K50" i="21"/>
  <c r="J50" i="21"/>
  <c r="I50" i="21"/>
  <c r="H50" i="21"/>
  <c r="G50" i="21"/>
  <c r="F50" i="21"/>
  <c r="E50" i="21"/>
  <c r="D50" i="21"/>
  <c r="C50" i="21"/>
  <c r="L49" i="21"/>
  <c r="K49" i="21"/>
  <c r="J49" i="21"/>
  <c r="I49" i="21"/>
  <c r="H49" i="21"/>
  <c r="G49" i="21"/>
  <c r="F49" i="21"/>
  <c r="E49" i="21"/>
  <c r="D49" i="21"/>
  <c r="D202" i="21" s="1"/>
  <c r="C49" i="21"/>
  <c r="L48" i="21"/>
  <c r="K48" i="21"/>
  <c r="J48" i="21"/>
  <c r="I48" i="21"/>
  <c r="H48" i="21"/>
  <c r="G48" i="21"/>
  <c r="F48" i="21"/>
  <c r="F201" i="21" s="1"/>
  <c r="E48" i="21"/>
  <c r="D48" i="21"/>
  <c r="C48" i="21"/>
  <c r="L47" i="21"/>
  <c r="K47" i="21"/>
  <c r="J47" i="21"/>
  <c r="I47" i="21"/>
  <c r="H47" i="21"/>
  <c r="H57" i="21" s="1"/>
  <c r="G47" i="21"/>
  <c r="G57" i="21" s="1"/>
  <c r="F47" i="21"/>
  <c r="E47" i="21"/>
  <c r="D47" i="21"/>
  <c r="C47" i="21"/>
  <c r="L46" i="21"/>
  <c r="K46" i="21"/>
  <c r="J46" i="21"/>
  <c r="I46" i="21"/>
  <c r="H46" i="21"/>
  <c r="G46" i="21"/>
  <c r="F46" i="21"/>
  <c r="E46" i="21"/>
  <c r="D46" i="21"/>
  <c r="C46" i="21"/>
  <c r="C199" i="21" s="1"/>
  <c r="L45" i="21"/>
  <c r="L198" i="21" s="1"/>
  <c r="K45" i="21"/>
  <c r="J45" i="21"/>
  <c r="I45" i="21"/>
  <c r="H45" i="21"/>
  <c r="G45" i="21"/>
  <c r="F45" i="21"/>
  <c r="F198" i="21" s="1"/>
  <c r="E45" i="21"/>
  <c r="E198" i="21" s="1"/>
  <c r="D45" i="21"/>
  <c r="D198" i="21" s="1"/>
  <c r="C45" i="21"/>
  <c r="L44" i="21"/>
  <c r="L197" i="21" s="1"/>
  <c r="K44" i="21"/>
  <c r="J44" i="21"/>
  <c r="I44" i="21"/>
  <c r="H44" i="21"/>
  <c r="G44" i="21"/>
  <c r="F44" i="21"/>
  <c r="E44" i="21"/>
  <c r="D44" i="21"/>
  <c r="C44" i="21"/>
  <c r="L43" i="21"/>
  <c r="K43" i="21"/>
  <c r="J43" i="21"/>
  <c r="I43" i="21"/>
  <c r="H43" i="21"/>
  <c r="G43" i="21"/>
  <c r="F43" i="21"/>
  <c r="E43" i="21"/>
  <c r="E196" i="21" s="1"/>
  <c r="D43" i="21"/>
  <c r="C43" i="21"/>
  <c r="L42" i="21"/>
  <c r="L195" i="21" s="1"/>
  <c r="K42" i="21"/>
  <c r="K57" i="21" s="1"/>
  <c r="J42" i="21"/>
  <c r="J57" i="21" s="1"/>
  <c r="I42" i="21"/>
  <c r="H42" i="21"/>
  <c r="G42" i="21"/>
  <c r="F42" i="21"/>
  <c r="E42" i="21"/>
  <c r="D42" i="21"/>
  <c r="C42" i="21"/>
  <c r="C195" i="21" s="1"/>
  <c r="B56" i="21"/>
  <c r="B55" i="21"/>
  <c r="B208" i="21" s="1"/>
  <c r="B54" i="21"/>
  <c r="B53" i="21"/>
  <c r="B52" i="21"/>
  <c r="B51" i="21"/>
  <c r="B50" i="21"/>
  <c r="B49" i="21"/>
  <c r="B48" i="21"/>
  <c r="B47" i="21"/>
  <c r="B46" i="21"/>
  <c r="B45" i="21"/>
  <c r="B44" i="21"/>
  <c r="B43" i="21"/>
  <c r="B42" i="21"/>
  <c r="L191" i="21"/>
  <c r="K191" i="21"/>
  <c r="J191" i="21"/>
  <c r="I191" i="21"/>
  <c r="H191" i="21"/>
  <c r="G191" i="21"/>
  <c r="F191" i="21"/>
  <c r="E191" i="21"/>
  <c r="D191" i="21"/>
  <c r="C191" i="21"/>
  <c r="B191" i="21"/>
  <c r="L173" i="21"/>
  <c r="K173" i="21"/>
  <c r="J173" i="21"/>
  <c r="I173" i="21"/>
  <c r="H173" i="21"/>
  <c r="G173" i="21"/>
  <c r="F173" i="21"/>
  <c r="E173" i="21"/>
  <c r="D173" i="21"/>
  <c r="C173" i="21"/>
  <c r="B173" i="21"/>
  <c r="L155" i="21"/>
  <c r="K155" i="21"/>
  <c r="J155" i="21"/>
  <c r="I155" i="21"/>
  <c r="H155" i="21"/>
  <c r="G155" i="21"/>
  <c r="F155" i="21"/>
  <c r="E155" i="21"/>
  <c r="D155" i="21"/>
  <c r="C155" i="21"/>
  <c r="B155" i="21"/>
  <c r="L131" i="21"/>
  <c r="K131" i="21"/>
  <c r="J131" i="21"/>
  <c r="I131" i="21"/>
  <c r="H131" i="21"/>
  <c r="G131" i="21"/>
  <c r="F131" i="21"/>
  <c r="E131" i="21"/>
  <c r="D131" i="21"/>
  <c r="C131" i="21"/>
  <c r="B131" i="21"/>
  <c r="L94" i="21"/>
  <c r="K94" i="21"/>
  <c r="J94" i="21"/>
  <c r="I94" i="21"/>
  <c r="H94" i="21"/>
  <c r="G94" i="21"/>
  <c r="F94" i="21"/>
  <c r="E94" i="21"/>
  <c r="D94" i="21"/>
  <c r="C94" i="21"/>
  <c r="B94" i="21"/>
  <c r="L76" i="21"/>
  <c r="K76" i="21"/>
  <c r="J76" i="21"/>
  <c r="I76" i="21"/>
  <c r="H76" i="21"/>
  <c r="G76" i="21"/>
  <c r="F76" i="21"/>
  <c r="E76" i="21"/>
  <c r="D76" i="21"/>
  <c r="C76" i="21"/>
  <c r="B76" i="21"/>
  <c r="L39" i="21"/>
  <c r="K39" i="21"/>
  <c r="J39" i="21"/>
  <c r="I39" i="21"/>
  <c r="H39" i="21"/>
  <c r="G39" i="21"/>
  <c r="F39" i="21"/>
  <c r="E39" i="21"/>
  <c r="D39" i="21"/>
  <c r="C39" i="21"/>
  <c r="B39" i="21"/>
  <c r="L21" i="21"/>
  <c r="K21" i="21"/>
  <c r="J21" i="21"/>
  <c r="I21" i="21"/>
  <c r="H21" i="21"/>
  <c r="G21" i="21"/>
  <c r="F21" i="21"/>
  <c r="E21" i="21"/>
  <c r="D21" i="21"/>
  <c r="C21" i="21"/>
  <c r="B21" i="21"/>
  <c r="K94" i="13"/>
  <c r="J94" i="13"/>
  <c r="I94" i="13"/>
  <c r="H94" i="13"/>
  <c r="G94" i="13"/>
  <c r="E94" i="13"/>
  <c r="D94" i="13"/>
  <c r="C94" i="13"/>
  <c r="K93" i="13"/>
  <c r="I93" i="13"/>
  <c r="H93" i="13"/>
  <c r="G93" i="13"/>
  <c r="F93" i="13"/>
  <c r="E93" i="13"/>
  <c r="D93" i="13"/>
  <c r="K92" i="13"/>
  <c r="K95" i="13" s="1"/>
  <c r="J92" i="13"/>
  <c r="I92" i="13"/>
  <c r="H92" i="13"/>
  <c r="G92" i="13"/>
  <c r="F92" i="13"/>
  <c r="E92" i="13"/>
  <c r="D92" i="13"/>
  <c r="C92" i="13"/>
  <c r="B94" i="13"/>
  <c r="B93" i="13"/>
  <c r="B92" i="13"/>
  <c r="K63" i="13"/>
  <c r="J63" i="13"/>
  <c r="I63" i="13"/>
  <c r="H63" i="13"/>
  <c r="G63" i="13"/>
  <c r="F63" i="13"/>
  <c r="F64" i="13" s="1"/>
  <c r="E63" i="13"/>
  <c r="D63" i="13"/>
  <c r="C63" i="13"/>
  <c r="K62" i="13"/>
  <c r="K64" i="13" s="1"/>
  <c r="J62" i="13"/>
  <c r="J93" i="13" s="1"/>
  <c r="I62" i="13"/>
  <c r="H62" i="13"/>
  <c r="G62" i="13"/>
  <c r="F62" i="13"/>
  <c r="E62" i="13"/>
  <c r="D62" i="13"/>
  <c r="C62" i="13"/>
  <c r="L61" i="13"/>
  <c r="L92" i="13" s="1"/>
  <c r="K61" i="13"/>
  <c r="J61" i="13"/>
  <c r="I61" i="13"/>
  <c r="I64" i="13" s="1"/>
  <c r="H61" i="13"/>
  <c r="G61" i="13"/>
  <c r="F61" i="13"/>
  <c r="E61" i="13"/>
  <c r="D61" i="13"/>
  <c r="C61" i="13"/>
  <c r="B63" i="13"/>
  <c r="B62" i="13"/>
  <c r="B61" i="13"/>
  <c r="L51" i="13"/>
  <c r="K51" i="13"/>
  <c r="J51" i="13"/>
  <c r="I51" i="13"/>
  <c r="H51" i="13"/>
  <c r="G51" i="13"/>
  <c r="F51" i="13"/>
  <c r="E51" i="13"/>
  <c r="E52" i="13" s="1"/>
  <c r="D51" i="13"/>
  <c r="D52" i="13" s="1"/>
  <c r="C51" i="13"/>
  <c r="L50" i="13"/>
  <c r="K50" i="13"/>
  <c r="K52" i="13" s="1"/>
  <c r="J50" i="13"/>
  <c r="I50" i="13"/>
  <c r="H50" i="13"/>
  <c r="G50" i="13"/>
  <c r="F50" i="13"/>
  <c r="E50" i="13"/>
  <c r="D50" i="13"/>
  <c r="C50" i="13"/>
  <c r="C52" i="13" s="1"/>
  <c r="L49" i="13"/>
  <c r="K49" i="13"/>
  <c r="J49" i="13"/>
  <c r="J52" i="13" s="1"/>
  <c r="I49" i="13"/>
  <c r="H49" i="13"/>
  <c r="G49" i="13"/>
  <c r="F49" i="13"/>
  <c r="E49" i="13"/>
  <c r="D49" i="13"/>
  <c r="C49" i="13"/>
  <c r="B51" i="13"/>
  <c r="B50" i="13"/>
  <c r="B49" i="13"/>
  <c r="L32" i="13"/>
  <c r="K32" i="13"/>
  <c r="J32" i="13"/>
  <c r="I32" i="13"/>
  <c r="H32" i="13"/>
  <c r="G32" i="13"/>
  <c r="F32" i="13"/>
  <c r="E32" i="13"/>
  <c r="D32" i="13"/>
  <c r="C32" i="13"/>
  <c r="L31" i="13"/>
  <c r="L62" i="13" s="1"/>
  <c r="K31" i="13"/>
  <c r="J31" i="13"/>
  <c r="I31" i="13"/>
  <c r="H31" i="13"/>
  <c r="H33" i="13" s="1"/>
  <c r="G31" i="13"/>
  <c r="G33" i="13" s="1"/>
  <c r="F31" i="13"/>
  <c r="F33" i="13" s="1"/>
  <c r="E31" i="13"/>
  <c r="E33" i="13" s="1"/>
  <c r="D31" i="13"/>
  <c r="C31" i="13"/>
  <c r="L30" i="13"/>
  <c r="K30" i="13"/>
  <c r="K33" i="13" s="1"/>
  <c r="J30" i="13"/>
  <c r="I30" i="13"/>
  <c r="H30" i="13"/>
  <c r="G30" i="13"/>
  <c r="F30" i="13"/>
  <c r="E30" i="13"/>
  <c r="D30" i="13"/>
  <c r="C30" i="13"/>
  <c r="B32" i="13"/>
  <c r="B31" i="13"/>
  <c r="B30" i="13"/>
  <c r="K87" i="13"/>
  <c r="J87" i="13"/>
  <c r="I87" i="13"/>
  <c r="H87" i="13"/>
  <c r="G87" i="13"/>
  <c r="F87" i="13"/>
  <c r="E87" i="13"/>
  <c r="D87" i="13"/>
  <c r="C87" i="13"/>
  <c r="K86" i="13"/>
  <c r="K88" i="13" s="1"/>
  <c r="J86" i="13"/>
  <c r="I86" i="13"/>
  <c r="H86" i="13"/>
  <c r="G86" i="13"/>
  <c r="F86" i="13"/>
  <c r="F88" i="13" s="1"/>
  <c r="E86" i="13"/>
  <c r="D86" i="13"/>
  <c r="L85" i="13"/>
  <c r="K85" i="13"/>
  <c r="J85" i="13"/>
  <c r="I85" i="13"/>
  <c r="I88" i="13" s="1"/>
  <c r="H85" i="13"/>
  <c r="H88" i="13" s="1"/>
  <c r="G85" i="13"/>
  <c r="G88" i="13" s="1"/>
  <c r="F85" i="13"/>
  <c r="E85" i="13"/>
  <c r="E88" i="13" s="1"/>
  <c r="D85" i="13"/>
  <c r="D88" i="13" s="1"/>
  <c r="C85" i="13"/>
  <c r="B87" i="13"/>
  <c r="B86" i="13"/>
  <c r="B85" i="13"/>
  <c r="L81" i="13"/>
  <c r="K81" i="13"/>
  <c r="J81" i="13"/>
  <c r="I81" i="13"/>
  <c r="H81" i="13"/>
  <c r="G81" i="13"/>
  <c r="F81" i="13"/>
  <c r="E81" i="13"/>
  <c r="D81" i="13"/>
  <c r="C81" i="13"/>
  <c r="C82" i="13" s="1"/>
  <c r="L80" i="13"/>
  <c r="L82" i="13" s="1"/>
  <c r="K80" i="13"/>
  <c r="J80" i="13"/>
  <c r="I80" i="13"/>
  <c r="H80" i="13"/>
  <c r="G80" i="13"/>
  <c r="F80" i="13"/>
  <c r="E80" i="13"/>
  <c r="D80" i="13"/>
  <c r="C80" i="13"/>
  <c r="L79" i="13"/>
  <c r="K79" i="13"/>
  <c r="K82" i="13" s="1"/>
  <c r="J79" i="13"/>
  <c r="J82" i="13" s="1"/>
  <c r="I79" i="13"/>
  <c r="I82" i="13" s="1"/>
  <c r="H79" i="13"/>
  <c r="H82" i="13" s="1"/>
  <c r="G79" i="13"/>
  <c r="F79" i="13"/>
  <c r="E79" i="13"/>
  <c r="D79" i="13"/>
  <c r="C79" i="13"/>
  <c r="B81" i="13"/>
  <c r="B80" i="13"/>
  <c r="B79" i="13"/>
  <c r="L75" i="13"/>
  <c r="L87" i="13" s="1"/>
  <c r="K75" i="13"/>
  <c r="J75" i="13"/>
  <c r="I75" i="13"/>
  <c r="H75" i="13"/>
  <c r="G75" i="13"/>
  <c r="F75" i="13"/>
  <c r="E75" i="13"/>
  <c r="D75" i="13"/>
  <c r="C75" i="13"/>
  <c r="L74" i="13"/>
  <c r="K74" i="13"/>
  <c r="K76" i="13" s="1"/>
  <c r="J74" i="13"/>
  <c r="I74" i="13"/>
  <c r="H74" i="13"/>
  <c r="G74" i="13"/>
  <c r="F74" i="13"/>
  <c r="E74" i="13"/>
  <c r="D74" i="13"/>
  <c r="C74" i="13"/>
  <c r="C76" i="13" s="1"/>
  <c r="L73" i="13"/>
  <c r="K73" i="13"/>
  <c r="J73" i="13"/>
  <c r="J76" i="13" s="1"/>
  <c r="I73" i="13"/>
  <c r="I76" i="13" s="1"/>
  <c r="H73" i="13"/>
  <c r="G73" i="13"/>
  <c r="F73" i="13"/>
  <c r="E73" i="13"/>
  <c r="D73" i="13"/>
  <c r="C73" i="13"/>
  <c r="B75" i="13"/>
  <c r="B74" i="13"/>
  <c r="B73" i="13"/>
  <c r="H95" i="13"/>
  <c r="G95" i="13"/>
  <c r="E95" i="13"/>
  <c r="D95" i="13"/>
  <c r="B95" i="13"/>
  <c r="J88" i="13"/>
  <c r="B88" i="13"/>
  <c r="G82" i="13"/>
  <c r="F82" i="13"/>
  <c r="E82" i="13"/>
  <c r="D82" i="13"/>
  <c r="H76" i="13"/>
  <c r="G76" i="13"/>
  <c r="F76" i="13"/>
  <c r="E76" i="13"/>
  <c r="D76" i="13"/>
  <c r="B76" i="13"/>
  <c r="H64" i="13"/>
  <c r="G64" i="13"/>
  <c r="E64" i="13"/>
  <c r="D64" i="13"/>
  <c r="C64" i="13"/>
  <c r="B64" i="13"/>
  <c r="L58" i="13"/>
  <c r="K58" i="13"/>
  <c r="J58" i="13"/>
  <c r="I58" i="13"/>
  <c r="H58" i="13"/>
  <c r="G58" i="13"/>
  <c r="F58" i="13"/>
  <c r="E58" i="13"/>
  <c r="D58" i="13"/>
  <c r="C58" i="13"/>
  <c r="B58" i="13"/>
  <c r="I52" i="13"/>
  <c r="H52" i="13"/>
  <c r="G52" i="13"/>
  <c r="F52" i="13"/>
  <c r="L46" i="13"/>
  <c r="K46" i="13"/>
  <c r="J46" i="13"/>
  <c r="I46" i="13"/>
  <c r="H46" i="13"/>
  <c r="G46" i="13"/>
  <c r="F46" i="13"/>
  <c r="E46" i="13"/>
  <c r="D46" i="13"/>
  <c r="C46" i="13"/>
  <c r="B46" i="13"/>
  <c r="L40" i="13"/>
  <c r="K40" i="13"/>
  <c r="J40" i="13"/>
  <c r="I40" i="13"/>
  <c r="H40" i="13"/>
  <c r="G40" i="13"/>
  <c r="F40" i="13"/>
  <c r="E40" i="13"/>
  <c r="D40" i="13"/>
  <c r="C40" i="13"/>
  <c r="B40" i="13"/>
  <c r="J33" i="13"/>
  <c r="I33" i="13"/>
  <c r="D33" i="13"/>
  <c r="C33" i="13"/>
  <c r="B33" i="13"/>
  <c r="L27" i="13"/>
  <c r="K27" i="13"/>
  <c r="J27" i="13"/>
  <c r="I27" i="13"/>
  <c r="H27" i="13"/>
  <c r="G27" i="13"/>
  <c r="F27" i="13"/>
  <c r="E27" i="13"/>
  <c r="D27" i="13"/>
  <c r="C27" i="13"/>
  <c r="B27" i="13"/>
  <c r="L21" i="13"/>
  <c r="K21" i="13"/>
  <c r="J21" i="13"/>
  <c r="I21" i="13"/>
  <c r="H21" i="13"/>
  <c r="G21" i="13"/>
  <c r="F21" i="13"/>
  <c r="E21" i="13"/>
  <c r="D21" i="13"/>
  <c r="C21" i="13"/>
  <c r="B21" i="13"/>
  <c r="L15" i="13"/>
  <c r="K15" i="13"/>
  <c r="J15" i="13"/>
  <c r="I15" i="13"/>
  <c r="H15" i="13"/>
  <c r="G15" i="13"/>
  <c r="F15" i="13"/>
  <c r="E15" i="13"/>
  <c r="D15" i="13"/>
  <c r="C15" i="13"/>
  <c r="B15" i="13"/>
  <c r="L9" i="13"/>
  <c r="K9" i="13"/>
  <c r="J9" i="13"/>
  <c r="I9" i="13"/>
  <c r="H9" i="13"/>
  <c r="G9" i="13"/>
  <c r="F9" i="13"/>
  <c r="E9" i="13"/>
  <c r="D9" i="13"/>
  <c r="C9" i="13"/>
  <c r="B9" i="13"/>
  <c r="K84" i="20"/>
  <c r="J84" i="20"/>
  <c r="H84" i="20"/>
  <c r="H85" i="20" s="1"/>
  <c r="G84" i="20"/>
  <c r="F84" i="20"/>
  <c r="E84" i="20"/>
  <c r="D84" i="20"/>
  <c r="C84" i="20"/>
  <c r="K83" i="20"/>
  <c r="J83" i="20"/>
  <c r="J85" i="20" s="1"/>
  <c r="I83" i="20"/>
  <c r="H83" i="20"/>
  <c r="G83" i="20"/>
  <c r="F83" i="20"/>
  <c r="F85" i="20" s="1"/>
  <c r="E83" i="20"/>
  <c r="D83" i="20"/>
  <c r="C83" i="20"/>
  <c r="C85" i="20" s="1"/>
  <c r="K82" i="20"/>
  <c r="K85" i="20" s="1"/>
  <c r="J82" i="20"/>
  <c r="I82" i="20"/>
  <c r="H82" i="20"/>
  <c r="G82" i="20"/>
  <c r="G85" i="20" s="1"/>
  <c r="F82" i="20"/>
  <c r="E82" i="20"/>
  <c r="D82" i="20"/>
  <c r="D85" i="20" s="1"/>
  <c r="C82" i="20"/>
  <c r="B84" i="20"/>
  <c r="B82" i="20"/>
  <c r="E85" i="20"/>
  <c r="B78" i="20"/>
  <c r="L72" i="20"/>
  <c r="K72" i="20"/>
  <c r="J72" i="20"/>
  <c r="I72" i="20"/>
  <c r="H72" i="20"/>
  <c r="G72" i="20"/>
  <c r="F72" i="20"/>
  <c r="E72" i="20"/>
  <c r="D72" i="20"/>
  <c r="C72" i="20"/>
  <c r="B72" i="20"/>
  <c r="C60" i="20"/>
  <c r="K59" i="20"/>
  <c r="J59" i="20"/>
  <c r="H59" i="20"/>
  <c r="G59" i="20"/>
  <c r="F59" i="20"/>
  <c r="E59" i="20"/>
  <c r="D59" i="20"/>
  <c r="C59" i="20"/>
  <c r="L58" i="20"/>
  <c r="L83" i="20" s="1"/>
  <c r="K58" i="20"/>
  <c r="J58" i="20"/>
  <c r="I58" i="20"/>
  <c r="H58" i="20"/>
  <c r="G58" i="20"/>
  <c r="F58" i="20"/>
  <c r="E58" i="20"/>
  <c r="D58" i="20"/>
  <c r="C58" i="20"/>
  <c r="K57" i="20"/>
  <c r="K60" i="20" s="1"/>
  <c r="J57" i="20"/>
  <c r="J60" i="20" s="1"/>
  <c r="I57" i="20"/>
  <c r="H57" i="20"/>
  <c r="H60" i="20" s="1"/>
  <c r="G57" i="20"/>
  <c r="G60" i="20" s="1"/>
  <c r="F57" i="20"/>
  <c r="F60" i="20" s="1"/>
  <c r="E57" i="20"/>
  <c r="E60" i="20" s="1"/>
  <c r="D57" i="20"/>
  <c r="D60" i="20" s="1"/>
  <c r="C57" i="20"/>
  <c r="B59" i="20"/>
  <c r="B58" i="20"/>
  <c r="B83" i="20" s="1"/>
  <c r="B57" i="20"/>
  <c r="F53" i="20"/>
  <c r="B53" i="20"/>
  <c r="L52" i="20"/>
  <c r="K52" i="20"/>
  <c r="J52" i="20"/>
  <c r="I52" i="20"/>
  <c r="H52" i="20"/>
  <c r="G52" i="20"/>
  <c r="F52" i="20"/>
  <c r="E52" i="20"/>
  <c r="D52" i="20"/>
  <c r="C52" i="20"/>
  <c r="B52" i="20"/>
  <c r="L51" i="20"/>
  <c r="K51" i="20"/>
  <c r="J51" i="20"/>
  <c r="I51" i="20"/>
  <c r="H51" i="20"/>
  <c r="G51" i="20"/>
  <c r="F51" i="20"/>
  <c r="E51" i="20"/>
  <c r="D51" i="20"/>
  <c r="C51" i="20"/>
  <c r="B51" i="20"/>
  <c r="L50" i="20"/>
  <c r="K50" i="20"/>
  <c r="K53" i="20" s="1"/>
  <c r="J50" i="20"/>
  <c r="J53" i="20" s="1"/>
  <c r="I50" i="20"/>
  <c r="I53" i="20" s="1"/>
  <c r="H50" i="20"/>
  <c r="H53" i="20" s="1"/>
  <c r="G50" i="20"/>
  <c r="G53" i="20" s="1"/>
  <c r="F50" i="20"/>
  <c r="E50" i="20"/>
  <c r="E53" i="20" s="1"/>
  <c r="D50" i="20"/>
  <c r="D53" i="20" s="1"/>
  <c r="C50" i="20"/>
  <c r="C53" i="20" s="1"/>
  <c r="B50" i="20"/>
  <c r="L47" i="20"/>
  <c r="K47" i="20"/>
  <c r="J47" i="20"/>
  <c r="I47" i="20"/>
  <c r="H47" i="20"/>
  <c r="G47" i="20"/>
  <c r="F47" i="20"/>
  <c r="E47" i="20"/>
  <c r="D47" i="20"/>
  <c r="C47" i="20"/>
  <c r="B47" i="20"/>
  <c r="L41" i="20"/>
  <c r="K41" i="20"/>
  <c r="J41" i="20"/>
  <c r="I41" i="20"/>
  <c r="H41" i="20"/>
  <c r="G41" i="20"/>
  <c r="F41" i="20"/>
  <c r="E41" i="20"/>
  <c r="D41" i="20"/>
  <c r="C41" i="20"/>
  <c r="B41" i="20"/>
  <c r="L35" i="20"/>
  <c r="K35" i="20"/>
  <c r="J35" i="20"/>
  <c r="I35" i="20"/>
  <c r="H35" i="20"/>
  <c r="G35" i="20"/>
  <c r="F35" i="20"/>
  <c r="E35" i="20"/>
  <c r="D35" i="20"/>
  <c r="C35" i="20"/>
  <c r="B35" i="20"/>
  <c r="L27" i="20"/>
  <c r="K27" i="20"/>
  <c r="J27" i="20"/>
  <c r="I27" i="20"/>
  <c r="I59" i="20" s="1"/>
  <c r="I84" i="20" s="1"/>
  <c r="H27" i="20"/>
  <c r="G27" i="20"/>
  <c r="F27" i="20"/>
  <c r="E27" i="20"/>
  <c r="D27" i="20"/>
  <c r="C27" i="20"/>
  <c r="L26" i="20"/>
  <c r="K26" i="20"/>
  <c r="J26" i="20"/>
  <c r="I26" i="20"/>
  <c r="H26" i="20"/>
  <c r="G26" i="20"/>
  <c r="F26" i="20"/>
  <c r="E26" i="20"/>
  <c r="D26" i="20"/>
  <c r="C26" i="20"/>
  <c r="L25" i="20"/>
  <c r="K25" i="20"/>
  <c r="K28" i="20" s="1"/>
  <c r="J25" i="20"/>
  <c r="J28" i="20" s="1"/>
  <c r="I25" i="20"/>
  <c r="H25" i="20"/>
  <c r="H28" i="20" s="1"/>
  <c r="G25" i="20"/>
  <c r="G28" i="20" s="1"/>
  <c r="F25" i="20"/>
  <c r="F28" i="20" s="1"/>
  <c r="E25" i="20"/>
  <c r="E28" i="20" s="1"/>
  <c r="D25" i="20"/>
  <c r="D28" i="20" s="1"/>
  <c r="C25" i="20"/>
  <c r="C28" i="20" s="1"/>
  <c r="B28" i="20"/>
  <c r="B27" i="20"/>
  <c r="B26" i="20"/>
  <c r="B25" i="20"/>
  <c r="L22" i="20"/>
  <c r="K22" i="20"/>
  <c r="J22" i="20"/>
  <c r="I22" i="20"/>
  <c r="H22" i="20"/>
  <c r="G22" i="20"/>
  <c r="F22" i="20"/>
  <c r="E22" i="20"/>
  <c r="D22" i="20"/>
  <c r="C22" i="20"/>
  <c r="B22" i="20"/>
  <c r="L16" i="20"/>
  <c r="K16" i="20"/>
  <c r="J16" i="20"/>
  <c r="I16" i="20"/>
  <c r="H16" i="20"/>
  <c r="G16" i="20"/>
  <c r="F16" i="20"/>
  <c r="E16" i="20"/>
  <c r="D16" i="20"/>
  <c r="C16" i="20"/>
  <c r="B16" i="20"/>
  <c r="L10" i="20"/>
  <c r="K10" i="20"/>
  <c r="J10" i="20"/>
  <c r="I10" i="20"/>
  <c r="H10" i="20"/>
  <c r="G10" i="20"/>
  <c r="F10" i="20"/>
  <c r="E10" i="20"/>
  <c r="D10" i="20"/>
  <c r="C10" i="20"/>
  <c r="B10" i="20"/>
  <c r="H95" i="1"/>
  <c r="J94" i="1"/>
  <c r="H94" i="1"/>
  <c r="G94" i="1"/>
  <c r="F94" i="1"/>
  <c r="E94" i="1"/>
  <c r="D94" i="1"/>
  <c r="C94" i="1"/>
  <c r="J93" i="1"/>
  <c r="J95" i="1" s="1"/>
  <c r="I93" i="1"/>
  <c r="H93" i="1"/>
  <c r="G93" i="1"/>
  <c r="F93" i="1"/>
  <c r="E93" i="1"/>
  <c r="C93" i="1"/>
  <c r="K92" i="1"/>
  <c r="J92" i="1"/>
  <c r="I92" i="1"/>
  <c r="H92" i="1"/>
  <c r="G92" i="1"/>
  <c r="G95" i="1" s="1"/>
  <c r="F92" i="1"/>
  <c r="F95" i="1" s="1"/>
  <c r="E92" i="1"/>
  <c r="E95" i="1" s="1"/>
  <c r="C92" i="1"/>
  <c r="C95" i="1" s="1"/>
  <c r="B94" i="1"/>
  <c r="B92" i="1"/>
  <c r="F88" i="1"/>
  <c r="E88" i="1"/>
  <c r="D88" i="1"/>
  <c r="L87" i="1"/>
  <c r="K87" i="1"/>
  <c r="J87" i="1"/>
  <c r="I87" i="1"/>
  <c r="H87" i="1"/>
  <c r="G87" i="1"/>
  <c r="F87" i="1"/>
  <c r="E87" i="1"/>
  <c r="D87" i="1"/>
  <c r="C87" i="1"/>
  <c r="L86" i="1"/>
  <c r="K86" i="1"/>
  <c r="J86" i="1"/>
  <c r="I86" i="1"/>
  <c r="H86" i="1"/>
  <c r="G86" i="1"/>
  <c r="F86" i="1"/>
  <c r="E86" i="1"/>
  <c r="D86" i="1"/>
  <c r="C86" i="1"/>
  <c r="C88" i="1" s="1"/>
  <c r="L85" i="1"/>
  <c r="K85" i="1"/>
  <c r="K88" i="1" s="1"/>
  <c r="J85" i="1"/>
  <c r="J88" i="1" s="1"/>
  <c r="I85" i="1"/>
  <c r="I88" i="1" s="1"/>
  <c r="H85" i="1"/>
  <c r="H88" i="1" s="1"/>
  <c r="G85" i="1"/>
  <c r="G88" i="1" s="1"/>
  <c r="F85" i="1"/>
  <c r="E85" i="1"/>
  <c r="D85" i="1"/>
  <c r="D92" i="1" s="1"/>
  <c r="C85" i="1"/>
  <c r="B87" i="1"/>
  <c r="B86" i="1"/>
  <c r="B88" i="1" s="1"/>
  <c r="B85" i="1"/>
  <c r="L82" i="1"/>
  <c r="K82" i="1"/>
  <c r="J82" i="1"/>
  <c r="I82" i="1"/>
  <c r="H82" i="1"/>
  <c r="G82" i="1"/>
  <c r="F82" i="1"/>
  <c r="E82" i="1"/>
  <c r="D82" i="1"/>
  <c r="C82" i="1"/>
  <c r="B82" i="1"/>
  <c r="L76" i="1"/>
  <c r="K76" i="1"/>
  <c r="J76" i="1"/>
  <c r="I76" i="1"/>
  <c r="H76" i="1"/>
  <c r="G76" i="1"/>
  <c r="F76" i="1"/>
  <c r="E76" i="1"/>
  <c r="D76" i="1"/>
  <c r="C76" i="1"/>
  <c r="B76" i="1"/>
  <c r="L70" i="1"/>
  <c r="K70" i="1"/>
  <c r="J70" i="1"/>
  <c r="I70" i="1"/>
  <c r="H70" i="1"/>
  <c r="G70" i="1"/>
  <c r="F70" i="1"/>
  <c r="E70" i="1"/>
  <c r="D70" i="1"/>
  <c r="C70" i="1"/>
  <c r="B70" i="1"/>
  <c r="C58" i="1"/>
  <c r="J57" i="1"/>
  <c r="I57" i="1"/>
  <c r="I94" i="1" s="1"/>
  <c r="I95" i="1" s="1"/>
  <c r="H57" i="1"/>
  <c r="G57" i="1"/>
  <c r="F57" i="1"/>
  <c r="E57" i="1"/>
  <c r="D57" i="1"/>
  <c r="C57" i="1"/>
  <c r="K56" i="1"/>
  <c r="K93" i="1" s="1"/>
  <c r="J56" i="1"/>
  <c r="I56" i="1"/>
  <c r="H56" i="1"/>
  <c r="G56" i="1"/>
  <c r="F56" i="1"/>
  <c r="E56" i="1"/>
  <c r="D56" i="1"/>
  <c r="D93" i="1" s="1"/>
  <c r="C56" i="1"/>
  <c r="K55" i="1"/>
  <c r="J55" i="1"/>
  <c r="J58" i="1" s="1"/>
  <c r="I55" i="1"/>
  <c r="I58" i="1" s="1"/>
  <c r="H55" i="1"/>
  <c r="H58" i="1" s="1"/>
  <c r="G55" i="1"/>
  <c r="G58" i="1" s="1"/>
  <c r="F55" i="1"/>
  <c r="F58" i="1" s="1"/>
  <c r="E55" i="1"/>
  <c r="E58" i="1" s="1"/>
  <c r="D55" i="1"/>
  <c r="C55" i="1"/>
  <c r="B57" i="1"/>
  <c r="B56" i="1"/>
  <c r="B93" i="1" s="1"/>
  <c r="B95" i="1" s="1"/>
  <c r="B55" i="1"/>
  <c r="L52" i="1"/>
  <c r="K52" i="1"/>
  <c r="J52" i="1"/>
  <c r="I52" i="1"/>
  <c r="H52" i="1"/>
  <c r="G52" i="1"/>
  <c r="F52" i="1"/>
  <c r="E52" i="1"/>
  <c r="D52" i="1"/>
  <c r="C52" i="1"/>
  <c r="B52" i="1"/>
  <c r="L44" i="1"/>
  <c r="L57" i="1" s="1"/>
  <c r="K44" i="1"/>
  <c r="K57" i="1" s="1"/>
  <c r="K94" i="1" s="1"/>
  <c r="J44" i="1"/>
  <c r="I44" i="1"/>
  <c r="H44" i="1"/>
  <c r="G44" i="1"/>
  <c r="F44" i="1"/>
  <c r="E44" i="1"/>
  <c r="D44" i="1"/>
  <c r="C44" i="1"/>
  <c r="L43" i="1"/>
  <c r="K43" i="1"/>
  <c r="J43" i="1"/>
  <c r="I43" i="1"/>
  <c r="H43" i="1"/>
  <c r="G43" i="1"/>
  <c r="F43" i="1"/>
  <c r="E43" i="1"/>
  <c r="C43" i="1"/>
  <c r="L42" i="1"/>
  <c r="K42" i="1"/>
  <c r="J42" i="1"/>
  <c r="J45" i="1" s="1"/>
  <c r="I42" i="1"/>
  <c r="I45" i="1" s="1"/>
  <c r="H42" i="1"/>
  <c r="H45" i="1" s="1"/>
  <c r="G42" i="1"/>
  <c r="G45" i="1" s="1"/>
  <c r="F42" i="1"/>
  <c r="F45" i="1" s="1"/>
  <c r="E42" i="1"/>
  <c r="E45" i="1" s="1"/>
  <c r="D42" i="1"/>
  <c r="D45" i="1" s="1"/>
  <c r="C42" i="1"/>
  <c r="C45" i="1" s="1"/>
  <c r="B45" i="1"/>
  <c r="B44" i="1"/>
  <c r="B43" i="1"/>
  <c r="B42" i="1"/>
  <c r="L39" i="1"/>
  <c r="K39" i="1"/>
  <c r="J39" i="1"/>
  <c r="I39" i="1"/>
  <c r="H39" i="1"/>
  <c r="G39" i="1"/>
  <c r="F39" i="1"/>
  <c r="E39" i="1"/>
  <c r="D39" i="1"/>
  <c r="C39" i="1"/>
  <c r="B39" i="1"/>
  <c r="L33" i="1"/>
  <c r="K33" i="1"/>
  <c r="J33" i="1"/>
  <c r="I33" i="1"/>
  <c r="H33" i="1"/>
  <c r="G33" i="1"/>
  <c r="F33" i="1"/>
  <c r="E33" i="1"/>
  <c r="D33" i="1"/>
  <c r="C33" i="1"/>
  <c r="B33" i="1"/>
  <c r="J26" i="1"/>
  <c r="H26" i="1"/>
  <c r="E26" i="1"/>
  <c r="L25" i="1"/>
  <c r="K25" i="1"/>
  <c r="J25" i="1"/>
  <c r="I25" i="1"/>
  <c r="H25" i="1"/>
  <c r="G25" i="1"/>
  <c r="F25" i="1"/>
  <c r="E25" i="1"/>
  <c r="D25" i="1"/>
  <c r="C25" i="1"/>
  <c r="L24" i="1"/>
  <c r="L56" i="1" s="1"/>
  <c r="K24" i="1"/>
  <c r="J24" i="1"/>
  <c r="I24" i="1"/>
  <c r="H24" i="1"/>
  <c r="G24" i="1"/>
  <c r="F24" i="1"/>
  <c r="F26" i="1" s="1"/>
  <c r="E24" i="1"/>
  <c r="D24" i="1"/>
  <c r="C24" i="1"/>
  <c r="L23" i="1"/>
  <c r="L55" i="1" s="1"/>
  <c r="L92" i="1" s="1"/>
  <c r="K23" i="1"/>
  <c r="K26" i="1" s="1"/>
  <c r="J23" i="1"/>
  <c r="I23" i="1"/>
  <c r="H23" i="1"/>
  <c r="G23" i="1"/>
  <c r="G26" i="1" s="1"/>
  <c r="F23" i="1"/>
  <c r="E23" i="1"/>
  <c r="D23" i="1"/>
  <c r="D26" i="1" s="1"/>
  <c r="C23" i="1"/>
  <c r="C26" i="1" s="1"/>
  <c r="B25" i="1"/>
  <c r="B24" i="1"/>
  <c r="B26" i="1" s="1"/>
  <c r="B23" i="1"/>
  <c r="L20" i="1"/>
  <c r="K20" i="1"/>
  <c r="J20" i="1"/>
  <c r="I20" i="1"/>
  <c r="H20" i="1"/>
  <c r="G20" i="1"/>
  <c r="F20" i="1"/>
  <c r="E20" i="1"/>
  <c r="D20" i="1"/>
  <c r="C20" i="1"/>
  <c r="B20" i="1"/>
  <c r="L14" i="1"/>
  <c r="K14" i="1"/>
  <c r="J14" i="1"/>
  <c r="I14" i="1"/>
  <c r="H14" i="1"/>
  <c r="G14" i="1"/>
  <c r="F14" i="1"/>
  <c r="E14" i="1"/>
  <c r="D14" i="1"/>
  <c r="C14" i="1"/>
  <c r="B14" i="1"/>
  <c r="K8" i="1"/>
  <c r="J8" i="1"/>
  <c r="I8" i="1"/>
  <c r="H8" i="1"/>
  <c r="G8" i="1"/>
  <c r="F8" i="1"/>
  <c r="E8" i="1"/>
  <c r="D8" i="1"/>
  <c r="C8" i="1"/>
  <c r="B8" i="1"/>
  <c r="L8" i="1"/>
  <c r="L109" i="1"/>
  <c r="L52" i="13" l="1"/>
  <c r="L63" i="13"/>
  <c r="L94" i="13" s="1"/>
  <c r="L59" i="20"/>
  <c r="L84" i="20" s="1"/>
  <c r="L209" i="21"/>
  <c r="L210" i="21" s="1"/>
  <c r="L112" i="21"/>
  <c r="I57" i="21"/>
  <c r="D210" i="21"/>
  <c r="B57" i="21"/>
  <c r="G210" i="21"/>
  <c r="E57" i="21"/>
  <c r="D57" i="21"/>
  <c r="E210" i="21"/>
  <c r="C57" i="21"/>
  <c r="C210" i="21"/>
  <c r="L57" i="21"/>
  <c r="B198" i="21"/>
  <c r="B210" i="21" s="1"/>
  <c r="F57" i="21"/>
  <c r="F210" i="21"/>
  <c r="I95" i="13"/>
  <c r="F94" i="13"/>
  <c r="F95" i="13" s="1"/>
  <c r="L33" i="13"/>
  <c r="J95" i="13"/>
  <c r="J64" i="13"/>
  <c r="L53" i="20"/>
  <c r="L28" i="20"/>
  <c r="L57" i="20"/>
  <c r="I85" i="20"/>
  <c r="I60" i="20"/>
  <c r="I28" i="20"/>
  <c r="B60" i="20"/>
  <c r="L94" i="1"/>
  <c r="L76" i="13"/>
  <c r="L86" i="13"/>
  <c r="C86" i="13"/>
  <c r="D95" i="1"/>
  <c r="D58" i="1"/>
  <c r="L45" i="1"/>
  <c r="K95" i="1"/>
  <c r="K58" i="1"/>
  <c r="K45" i="1"/>
  <c r="I26" i="1"/>
  <c r="B58" i="1"/>
  <c r="L58" i="1"/>
  <c r="L93" i="1"/>
  <c r="B52" i="13"/>
  <c r="B82" i="13"/>
  <c r="B85" i="20"/>
  <c r="L88" i="1"/>
  <c r="L26" i="1"/>
  <c r="L4" i="20"/>
  <c r="L2" i="20"/>
  <c r="L64" i="13" l="1"/>
  <c r="L95" i="1"/>
  <c r="L60" i="20"/>
  <c r="L82" i="20"/>
  <c r="L85" i="20" s="1"/>
  <c r="L88" i="13"/>
  <c r="L93" i="13"/>
  <c r="L95" i="13" s="1"/>
  <c r="C88" i="13"/>
  <c r="C93" i="13"/>
  <c r="C95" i="13" s="1"/>
  <c r="M1" i="11"/>
  <c r="M2" i="11" l="1"/>
  <c r="L3" i="21"/>
  <c r="L2" i="21"/>
  <c r="L3" i="13"/>
  <c r="L2" i="13"/>
  <c r="A31" i="11" l="1"/>
  <c r="A32" i="11"/>
  <c r="A33" i="11"/>
  <c r="A30" i="11"/>
  <c r="A212" i="21"/>
  <c r="A213" i="21"/>
  <c r="A214" i="21"/>
  <c r="A211" i="21"/>
  <c r="A97" i="13"/>
  <c r="A98" i="13"/>
  <c r="A99" i="13"/>
  <c r="A96" i="13"/>
  <c r="A87" i="20"/>
  <c r="A88" i="20"/>
  <c r="A89" i="20"/>
  <c r="A86" i="20"/>
</calcChain>
</file>

<file path=xl/sharedStrings.xml><?xml version="1.0" encoding="utf-8"?>
<sst xmlns="http://schemas.openxmlformats.org/spreadsheetml/2006/main" count="455" uniqueCount="83">
  <si>
    <t>BOE sust. Pribatua
VPO pr. Privada</t>
  </si>
  <si>
    <t>Araba / Álava</t>
  </si>
  <si>
    <t>Bizkaia</t>
  </si>
  <si>
    <t>Gipuzkoa</t>
  </si>
  <si>
    <t>EAE/CAV</t>
  </si>
  <si>
    <t>BOE Saileko Kontzer.
VPO concert. Dpto.</t>
  </si>
  <si>
    <t>BOE Guztira
VPO Total</t>
  </si>
  <si>
    <t>EESS Saila
VVSS Departamento</t>
  </si>
  <si>
    <t>EESS sust. Pribatua
VVSS pr. Privada</t>
  </si>
  <si>
    <t>EESS Guztira
VVSS Total</t>
  </si>
  <si>
    <t>Etxebizitza Tasatu Autonomikoak
Viviendas Tasadas Autonómicas</t>
  </si>
  <si>
    <t>Zuzkidurako bizitokiak(*)
Alojamientos Dotacionales(*)</t>
  </si>
  <si>
    <t>Udal etxebizitza tasatuak alokairuan(*)
Viv. Tasadas municipales en alquiler(*)</t>
  </si>
  <si>
    <t>Udal etxebizitza tasatuak jabetzan(*)
Viv. Tasadas municipales en propiedad(*)</t>
  </si>
  <si>
    <t>Eusko Jaurlaritzaren administrazio-sailkapena ez daukaten etxebizitzak, guztira (beste bitarteko batzurekin zenbatetsiak).
Total Viviendas y ADAS no Sujetas a Calificación Administrativa Gobierno Vasco(*)</t>
  </si>
  <si>
    <t>Guztira BOE+EESS+ZB+UET
Total VPO+VVSS+AD+VTM</t>
  </si>
  <si>
    <t>Iturria: BOE behin-behineko eta behin betiko kalifikazioak ,eta EE SS zuinketa-akta eta behin-behineko onarpen-akta</t>
  </si>
  <si>
    <t>Fuente: calificaciones provisionales y definitivas de VPO y actas de replanteo y de recepción provisional de viviendas sociales</t>
  </si>
  <si>
    <t>ETXEBIZITA LIBREA HASIAK URTEKA ETA LURRALDEKA</t>
  </si>
  <si>
    <t>VIVIENDAS LIBRES INICIADAS SEGÚN AÑO POR TERRITORIOS HISTÓRICOS</t>
  </si>
  <si>
    <t>EL / VL</t>
  </si>
  <si>
    <t>Iturria: Garraio, Mugikortasun eta Hiri Agenda Ministerioa/ Fuente: Ministerio de Transportes, Movilidad y Agenda Urbana</t>
  </si>
  <si>
    <t>EKIMEN PUBLIKOAK HASITAKO BABESTUTAKO ETXEBIZITZAK URTEKA ETA LURRALDEKA</t>
  </si>
  <si>
    <t>VIVIENDAS PROTEGIDAS INICIADAS DE INICIATIVA PÚBLICA SEGÚN AÑO POR TERRITORIO</t>
  </si>
  <si>
    <t>BOE Visesa
VPO Visesa</t>
  </si>
  <si>
    <t>EESS Visesa
VVSS Visesa</t>
  </si>
  <si>
    <t>Visesa Guztira
Visesa Total</t>
  </si>
  <si>
    <t>Saila Guztira
Departamento Total</t>
  </si>
  <si>
    <t>Udal etxebizitza tasatuak(*)
Viv. Tasadas municipales(*)</t>
  </si>
  <si>
    <t>Ekimen publikoa-Guztia
Total iniciativa pública</t>
  </si>
  <si>
    <t xml:space="preserve">ALOKAIRUAN HASITAKO ETXEBIZITZAK URTEKA ETA LURRALDEKA. </t>
  </si>
  <si>
    <t xml:space="preserve">VIVIENDAS INICIADAS EN ALQUILER POR AÑO Y TERRITORIO HISTÓRICO. </t>
  </si>
  <si>
    <t>BOE kontzer. erabilera-lagapen
VPO concert. cesión de uso</t>
  </si>
  <si>
    <t>Guztira/Total</t>
  </si>
  <si>
    <t>Eusko Jaurlaritzaren administrazio-sailkapena ez daukaten etxebizitzak, guztira (beste bitarteko batzurekin zenbatetsiak).
Total Vivendas y ADAS no Sujetas a Calificación Administrativa Gobierno Vasco</t>
  </si>
  <si>
    <t>ETXEBIZITZA BABESTU HASIAK URTEKA ETA EGITURAZKO ESKUALDEKA.</t>
  </si>
  <si>
    <t xml:space="preserve">VIVIENDAS PROTEGIDAS INICIADAS SEGÚN AÑO POR ÁREAS FUNCIONALES. </t>
  </si>
  <si>
    <t>Araba Erdialdea/Alava Central</t>
  </si>
  <si>
    <t>Enkarterriak/Balmaseda-Zalla</t>
  </si>
  <si>
    <t>Goierri/Beasain-Zumárraga</t>
  </si>
  <si>
    <t>Bilbo Metropolitarra/Bilbao Metropolitano</t>
  </si>
  <si>
    <t>Durango/Durango</t>
  </si>
  <si>
    <t>Debabarrena/Eibar</t>
  </si>
  <si>
    <t>Busturialdea-Artibai/Gernika-Markina</t>
  </si>
  <si>
    <t>Arratia/Igorre</t>
  </si>
  <si>
    <t>Arabako Errioxa/Laguardia</t>
  </si>
  <si>
    <t>Aiara/Llodio</t>
  </si>
  <si>
    <t>Debagoiena/Mondragón-Bergara</t>
  </si>
  <si>
    <t>Mungia/Mungia</t>
  </si>
  <si>
    <t>Toloserri/Tolosa</t>
  </si>
  <si>
    <t>Urola-Kosta/Zarautz-Azpeitia</t>
  </si>
  <si>
    <t>Etxebizitza Tasatu Autonomikoak 
Viviendas Tasadas Autonómicas</t>
  </si>
  <si>
    <t>HIRU HIRIBURUTEAN HASITAKO ETXEBIZITZAK.</t>
  </si>
  <si>
    <t>VIVIENDAS PROTEGIDAS INICIADAS EN LAS CAPITALES.</t>
  </si>
  <si>
    <t>Udalerria/Municipio</t>
  </si>
  <si>
    <t>Mota / Tipo</t>
  </si>
  <si>
    <t>Bilbao</t>
  </si>
  <si>
    <t>EESS sust pribatua
VVSS pr.privada</t>
  </si>
  <si>
    <t>BOE gainerakoak
VPO resto</t>
  </si>
  <si>
    <t>Etxebizitza Tasatu Autonomikoak                           Viviendas Tasadas Autonómicas</t>
  </si>
  <si>
    <t>Zuzkidurako bizitokiak(*)
Alojamientos dotacionales(*)</t>
  </si>
  <si>
    <t>Vitoria-Gasteiz</t>
  </si>
  <si>
    <t>GUZTIRA/TOTAL</t>
  </si>
  <si>
    <t>BOE Sailekoak
VPO Dpto.</t>
  </si>
  <si>
    <t>BOE Sailekoak eta Kontzertatuak
VPO Dpto. y Concertadas</t>
  </si>
  <si>
    <t>Udal etxebizitza tasatuak(*)
Viviendas Tasadas municipales(*)</t>
  </si>
  <si>
    <t>EESS Saila 
VVSS Departamento</t>
  </si>
  <si>
    <t>EESS Saila  
VVSS Departamento</t>
  </si>
  <si>
    <t>VIVIENDAS PROTEGIDAS INICIADAS SEGÚN AÑO POR TERRITORIO HISTÓRICO</t>
  </si>
  <si>
    <t>ETXEBIZITZA BABESTU HASIAK, URTEKA ETA LURRALDEKA</t>
  </si>
  <si>
    <t>EUSKO JAURLARITZAREN KALIFIKAZIOAREN MENPE EZ DAUDEN ETXEBIZITZA TASATUAK ETA ZUZKIDURA BIZITOKIAK, HAINBAT ITURRIREN BITARTEZ ZENBATETSIAK</t>
  </si>
  <si>
    <t>VIVIENDAS TASADAS Y ADAS NO SUJETAS A CALIFICACIÓN G.VASCO Y ESTIMADAS EN BASE A DISTINTAS FUENTES</t>
  </si>
  <si>
    <t>VIVIENDAS TASADAS Y ADAS NO SUJETAS A CALIFICACIÓN G.VASCO Y EN BASE A LA EDYVI</t>
  </si>
  <si>
    <t>Eusko Jaurlaritzaren administrazio-sailkapena duten etxebizitzak guztira
Total Viviendas Sujetas a Calificación Administrativa Gobierno Vasco</t>
  </si>
  <si>
    <t>BOE kontzer. eta dpto
VPO concert. y dpto.</t>
  </si>
  <si>
    <t>2025(*)</t>
  </si>
  <si>
    <t>Donostia/
San Sebastián</t>
  </si>
  <si>
    <r>
      <t>(*)2025eko 3. hiruhileko datuak/Datos de 3</t>
    </r>
    <r>
      <rPr>
        <vertAlign val="superscript"/>
        <sz val="8"/>
        <rFont val="Verdana"/>
        <family val="2"/>
      </rPr>
      <t>er</t>
    </r>
    <r>
      <rPr>
        <sz val="8"/>
        <rFont val="Verdana"/>
        <family val="2"/>
      </rPr>
      <t xml:space="preserve"> trimestre 2025</t>
    </r>
  </si>
  <si>
    <r>
      <t xml:space="preserve">EEEko 2025eko 3. hiruhileko datuak/Datos de EDYVI </t>
    </r>
    <r>
      <rPr>
        <vertAlign val="superscript"/>
        <sz val="8"/>
        <rFont val="Verdana"/>
        <family val="2"/>
      </rPr>
      <t>3er</t>
    </r>
    <r>
      <rPr>
        <sz val="8"/>
        <rFont val="Verdana"/>
        <family val="2"/>
      </rPr>
      <t xml:space="preserve"> trimestre 2025</t>
    </r>
  </si>
  <si>
    <t>Azkenengo eguneratzea 2026/01/08 - Última actualización a 08/01/2026</t>
  </si>
  <si>
    <t>2025ko 4. hiruhilekoan arte</t>
  </si>
  <si>
    <t>Hasta 4º trimestre 2025</t>
  </si>
  <si>
    <t>Donostialdea-Bidasoa Behea/Bajo Bidasoa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</si>
</sst>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41">
    <font>
      <sz val="10"/>
      <name val="MS Sans"/>
    </font>
    <font>
      <sz val="10"/>
      <name val="MS Sans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sz val="12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10"/>
      <name val="MS Sans"/>
    </font>
    <font>
      <b/>
      <sz val="10"/>
      <color theme="0"/>
      <name val="Ciutadella Rounded Medium"/>
    </font>
    <font>
      <sz val="10"/>
      <name val="Ciutadella Rounded Medium"/>
    </font>
    <font>
      <i/>
      <sz val="10"/>
      <color theme="0"/>
      <name val="Ciutadella Rounded Medium"/>
    </font>
    <font>
      <sz val="10"/>
      <color theme="1"/>
      <name val="Ciutadella Rounded Medium"/>
    </font>
    <font>
      <sz val="9"/>
      <name val="NoeText"/>
    </font>
    <font>
      <sz val="9"/>
      <name val="Ciutadella Rounded Medium"/>
    </font>
    <font>
      <sz val="12"/>
      <name val="Ciutadella Rounded Medium"/>
    </font>
    <font>
      <sz val="14"/>
      <name val="Ciutadella Rounded Bold"/>
    </font>
    <font>
      <sz val="13"/>
      <name val="Ciutadella Rounded Bold"/>
    </font>
    <font>
      <sz val="10"/>
      <color theme="0"/>
      <name val="Ciutadella Rounded Medium"/>
    </font>
    <font>
      <b/>
      <i/>
      <sz val="10"/>
      <color theme="0"/>
      <name val="Ciutadella Rounded Medium"/>
    </font>
    <font>
      <vertAlign val="superscript"/>
      <sz val="8"/>
      <name val="Verdana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2" tint="-0.499984740745262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0" tint="-0.249977111117893"/>
      </right>
      <top style="thin">
        <color theme="2" tint="-0.499984740745262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2" tint="-0.249977111117893"/>
      </bottom>
      <diagonal/>
    </border>
  </borders>
  <cellStyleXfs count="4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1" applyNumberFormat="0" applyAlignment="0" applyProtection="0"/>
    <xf numFmtId="164" fontId="8" fillId="0" borderId="0" applyFont="0" applyFill="0" applyBorder="0" applyAlignment="0" applyProtection="0"/>
    <xf numFmtId="0" fontId="17" fillId="3" borderId="0" applyNumberFormat="0" applyBorder="0" applyAlignment="0" applyProtection="0"/>
    <xf numFmtId="4" fontId="1" fillId="0" borderId="0" applyFont="0" applyFill="0" applyBorder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23" borderId="4" applyNumberFormat="0" applyFont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0" fontId="26" fillId="0" borderId="9" applyNumberFormat="0" applyFill="0" applyAlignment="0" applyProtection="0"/>
  </cellStyleXfs>
  <cellXfs count="8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3" fontId="4" fillId="0" borderId="0" xfId="0" applyNumberFormat="1" applyFont="1"/>
    <xf numFmtId="0" fontId="4" fillId="0" borderId="0" xfId="36" applyFont="1"/>
    <xf numFmtId="0" fontId="5" fillId="0" borderId="0" xfId="36" applyFont="1"/>
    <xf numFmtId="0" fontId="6" fillId="0" borderId="0" xfId="36" applyFont="1"/>
    <xf numFmtId="0" fontId="5" fillId="0" borderId="0" xfId="36" applyFont="1" applyAlignment="1">
      <alignment horizontal="left"/>
    </xf>
    <xf numFmtId="0" fontId="6" fillId="0" borderId="0" xfId="35" applyFont="1"/>
    <xf numFmtId="0" fontId="4" fillId="0" borderId="0" xfId="35" applyFont="1"/>
    <xf numFmtId="3" fontId="4" fillId="0" borderId="0" xfId="35" applyNumberFormat="1" applyFont="1"/>
    <xf numFmtId="0" fontId="6" fillId="0" borderId="0" xfId="37" applyFont="1"/>
    <xf numFmtId="0" fontId="5" fillId="0" borderId="0" xfId="35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36" applyFont="1" applyAlignment="1">
      <alignment horizontal="left"/>
    </xf>
    <xf numFmtId="0" fontId="4" fillId="0" borderId="0" xfId="37" applyFont="1"/>
    <xf numFmtId="3" fontId="4" fillId="0" borderId="0" xfId="33" applyNumberFormat="1" applyFont="1" applyFill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3" fontId="6" fillId="0" borderId="0" xfId="0" applyNumberFormat="1" applyFont="1"/>
    <xf numFmtId="0" fontId="27" fillId="0" borderId="0" xfId="0" applyFont="1"/>
    <xf numFmtId="0" fontId="5" fillId="0" borderId="0" xfId="0" quotePrefix="1" applyFont="1"/>
    <xf numFmtId="0" fontId="4" fillId="0" borderId="0" xfId="0" applyFont="1" applyAlignment="1">
      <alignment wrapText="1"/>
    </xf>
    <xf numFmtId="0" fontId="7" fillId="0" borderId="0" xfId="37" applyFont="1" applyAlignment="1">
      <alignment horizontal="right"/>
    </xf>
    <xf numFmtId="0" fontId="28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3" fontId="27" fillId="0" borderId="0" xfId="0" applyNumberFormat="1" applyFont="1"/>
    <xf numFmtId="0" fontId="34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3" fontId="3" fillId="0" borderId="0" xfId="0" applyNumberFormat="1" applyFont="1"/>
    <xf numFmtId="0" fontId="33" fillId="0" borderId="0" xfId="0" applyFont="1" applyAlignment="1">
      <alignment horizontal="right" vertical="center"/>
    </xf>
    <xf numFmtId="0" fontId="31" fillId="24" borderId="15" xfId="0" applyFont="1" applyFill="1" applyBorder="1" applyAlignment="1">
      <alignment horizontal="center" vertical="center"/>
    </xf>
    <xf numFmtId="0" fontId="31" fillId="24" borderId="14" xfId="0" applyFont="1" applyFill="1" applyBorder="1" applyAlignment="1">
      <alignment horizontal="center" vertical="center"/>
    </xf>
    <xf numFmtId="0" fontId="31" fillId="24" borderId="13" xfId="0" applyFont="1" applyFill="1" applyBorder="1" applyAlignment="1">
      <alignment horizontal="center" vertical="center"/>
    </xf>
    <xf numFmtId="0" fontId="31" fillId="24" borderId="16" xfId="0" applyFont="1" applyFill="1" applyBorder="1" applyAlignment="1">
      <alignment horizontal="center" vertical="center"/>
    </xf>
    <xf numFmtId="0" fontId="3" fillId="0" borderId="17" xfId="0" applyFont="1" applyBorder="1"/>
    <xf numFmtId="0" fontId="29" fillId="24" borderId="13" xfId="0" applyFont="1" applyFill="1" applyBorder="1" applyAlignment="1">
      <alignment horizontal="left" vertical="center" wrapText="1"/>
    </xf>
    <xf numFmtId="0" fontId="3" fillId="0" borderId="18" xfId="0" applyFont="1" applyBorder="1"/>
    <xf numFmtId="0" fontId="30" fillId="25" borderId="22" xfId="0" applyFont="1" applyFill="1" applyBorder="1" applyAlignment="1">
      <alignment horizontal="left" vertical="center"/>
    </xf>
    <xf numFmtId="3" fontId="30" fillId="25" borderId="22" xfId="0" applyNumberFormat="1" applyFont="1" applyFill="1" applyBorder="1" applyAlignment="1">
      <alignment vertical="center"/>
    </xf>
    <xf numFmtId="0" fontId="30" fillId="26" borderId="0" xfId="0" applyFont="1" applyFill="1" applyAlignment="1">
      <alignment horizontal="left" vertical="center"/>
    </xf>
    <xf numFmtId="3" fontId="30" fillId="26" borderId="19" xfId="0" applyNumberFormat="1" applyFont="1" applyFill="1" applyBorder="1" applyAlignment="1">
      <alignment vertical="center"/>
    </xf>
    <xf numFmtId="0" fontId="30" fillId="26" borderId="20" xfId="0" applyFont="1" applyFill="1" applyBorder="1" applyAlignment="1">
      <alignment horizontal="left" vertical="center"/>
    </xf>
    <xf numFmtId="3" fontId="30" fillId="26" borderId="18" xfId="0" applyNumberFormat="1" applyFont="1" applyFill="1" applyBorder="1" applyAlignment="1">
      <alignment vertical="center"/>
    </xf>
    <xf numFmtId="3" fontId="30" fillId="26" borderId="22" xfId="0" applyNumberFormat="1" applyFont="1" applyFill="1" applyBorder="1" applyAlignment="1">
      <alignment vertical="center"/>
    </xf>
    <xf numFmtId="3" fontId="30" fillId="26" borderId="21" xfId="0" applyNumberFormat="1" applyFont="1" applyFill="1" applyBorder="1" applyAlignment="1">
      <alignment vertical="center"/>
    </xf>
    <xf numFmtId="0" fontId="32" fillId="24" borderId="23" xfId="0" applyFont="1" applyFill="1" applyBorder="1" applyAlignment="1">
      <alignment horizontal="left" vertical="center"/>
    </xf>
    <xf numFmtId="3" fontId="32" fillId="24" borderId="24" xfId="0" applyNumberFormat="1" applyFont="1" applyFill="1" applyBorder="1" applyAlignment="1">
      <alignment vertical="center"/>
    </xf>
    <xf numFmtId="3" fontId="32" fillId="24" borderId="25" xfId="0" applyNumberFormat="1" applyFont="1" applyFill="1" applyBorder="1" applyAlignment="1">
      <alignment vertical="center"/>
    </xf>
    <xf numFmtId="3" fontId="32" fillId="24" borderId="27" xfId="0" applyNumberFormat="1" applyFont="1" applyFill="1" applyBorder="1" applyAlignment="1">
      <alignment vertical="center"/>
    </xf>
    <xf numFmtId="0" fontId="32" fillId="27" borderId="11" xfId="0" applyFont="1" applyFill="1" applyBorder="1" applyAlignment="1">
      <alignment horizontal="left" vertical="center"/>
    </xf>
    <xf numFmtId="0" fontId="32" fillId="27" borderId="0" xfId="0" applyFont="1" applyFill="1" applyAlignment="1">
      <alignment horizontal="left" vertical="center"/>
    </xf>
    <xf numFmtId="0" fontId="4" fillId="0" borderId="12" xfId="0" applyFont="1" applyBorder="1"/>
    <xf numFmtId="3" fontId="32" fillId="27" borderId="10" xfId="0" applyNumberFormat="1" applyFont="1" applyFill="1" applyBorder="1" applyAlignment="1">
      <alignment vertical="center"/>
    </xf>
    <xf numFmtId="0" fontId="29" fillId="27" borderId="0" xfId="0" applyFont="1" applyFill="1" applyAlignment="1">
      <alignment vertical="center" wrapText="1"/>
    </xf>
    <xf numFmtId="0" fontId="39" fillId="27" borderId="10" xfId="0" applyFont="1" applyFill="1" applyBorder="1" applyAlignment="1">
      <alignment horizontal="center" vertical="center"/>
    </xf>
    <xf numFmtId="0" fontId="29" fillId="24" borderId="0" xfId="0" applyFont="1" applyFill="1" applyAlignment="1">
      <alignment vertical="center" wrapText="1"/>
    </xf>
    <xf numFmtId="0" fontId="39" fillId="24" borderId="26" xfId="0" applyFont="1" applyFill="1" applyBorder="1" applyAlignment="1">
      <alignment horizontal="center" vertical="center"/>
    </xf>
    <xf numFmtId="3" fontId="30" fillId="26" borderId="19" xfId="0" applyNumberFormat="1" applyFont="1" applyFill="1" applyBorder="1" applyAlignment="1">
      <alignment vertical="center" wrapText="1"/>
    </xf>
    <xf numFmtId="0" fontId="30" fillId="26" borderId="0" xfId="0" applyFont="1" applyFill="1" applyAlignment="1">
      <alignment horizontal="left" vertical="center" wrapText="1"/>
    </xf>
    <xf numFmtId="0" fontId="30" fillId="26" borderId="20" xfId="0" applyFont="1" applyFill="1" applyBorder="1" applyAlignment="1">
      <alignment horizontal="left" vertical="center" wrapText="1"/>
    </xf>
    <xf numFmtId="3" fontId="30" fillId="26" borderId="22" xfId="0" applyNumberFormat="1" applyFont="1" applyFill="1" applyBorder="1" applyAlignment="1">
      <alignment vertical="center" wrapText="1"/>
    </xf>
    <xf numFmtId="3" fontId="29" fillId="24" borderId="13" xfId="33" applyNumberFormat="1" applyFont="1" applyFill="1" applyBorder="1" applyAlignment="1">
      <alignment horizontal="left" vertical="center" wrapText="1"/>
    </xf>
    <xf numFmtId="3" fontId="38" fillId="24" borderId="14" xfId="33" applyNumberFormat="1" applyFont="1" applyFill="1" applyBorder="1" applyAlignment="1">
      <alignment horizontal="center" vertical="center"/>
    </xf>
    <xf numFmtId="3" fontId="38" fillId="24" borderId="13" xfId="33" applyNumberFormat="1" applyFont="1" applyFill="1" applyBorder="1" applyAlignment="1">
      <alignment horizontal="center" vertical="center"/>
    </xf>
    <xf numFmtId="3" fontId="38" fillId="24" borderId="15" xfId="33" applyNumberFormat="1" applyFont="1" applyFill="1" applyBorder="1" applyAlignment="1">
      <alignment horizontal="center" vertical="center"/>
    </xf>
    <xf numFmtId="3" fontId="38" fillId="24" borderId="16" xfId="33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0" fontId="30" fillId="26" borderId="28" xfId="0" applyFont="1" applyFill="1" applyBorder="1" applyAlignment="1">
      <alignment horizontal="center" vertical="center"/>
    </xf>
    <xf numFmtId="0" fontId="30" fillId="26" borderId="29" xfId="0" applyFont="1" applyFill="1" applyBorder="1" applyAlignment="1">
      <alignment horizontal="center" vertical="center"/>
    </xf>
    <xf numFmtId="0" fontId="30" fillId="26" borderId="30" xfId="0" applyFont="1" applyFill="1" applyBorder="1" applyAlignment="1">
      <alignment horizontal="center" vertical="center"/>
    </xf>
    <xf numFmtId="0" fontId="30" fillId="26" borderId="28" xfId="0" applyFont="1" applyFill="1" applyBorder="1" applyAlignment="1">
      <alignment horizontal="center" vertic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_EGI ESK hasi" xfId="35" xr:uid="{00000000-0005-0000-0000-000024000000}"/>
    <cellStyle name="Normal_ETXEAK0" xfId="36" xr:uid="{00000000-0005-0000-0000-000025000000}"/>
    <cellStyle name="Normal_Hiriburu hasi" xfId="37" xr:uid="{00000000-0005-0000-0000-000026000000}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2B2B2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1"/>
  <sheetViews>
    <sheetView showZeros="0" tabSelected="1" zoomScaleNormal="100" zoomScaleSheetLayoutView="75" workbookViewId="0"/>
  </sheetViews>
  <sheetFormatPr baseColWidth="10" defaultColWidth="12" defaultRowHeight="12.75"/>
  <cols>
    <col min="1" max="1" width="45" style="5" customWidth="1"/>
    <col min="2" max="5" width="5.7109375" style="2" customWidth="1"/>
    <col min="6" max="7" width="5.5703125" style="2" bestFit="1" customWidth="1"/>
    <col min="8" max="9" width="5.5703125" style="2" customWidth="1"/>
    <col min="10" max="11" width="5.5703125" style="2" bestFit="1" customWidth="1"/>
    <col min="12" max="12" width="8" style="2" bestFit="1" customWidth="1"/>
    <col min="13" max="16384" width="12" style="16"/>
  </cols>
  <sheetData>
    <row r="1" spans="1:13" ht="18">
      <c r="A1" s="37" t="s">
        <v>69</v>
      </c>
      <c r="I1" s="32"/>
      <c r="L1" s="35" t="s">
        <v>80</v>
      </c>
    </row>
    <row r="2" spans="1:13" ht="12.75" customHeight="1">
      <c r="A2" s="36" t="s">
        <v>68</v>
      </c>
      <c r="I2" s="32"/>
      <c r="L2" s="40" t="s">
        <v>81</v>
      </c>
    </row>
    <row r="3" spans="1:13">
      <c r="A3" s="3"/>
    </row>
    <row r="4" spans="1:13" ht="26.25" customHeight="1">
      <c r="A4" s="46" t="s">
        <v>0</v>
      </c>
      <c r="B4" s="42">
        <v>2015</v>
      </c>
      <c r="C4" s="42">
        <v>2016</v>
      </c>
      <c r="D4" s="42">
        <v>2017</v>
      </c>
      <c r="E4" s="43">
        <v>2018</v>
      </c>
      <c r="F4" s="41">
        <v>2019</v>
      </c>
      <c r="G4" s="42">
        <v>2020</v>
      </c>
      <c r="H4" s="42">
        <v>2021</v>
      </c>
      <c r="I4" s="42">
        <v>2022</v>
      </c>
      <c r="J4" s="43">
        <v>2023</v>
      </c>
      <c r="K4" s="43">
        <v>2024</v>
      </c>
      <c r="L4" s="44">
        <v>2025</v>
      </c>
      <c r="M4" s="45"/>
    </row>
    <row r="5" spans="1:13">
      <c r="A5" s="50" t="s">
        <v>1</v>
      </c>
      <c r="B5" s="51">
        <v>15</v>
      </c>
      <c r="C5" s="51">
        <v>40</v>
      </c>
      <c r="D5" s="51">
        <v>52</v>
      </c>
      <c r="E5" s="51">
        <v>152</v>
      </c>
      <c r="F5" s="51">
        <v>189</v>
      </c>
      <c r="G5" s="51">
        <v>19</v>
      </c>
      <c r="H5" s="51">
        <v>264</v>
      </c>
      <c r="I5" s="51">
        <v>444</v>
      </c>
      <c r="J5" s="51">
        <v>266</v>
      </c>
      <c r="K5" s="51">
        <v>599</v>
      </c>
      <c r="L5" s="51">
        <v>0</v>
      </c>
      <c r="M5" s="47"/>
    </row>
    <row r="6" spans="1:13">
      <c r="A6" s="52" t="s">
        <v>2</v>
      </c>
      <c r="B6" s="53">
        <v>304</v>
      </c>
      <c r="C6" s="54">
        <v>302</v>
      </c>
      <c r="D6" s="53">
        <v>121</v>
      </c>
      <c r="E6" s="53">
        <v>364</v>
      </c>
      <c r="F6" s="53">
        <v>345</v>
      </c>
      <c r="G6" s="53">
        <v>334</v>
      </c>
      <c r="H6" s="53">
        <v>174</v>
      </c>
      <c r="I6" s="53">
        <v>588</v>
      </c>
      <c r="J6" s="53">
        <v>184</v>
      </c>
      <c r="K6" s="53">
        <v>184</v>
      </c>
      <c r="L6" s="55">
        <v>0</v>
      </c>
    </row>
    <row r="7" spans="1:13">
      <c r="A7" s="52" t="s">
        <v>3</v>
      </c>
      <c r="B7" s="55">
        <v>85</v>
      </c>
      <c r="C7" s="55">
        <v>198</v>
      </c>
      <c r="D7" s="55">
        <v>90</v>
      </c>
      <c r="E7" s="55">
        <v>186</v>
      </c>
      <c r="F7" s="55">
        <v>44</v>
      </c>
      <c r="G7" s="55">
        <v>94</v>
      </c>
      <c r="H7" s="55">
        <v>30</v>
      </c>
      <c r="I7" s="55">
        <v>139</v>
      </c>
      <c r="J7" s="55">
        <v>64</v>
      </c>
      <c r="K7" s="55">
        <v>147</v>
      </c>
      <c r="L7" s="55">
        <v>104</v>
      </c>
      <c r="M7" s="47"/>
    </row>
    <row r="8" spans="1:13">
      <c r="A8" s="48" t="s">
        <v>4</v>
      </c>
      <c r="B8" s="49">
        <f t="shared" ref="B8:K8" si="0">SUM(B5:B7)</f>
        <v>404</v>
      </c>
      <c r="C8" s="49">
        <f t="shared" si="0"/>
        <v>540</v>
      </c>
      <c r="D8" s="49">
        <f t="shared" si="0"/>
        <v>263</v>
      </c>
      <c r="E8" s="49">
        <f t="shared" si="0"/>
        <v>702</v>
      </c>
      <c r="F8" s="49">
        <f t="shared" si="0"/>
        <v>578</v>
      </c>
      <c r="G8" s="49">
        <f t="shared" si="0"/>
        <v>447</v>
      </c>
      <c r="H8" s="49">
        <f t="shared" si="0"/>
        <v>468</v>
      </c>
      <c r="I8" s="49">
        <f t="shared" si="0"/>
        <v>1171</v>
      </c>
      <c r="J8" s="49">
        <f t="shared" si="0"/>
        <v>514</v>
      </c>
      <c r="K8" s="49">
        <f t="shared" si="0"/>
        <v>930</v>
      </c>
      <c r="L8" s="49">
        <f>SUM(L5:L7)</f>
        <v>104</v>
      </c>
    </row>
    <row r="9" spans="1:13">
      <c r="A9" s="4"/>
    </row>
    <row r="10" spans="1:13" ht="26.25" customHeight="1">
      <c r="A10" s="46" t="s">
        <v>5</v>
      </c>
      <c r="B10" s="42">
        <v>2015</v>
      </c>
      <c r="C10" s="42">
        <v>2016</v>
      </c>
      <c r="D10" s="42">
        <v>2017</v>
      </c>
      <c r="E10" s="43">
        <v>2018</v>
      </c>
      <c r="F10" s="41">
        <v>2019</v>
      </c>
      <c r="G10" s="42">
        <v>2020</v>
      </c>
      <c r="H10" s="42">
        <v>2021</v>
      </c>
      <c r="I10" s="42">
        <v>2022</v>
      </c>
      <c r="J10" s="43">
        <v>2023</v>
      </c>
      <c r="K10" s="43">
        <v>2024</v>
      </c>
      <c r="L10" s="44">
        <v>2025</v>
      </c>
    </row>
    <row r="11" spans="1:13">
      <c r="A11" s="50" t="s">
        <v>1</v>
      </c>
      <c r="B11" s="51"/>
      <c r="C11" s="51"/>
      <c r="D11" s="51"/>
      <c r="E11" s="51"/>
      <c r="F11" s="51">
        <v>152</v>
      </c>
      <c r="G11" s="51">
        <v>166</v>
      </c>
      <c r="H11" s="51"/>
      <c r="I11" s="51"/>
      <c r="J11" s="51"/>
      <c r="K11" s="51">
        <v>318</v>
      </c>
      <c r="L11" s="51">
        <v>220</v>
      </c>
    </row>
    <row r="12" spans="1:13">
      <c r="A12" s="52" t="s">
        <v>2</v>
      </c>
      <c r="B12" s="53">
        <v>78</v>
      </c>
      <c r="C12" s="54"/>
      <c r="D12" s="53">
        <v>262</v>
      </c>
      <c r="E12" s="53">
        <v>180</v>
      </c>
      <c r="F12" s="53">
        <v>220</v>
      </c>
      <c r="G12" s="53">
        <v>238</v>
      </c>
      <c r="H12" s="53">
        <v>192</v>
      </c>
      <c r="I12" s="53">
        <v>198</v>
      </c>
      <c r="J12" s="53">
        <v>368</v>
      </c>
      <c r="K12" s="53">
        <v>153</v>
      </c>
      <c r="L12" s="55">
        <v>75</v>
      </c>
    </row>
    <row r="13" spans="1:13">
      <c r="A13" s="52" t="s">
        <v>3</v>
      </c>
      <c r="B13" s="55"/>
      <c r="C13" s="55">
        <v>36</v>
      </c>
      <c r="D13" s="55"/>
      <c r="E13" s="55">
        <v>114</v>
      </c>
      <c r="F13" s="55">
        <v>325</v>
      </c>
      <c r="G13" s="55"/>
      <c r="H13" s="55">
        <v>142</v>
      </c>
      <c r="I13" s="55">
        <v>193</v>
      </c>
      <c r="J13" s="55">
        <v>81</v>
      </c>
      <c r="K13" s="55">
        <v>111</v>
      </c>
      <c r="L13" s="55">
        <v>437</v>
      </c>
    </row>
    <row r="14" spans="1:13">
      <c r="A14" s="48" t="s">
        <v>4</v>
      </c>
      <c r="B14" s="49">
        <f t="shared" ref="B14:L14" si="1">SUM(B11:B13)</f>
        <v>78</v>
      </c>
      <c r="C14" s="49">
        <f t="shared" si="1"/>
        <v>36</v>
      </c>
      <c r="D14" s="49">
        <f t="shared" si="1"/>
        <v>262</v>
      </c>
      <c r="E14" s="49">
        <f t="shared" si="1"/>
        <v>294</v>
      </c>
      <c r="F14" s="49">
        <f t="shared" si="1"/>
        <v>697</v>
      </c>
      <c r="G14" s="49">
        <f t="shared" si="1"/>
        <v>404</v>
      </c>
      <c r="H14" s="49">
        <f t="shared" si="1"/>
        <v>334</v>
      </c>
      <c r="I14" s="49">
        <f t="shared" si="1"/>
        <v>391</v>
      </c>
      <c r="J14" s="49">
        <f t="shared" si="1"/>
        <v>449</v>
      </c>
      <c r="K14" s="49">
        <f t="shared" si="1"/>
        <v>582</v>
      </c>
      <c r="L14" s="49">
        <f t="shared" si="1"/>
        <v>732</v>
      </c>
    </row>
    <row r="15" spans="1:13">
      <c r="A15" s="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3" ht="25.5">
      <c r="A16" s="46" t="s">
        <v>63</v>
      </c>
      <c r="B16" s="42">
        <v>2015</v>
      </c>
      <c r="C16" s="42">
        <v>2016</v>
      </c>
      <c r="D16" s="42">
        <v>2017</v>
      </c>
      <c r="E16" s="43">
        <v>2018</v>
      </c>
      <c r="F16" s="41">
        <v>2019</v>
      </c>
      <c r="G16" s="42">
        <v>2020</v>
      </c>
      <c r="H16" s="42">
        <v>2021</v>
      </c>
      <c r="I16" s="42">
        <v>2022</v>
      </c>
      <c r="J16" s="43">
        <v>2023</v>
      </c>
      <c r="K16" s="43">
        <v>2024</v>
      </c>
      <c r="L16" s="44">
        <v>2025</v>
      </c>
    </row>
    <row r="17" spans="1:12">
      <c r="A17" s="50" t="s">
        <v>1</v>
      </c>
      <c r="B17" s="51"/>
      <c r="C17" s="51"/>
      <c r="D17" s="51"/>
      <c r="E17" s="51"/>
      <c r="F17" s="51"/>
      <c r="G17" s="51"/>
      <c r="H17" s="51">
        <v>14</v>
      </c>
      <c r="I17" s="51"/>
      <c r="J17" s="51"/>
      <c r="K17" s="51"/>
      <c r="L17" s="51">
        <v>23</v>
      </c>
    </row>
    <row r="18" spans="1:12">
      <c r="A18" s="52" t="s">
        <v>2</v>
      </c>
      <c r="B18" s="53"/>
      <c r="C18" s="54"/>
      <c r="D18" s="53"/>
      <c r="E18" s="53"/>
      <c r="F18" s="53"/>
      <c r="G18" s="53"/>
      <c r="H18" s="53"/>
      <c r="I18" s="53"/>
      <c r="J18" s="53">
        <v>72</v>
      </c>
      <c r="K18" s="53"/>
      <c r="L18" s="55"/>
    </row>
    <row r="19" spans="1:12">
      <c r="A19" s="52" t="s">
        <v>3</v>
      </c>
      <c r="B19" s="55"/>
      <c r="C19" s="55"/>
      <c r="D19" s="55"/>
      <c r="E19" s="55"/>
      <c r="F19" s="55"/>
      <c r="G19" s="55"/>
      <c r="H19" s="55">
        <v>24</v>
      </c>
      <c r="I19" s="55">
        <v>71</v>
      </c>
      <c r="J19" s="55">
        <v>100</v>
      </c>
      <c r="K19" s="55">
        <v>12</v>
      </c>
      <c r="L19" s="55">
        <v>25</v>
      </c>
    </row>
    <row r="20" spans="1:12">
      <c r="A20" s="48" t="s">
        <v>4</v>
      </c>
      <c r="B20" s="49">
        <f t="shared" ref="B20:L20" si="2">SUM(B17:B19)</f>
        <v>0</v>
      </c>
      <c r="C20" s="49">
        <f t="shared" si="2"/>
        <v>0</v>
      </c>
      <c r="D20" s="49">
        <f t="shared" si="2"/>
        <v>0</v>
      </c>
      <c r="E20" s="49">
        <f t="shared" si="2"/>
        <v>0</v>
      </c>
      <c r="F20" s="49">
        <f t="shared" si="2"/>
        <v>0</v>
      </c>
      <c r="G20" s="49">
        <f t="shared" si="2"/>
        <v>0</v>
      </c>
      <c r="H20" s="49">
        <f t="shared" si="2"/>
        <v>38</v>
      </c>
      <c r="I20" s="49">
        <f t="shared" si="2"/>
        <v>71</v>
      </c>
      <c r="J20" s="49">
        <f t="shared" si="2"/>
        <v>172</v>
      </c>
      <c r="K20" s="49">
        <f t="shared" si="2"/>
        <v>12</v>
      </c>
      <c r="L20" s="49">
        <f t="shared" si="2"/>
        <v>48</v>
      </c>
    </row>
    <row r="21" spans="1:12">
      <c r="A21" s="4"/>
    </row>
    <row r="22" spans="1:12" ht="26.25" customHeight="1">
      <c r="A22" s="64" t="s">
        <v>6</v>
      </c>
      <c r="B22" s="65">
        <v>2015</v>
      </c>
      <c r="C22" s="65">
        <v>2016</v>
      </c>
      <c r="D22" s="65">
        <v>2017</v>
      </c>
      <c r="E22" s="65">
        <v>2018</v>
      </c>
      <c r="F22" s="65">
        <v>2019</v>
      </c>
      <c r="G22" s="65">
        <v>2020</v>
      </c>
      <c r="H22" s="65">
        <v>2021</v>
      </c>
      <c r="I22" s="65">
        <v>2022</v>
      </c>
      <c r="J22" s="65">
        <v>2023</v>
      </c>
      <c r="K22" s="65">
        <v>2024</v>
      </c>
      <c r="L22" s="65">
        <v>2025</v>
      </c>
    </row>
    <row r="23" spans="1:12">
      <c r="A23" s="60" t="s">
        <v>1</v>
      </c>
      <c r="B23" s="63">
        <f>B17+B11+B5</f>
        <v>15</v>
      </c>
      <c r="C23" s="63">
        <f t="shared" ref="C23:L23" si="3">C17+C11+C5</f>
        <v>40</v>
      </c>
      <c r="D23" s="63">
        <f t="shared" si="3"/>
        <v>52</v>
      </c>
      <c r="E23" s="63">
        <f t="shared" si="3"/>
        <v>152</v>
      </c>
      <c r="F23" s="63">
        <f t="shared" si="3"/>
        <v>341</v>
      </c>
      <c r="G23" s="63">
        <f t="shared" si="3"/>
        <v>185</v>
      </c>
      <c r="H23" s="63">
        <f t="shared" si="3"/>
        <v>278</v>
      </c>
      <c r="I23" s="63">
        <f t="shared" si="3"/>
        <v>444</v>
      </c>
      <c r="J23" s="63">
        <f t="shared" si="3"/>
        <v>266</v>
      </c>
      <c r="K23" s="63">
        <f t="shared" si="3"/>
        <v>917</v>
      </c>
      <c r="L23" s="63">
        <f t="shared" si="3"/>
        <v>243</v>
      </c>
    </row>
    <row r="24" spans="1:12">
      <c r="A24" s="60" t="s">
        <v>2</v>
      </c>
      <c r="B24" s="63">
        <f t="shared" ref="B24:B25" si="4">B18+B12+B6</f>
        <v>382</v>
      </c>
      <c r="C24" s="63">
        <f t="shared" ref="C24:L24" si="5">C18+C12+C6</f>
        <v>302</v>
      </c>
      <c r="D24" s="63">
        <f t="shared" si="5"/>
        <v>383</v>
      </c>
      <c r="E24" s="63">
        <f t="shared" si="5"/>
        <v>544</v>
      </c>
      <c r="F24" s="63">
        <f t="shared" si="5"/>
        <v>565</v>
      </c>
      <c r="G24" s="63">
        <f t="shared" si="5"/>
        <v>572</v>
      </c>
      <c r="H24" s="63">
        <f t="shared" si="5"/>
        <v>366</v>
      </c>
      <c r="I24" s="63">
        <f t="shared" si="5"/>
        <v>786</v>
      </c>
      <c r="J24" s="63">
        <f t="shared" si="5"/>
        <v>624</v>
      </c>
      <c r="K24" s="63">
        <f t="shared" si="5"/>
        <v>337</v>
      </c>
      <c r="L24" s="63">
        <f t="shared" si="5"/>
        <v>75</v>
      </c>
    </row>
    <row r="25" spans="1:12">
      <c r="A25" s="61" t="s">
        <v>3</v>
      </c>
      <c r="B25" s="63">
        <f t="shared" si="4"/>
        <v>85</v>
      </c>
      <c r="C25" s="63">
        <f t="shared" ref="C25:L25" si="6">C19+C13+C7</f>
        <v>234</v>
      </c>
      <c r="D25" s="63">
        <f t="shared" si="6"/>
        <v>90</v>
      </c>
      <c r="E25" s="63">
        <f t="shared" si="6"/>
        <v>300</v>
      </c>
      <c r="F25" s="63">
        <f t="shared" si="6"/>
        <v>369</v>
      </c>
      <c r="G25" s="63">
        <f t="shared" si="6"/>
        <v>94</v>
      </c>
      <c r="H25" s="63">
        <f t="shared" si="6"/>
        <v>196</v>
      </c>
      <c r="I25" s="63">
        <f t="shared" si="6"/>
        <v>403</v>
      </c>
      <c r="J25" s="63">
        <f t="shared" si="6"/>
        <v>245</v>
      </c>
      <c r="K25" s="63">
        <f t="shared" si="6"/>
        <v>270</v>
      </c>
      <c r="L25" s="63">
        <f t="shared" si="6"/>
        <v>566</v>
      </c>
    </row>
    <row r="26" spans="1:12">
      <c r="A26" s="60" t="s">
        <v>4</v>
      </c>
      <c r="B26" s="63">
        <f>SUM(B23:B25)</f>
        <v>482</v>
      </c>
      <c r="C26" s="63">
        <f t="shared" ref="C26:L26" si="7">SUM(C23:C25)</f>
        <v>576</v>
      </c>
      <c r="D26" s="63">
        <f t="shared" si="7"/>
        <v>525</v>
      </c>
      <c r="E26" s="63">
        <f t="shared" si="7"/>
        <v>996</v>
      </c>
      <c r="F26" s="63">
        <f t="shared" si="7"/>
        <v>1275</v>
      </c>
      <c r="G26" s="63">
        <f t="shared" si="7"/>
        <v>851</v>
      </c>
      <c r="H26" s="63">
        <f t="shared" si="7"/>
        <v>840</v>
      </c>
      <c r="I26" s="63">
        <f t="shared" si="7"/>
        <v>1633</v>
      </c>
      <c r="J26" s="63">
        <f t="shared" si="7"/>
        <v>1135</v>
      </c>
      <c r="K26" s="63">
        <f t="shared" si="7"/>
        <v>1524</v>
      </c>
      <c r="L26" s="63">
        <f t="shared" si="7"/>
        <v>884</v>
      </c>
    </row>
    <row r="27" spans="1:12">
      <c r="A27" s="4"/>
    </row>
    <row r="28" spans="1:12">
      <c r="A28" s="4"/>
    </row>
    <row r="29" spans="1:12" ht="26.25" customHeight="1">
      <c r="A29" s="46" t="s">
        <v>7</v>
      </c>
      <c r="B29" s="42">
        <v>2015</v>
      </c>
      <c r="C29" s="42">
        <v>2016</v>
      </c>
      <c r="D29" s="42">
        <v>2017</v>
      </c>
      <c r="E29" s="43">
        <v>2018</v>
      </c>
      <c r="F29" s="41">
        <v>2019</v>
      </c>
      <c r="G29" s="42">
        <v>2020</v>
      </c>
      <c r="H29" s="42">
        <v>2021</v>
      </c>
      <c r="I29" s="42">
        <v>2022</v>
      </c>
      <c r="J29" s="43">
        <v>2023</v>
      </c>
      <c r="K29" s="43">
        <v>2024</v>
      </c>
      <c r="L29" s="44">
        <v>2025</v>
      </c>
    </row>
    <row r="30" spans="1:12">
      <c r="A30" s="50" t="s">
        <v>1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</row>
    <row r="31" spans="1:12">
      <c r="A31" s="52" t="s">
        <v>2</v>
      </c>
      <c r="B31" s="53"/>
      <c r="C31" s="54"/>
      <c r="D31" s="53">
        <v>67</v>
      </c>
      <c r="E31" s="53"/>
      <c r="F31" s="53"/>
      <c r="G31" s="53">
        <v>19</v>
      </c>
      <c r="H31" s="53">
        <v>125</v>
      </c>
      <c r="I31" s="53">
        <v>68</v>
      </c>
      <c r="J31" s="53"/>
      <c r="K31" s="53"/>
      <c r="L31" s="55"/>
    </row>
    <row r="32" spans="1:12">
      <c r="A32" s="52" t="s">
        <v>3</v>
      </c>
      <c r="B32" s="55"/>
      <c r="C32" s="55"/>
      <c r="D32" s="55"/>
      <c r="E32" s="55"/>
      <c r="F32" s="55"/>
      <c r="G32" s="55">
        <v>4</v>
      </c>
      <c r="H32" s="55">
        <v>12</v>
      </c>
      <c r="I32" s="55"/>
      <c r="J32" s="55"/>
      <c r="K32" s="55">
        <v>30</v>
      </c>
      <c r="L32" s="55">
        <v>42</v>
      </c>
    </row>
    <row r="33" spans="1:12">
      <c r="A33" s="48" t="s">
        <v>4</v>
      </c>
      <c r="B33" s="49">
        <f>SUM(B30:B32)</f>
        <v>0</v>
      </c>
      <c r="C33" s="49">
        <f t="shared" ref="C33:L33" si="8">SUM(C30:C32)</f>
        <v>0</v>
      </c>
      <c r="D33" s="49">
        <f t="shared" si="8"/>
        <v>67</v>
      </c>
      <c r="E33" s="49">
        <f t="shared" si="8"/>
        <v>0</v>
      </c>
      <c r="F33" s="49">
        <f t="shared" si="8"/>
        <v>0</v>
      </c>
      <c r="G33" s="49">
        <f t="shared" si="8"/>
        <v>23</v>
      </c>
      <c r="H33" s="49">
        <f t="shared" si="8"/>
        <v>137</v>
      </c>
      <c r="I33" s="49">
        <f t="shared" si="8"/>
        <v>68</v>
      </c>
      <c r="J33" s="49">
        <f t="shared" si="8"/>
        <v>0</v>
      </c>
      <c r="K33" s="49">
        <f t="shared" si="8"/>
        <v>30</v>
      </c>
      <c r="L33" s="49">
        <f t="shared" si="8"/>
        <v>42</v>
      </c>
    </row>
    <row r="34" spans="1:12">
      <c r="A34" s="4"/>
    </row>
    <row r="35" spans="1:12" ht="26.25" customHeight="1">
      <c r="A35" s="46" t="s">
        <v>8</v>
      </c>
      <c r="B35" s="42">
        <v>2015</v>
      </c>
      <c r="C35" s="42">
        <v>2016</v>
      </c>
      <c r="D35" s="42">
        <v>2017</v>
      </c>
      <c r="E35" s="43">
        <v>2018</v>
      </c>
      <c r="F35" s="41">
        <v>2019</v>
      </c>
      <c r="G35" s="42">
        <v>2020</v>
      </c>
      <c r="H35" s="42">
        <v>2021</v>
      </c>
      <c r="I35" s="42">
        <v>2022</v>
      </c>
      <c r="J35" s="43">
        <v>2023</v>
      </c>
      <c r="K35" s="43">
        <v>2024</v>
      </c>
      <c r="L35" s="44">
        <v>2025</v>
      </c>
    </row>
    <row r="36" spans="1:12">
      <c r="A36" s="50" t="s">
        <v>1</v>
      </c>
      <c r="B36" s="51"/>
      <c r="C36" s="51"/>
      <c r="D36" s="51"/>
      <c r="E36" s="51"/>
      <c r="F36" s="51">
        <v>42</v>
      </c>
      <c r="G36" s="51"/>
      <c r="H36" s="51">
        <v>60</v>
      </c>
      <c r="I36" s="51"/>
      <c r="J36" s="51"/>
      <c r="K36" s="51"/>
      <c r="L36" s="51"/>
    </row>
    <row r="37" spans="1:12">
      <c r="A37" s="52" t="s">
        <v>2</v>
      </c>
      <c r="B37" s="53">
        <v>185</v>
      </c>
      <c r="C37" s="54">
        <v>3</v>
      </c>
      <c r="D37" s="53">
        <v>91</v>
      </c>
      <c r="E37" s="53">
        <v>42</v>
      </c>
      <c r="F37" s="53"/>
      <c r="G37" s="53"/>
      <c r="H37" s="53">
        <v>23</v>
      </c>
      <c r="I37" s="53"/>
      <c r="J37" s="53"/>
      <c r="K37" s="53"/>
      <c r="L37" s="55"/>
    </row>
    <row r="38" spans="1:12">
      <c r="A38" s="52" t="s">
        <v>3</v>
      </c>
      <c r="B38" s="55"/>
      <c r="C38" s="55">
        <v>14</v>
      </c>
      <c r="D38" s="55"/>
      <c r="E38" s="55"/>
      <c r="F38" s="55"/>
      <c r="G38" s="55"/>
      <c r="H38" s="55">
        <v>36</v>
      </c>
      <c r="I38" s="55"/>
      <c r="J38" s="55"/>
      <c r="K38" s="55"/>
      <c r="L38" s="55"/>
    </row>
    <row r="39" spans="1:12">
      <c r="A39" s="48" t="s">
        <v>4</v>
      </c>
      <c r="B39" s="49">
        <f t="shared" ref="B39:L39" si="9">SUM(B36:B38)</f>
        <v>185</v>
      </c>
      <c r="C39" s="49">
        <f t="shared" si="9"/>
        <v>17</v>
      </c>
      <c r="D39" s="49">
        <f t="shared" si="9"/>
        <v>91</v>
      </c>
      <c r="E39" s="49">
        <f t="shared" si="9"/>
        <v>42</v>
      </c>
      <c r="F39" s="49">
        <f t="shared" si="9"/>
        <v>42</v>
      </c>
      <c r="G39" s="49">
        <f t="shared" si="9"/>
        <v>0</v>
      </c>
      <c r="H39" s="49">
        <f t="shared" si="9"/>
        <v>119</v>
      </c>
      <c r="I39" s="49">
        <f t="shared" si="9"/>
        <v>0</v>
      </c>
      <c r="J39" s="49">
        <f t="shared" si="9"/>
        <v>0</v>
      </c>
      <c r="K39" s="49">
        <f t="shared" si="9"/>
        <v>0</v>
      </c>
      <c r="L39" s="49">
        <f t="shared" si="9"/>
        <v>0</v>
      </c>
    </row>
    <row r="40" spans="1:12">
      <c r="A40" s="4"/>
    </row>
    <row r="41" spans="1:12" ht="26.25" customHeight="1">
      <c r="A41" s="64" t="s">
        <v>9</v>
      </c>
      <c r="B41" s="65">
        <v>2015</v>
      </c>
      <c r="C41" s="65">
        <v>2016</v>
      </c>
      <c r="D41" s="65">
        <v>2017</v>
      </c>
      <c r="E41" s="65">
        <v>2018</v>
      </c>
      <c r="F41" s="65">
        <v>2019</v>
      </c>
      <c r="G41" s="65">
        <v>2020</v>
      </c>
      <c r="H41" s="65">
        <v>2021</v>
      </c>
      <c r="I41" s="65">
        <v>2022</v>
      </c>
      <c r="J41" s="65">
        <v>2023</v>
      </c>
      <c r="K41" s="65">
        <v>2024</v>
      </c>
      <c r="L41" s="65">
        <v>2025</v>
      </c>
    </row>
    <row r="42" spans="1:12">
      <c r="A42" s="60" t="s">
        <v>1</v>
      </c>
      <c r="B42" s="63">
        <f>B30+B36</f>
        <v>0</v>
      </c>
      <c r="C42" s="63">
        <f t="shared" ref="C42:L42" si="10">C30+C36</f>
        <v>0</v>
      </c>
      <c r="D42" s="63">
        <f t="shared" si="10"/>
        <v>0</v>
      </c>
      <c r="E42" s="63">
        <f t="shared" si="10"/>
        <v>0</v>
      </c>
      <c r="F42" s="63">
        <f t="shared" si="10"/>
        <v>42</v>
      </c>
      <c r="G42" s="63">
        <f t="shared" si="10"/>
        <v>0</v>
      </c>
      <c r="H42" s="63">
        <f t="shared" si="10"/>
        <v>60</v>
      </c>
      <c r="I42" s="63">
        <f t="shared" si="10"/>
        <v>0</v>
      </c>
      <c r="J42" s="63">
        <f t="shared" si="10"/>
        <v>0</v>
      </c>
      <c r="K42" s="63">
        <f t="shared" si="10"/>
        <v>0</v>
      </c>
      <c r="L42" s="63">
        <f t="shared" si="10"/>
        <v>0</v>
      </c>
    </row>
    <row r="43" spans="1:12">
      <c r="A43" s="60" t="s">
        <v>2</v>
      </c>
      <c r="B43" s="63">
        <f t="shared" ref="B43:B44" si="11">B31+B37</f>
        <v>185</v>
      </c>
      <c r="C43" s="63">
        <f t="shared" ref="C43:L43" si="12">C31+C37</f>
        <v>3</v>
      </c>
      <c r="D43" s="63">
        <f t="shared" si="12"/>
        <v>158</v>
      </c>
      <c r="E43" s="63">
        <f t="shared" si="12"/>
        <v>42</v>
      </c>
      <c r="F43" s="63">
        <f t="shared" si="12"/>
        <v>0</v>
      </c>
      <c r="G43" s="63">
        <f t="shared" si="12"/>
        <v>19</v>
      </c>
      <c r="H43" s="63">
        <f t="shared" si="12"/>
        <v>148</v>
      </c>
      <c r="I43" s="63">
        <f t="shared" si="12"/>
        <v>68</v>
      </c>
      <c r="J43" s="63">
        <f t="shared" si="12"/>
        <v>0</v>
      </c>
      <c r="K43" s="63">
        <f t="shared" si="12"/>
        <v>0</v>
      </c>
      <c r="L43" s="63">
        <f t="shared" si="12"/>
        <v>0</v>
      </c>
    </row>
    <row r="44" spans="1:12">
      <c r="A44" s="61" t="s">
        <v>3</v>
      </c>
      <c r="B44" s="63">
        <f t="shared" si="11"/>
        <v>0</v>
      </c>
      <c r="C44" s="63">
        <f t="shared" ref="C44:L44" si="13">C32+C38</f>
        <v>14</v>
      </c>
      <c r="D44" s="63">
        <f t="shared" si="13"/>
        <v>0</v>
      </c>
      <c r="E44" s="63">
        <f t="shared" si="13"/>
        <v>0</v>
      </c>
      <c r="F44" s="63">
        <f t="shared" si="13"/>
        <v>0</v>
      </c>
      <c r="G44" s="63">
        <f t="shared" si="13"/>
        <v>4</v>
      </c>
      <c r="H44" s="63">
        <f t="shared" si="13"/>
        <v>48</v>
      </c>
      <c r="I44" s="63">
        <f t="shared" si="13"/>
        <v>0</v>
      </c>
      <c r="J44" s="63">
        <f t="shared" si="13"/>
        <v>0</v>
      </c>
      <c r="K44" s="63">
        <f t="shared" si="13"/>
        <v>30</v>
      </c>
      <c r="L44" s="63">
        <f t="shared" si="13"/>
        <v>42</v>
      </c>
    </row>
    <row r="45" spans="1:12">
      <c r="A45" s="60" t="s">
        <v>4</v>
      </c>
      <c r="B45" s="63">
        <f>SUM(B42:B44)</f>
        <v>185</v>
      </c>
      <c r="C45" s="63">
        <f t="shared" ref="C45:L45" si="14">SUM(C42:C44)</f>
        <v>17</v>
      </c>
      <c r="D45" s="63">
        <f t="shared" si="14"/>
        <v>158</v>
      </c>
      <c r="E45" s="63">
        <f t="shared" si="14"/>
        <v>42</v>
      </c>
      <c r="F45" s="63">
        <f t="shared" si="14"/>
        <v>42</v>
      </c>
      <c r="G45" s="63">
        <f t="shared" si="14"/>
        <v>23</v>
      </c>
      <c r="H45" s="63">
        <f t="shared" si="14"/>
        <v>256</v>
      </c>
      <c r="I45" s="63">
        <f t="shared" si="14"/>
        <v>68</v>
      </c>
      <c r="J45" s="63">
        <f t="shared" si="14"/>
        <v>0</v>
      </c>
      <c r="K45" s="63">
        <f t="shared" si="14"/>
        <v>30</v>
      </c>
      <c r="L45" s="63">
        <f t="shared" si="14"/>
        <v>42</v>
      </c>
    </row>
    <row r="46" spans="1:12">
      <c r="A46" s="4"/>
    </row>
    <row r="47" spans="1:12">
      <c r="A47" s="4"/>
    </row>
    <row r="48" spans="1:12" ht="26.25" customHeight="1">
      <c r="A48" s="46" t="s">
        <v>10</v>
      </c>
      <c r="B48" s="42">
        <v>2015</v>
      </c>
      <c r="C48" s="42">
        <v>2016</v>
      </c>
      <c r="D48" s="42">
        <v>2017</v>
      </c>
      <c r="E48" s="43">
        <v>2018</v>
      </c>
      <c r="F48" s="41">
        <v>2019</v>
      </c>
      <c r="G48" s="42">
        <v>2020</v>
      </c>
      <c r="H48" s="42">
        <v>2021</v>
      </c>
      <c r="I48" s="42">
        <v>2022</v>
      </c>
      <c r="J48" s="43">
        <v>2023</v>
      </c>
      <c r="K48" s="43">
        <v>2024</v>
      </c>
      <c r="L48" s="44">
        <v>2025</v>
      </c>
    </row>
    <row r="49" spans="1:12">
      <c r="A49" s="50" t="s">
        <v>1</v>
      </c>
      <c r="B49" s="51"/>
      <c r="C49" s="51">
        <v>1</v>
      </c>
      <c r="D49" s="51">
        <v>58</v>
      </c>
      <c r="E49" s="51"/>
      <c r="F49" s="51">
        <v>18</v>
      </c>
      <c r="G49" s="51"/>
      <c r="H49" s="51"/>
      <c r="I49" s="51"/>
      <c r="J49" s="51">
        <v>247</v>
      </c>
      <c r="K49" s="51"/>
      <c r="L49" s="51">
        <v>88</v>
      </c>
    </row>
    <row r="50" spans="1:12">
      <c r="A50" s="52" t="s">
        <v>2</v>
      </c>
      <c r="B50" s="53">
        <v>80</v>
      </c>
      <c r="C50" s="54">
        <v>117</v>
      </c>
      <c r="D50" s="53">
        <v>149</v>
      </c>
      <c r="E50" s="53">
        <v>72</v>
      </c>
      <c r="F50" s="53">
        <v>166</v>
      </c>
      <c r="G50" s="53">
        <v>27</v>
      </c>
      <c r="H50" s="53">
        <v>233</v>
      </c>
      <c r="I50" s="53"/>
      <c r="J50" s="53">
        <v>112</v>
      </c>
      <c r="K50" s="53">
        <v>235</v>
      </c>
      <c r="L50" s="55"/>
    </row>
    <row r="51" spans="1:12">
      <c r="A51" s="52" t="s">
        <v>3</v>
      </c>
      <c r="B51" s="55"/>
      <c r="C51" s="55">
        <v>41</v>
      </c>
      <c r="D51" s="55"/>
      <c r="E51" s="55"/>
      <c r="F51" s="55"/>
      <c r="G51" s="55"/>
      <c r="H51" s="55">
        <v>33</v>
      </c>
      <c r="I51" s="55">
        <v>61</v>
      </c>
      <c r="J51" s="55">
        <v>10</v>
      </c>
      <c r="K51" s="55">
        <v>24</v>
      </c>
      <c r="L51" s="55">
        <v>34</v>
      </c>
    </row>
    <row r="52" spans="1:12">
      <c r="A52" s="48" t="s">
        <v>4</v>
      </c>
      <c r="B52" s="49">
        <f>SUM(B49:B51)</f>
        <v>80</v>
      </c>
      <c r="C52" s="49">
        <f t="shared" ref="C52:L52" si="15">SUM(C49:C51)</f>
        <v>159</v>
      </c>
      <c r="D52" s="49">
        <f t="shared" si="15"/>
        <v>207</v>
      </c>
      <c r="E52" s="49">
        <f t="shared" si="15"/>
        <v>72</v>
      </c>
      <c r="F52" s="49">
        <f t="shared" si="15"/>
        <v>184</v>
      </c>
      <c r="G52" s="49">
        <f t="shared" si="15"/>
        <v>27</v>
      </c>
      <c r="H52" s="49">
        <f t="shared" si="15"/>
        <v>266</v>
      </c>
      <c r="I52" s="49">
        <f t="shared" si="15"/>
        <v>61</v>
      </c>
      <c r="J52" s="49">
        <f t="shared" si="15"/>
        <v>369</v>
      </c>
      <c r="K52" s="49">
        <f t="shared" si="15"/>
        <v>259</v>
      </c>
      <c r="L52" s="49">
        <f t="shared" si="15"/>
        <v>122</v>
      </c>
    </row>
    <row r="53" spans="1:12">
      <c r="A53" s="4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t="51">
      <c r="A54" s="64" t="s">
        <v>73</v>
      </c>
      <c r="B54" s="65">
        <v>2015</v>
      </c>
      <c r="C54" s="65">
        <v>2016</v>
      </c>
      <c r="D54" s="65">
        <v>2017</v>
      </c>
      <c r="E54" s="65">
        <v>2018</v>
      </c>
      <c r="F54" s="65">
        <v>2019</v>
      </c>
      <c r="G54" s="65">
        <v>2020</v>
      </c>
      <c r="H54" s="65">
        <v>2021</v>
      </c>
      <c r="I54" s="65">
        <v>2022</v>
      </c>
      <c r="J54" s="65">
        <v>2023</v>
      </c>
      <c r="K54" s="65">
        <v>2024</v>
      </c>
      <c r="L54" s="65">
        <v>2025</v>
      </c>
    </row>
    <row r="55" spans="1:12">
      <c r="A55" s="60" t="s">
        <v>1</v>
      </c>
      <c r="B55" s="63">
        <f>B49+B42+B23</f>
        <v>15</v>
      </c>
      <c r="C55" s="63">
        <f t="shared" ref="C55:L55" si="16">C49+C42+C23</f>
        <v>41</v>
      </c>
      <c r="D55" s="63">
        <f t="shared" si="16"/>
        <v>110</v>
      </c>
      <c r="E55" s="63">
        <f t="shared" si="16"/>
        <v>152</v>
      </c>
      <c r="F55" s="63">
        <f t="shared" si="16"/>
        <v>401</v>
      </c>
      <c r="G55" s="63">
        <f t="shared" si="16"/>
        <v>185</v>
      </c>
      <c r="H55" s="63">
        <f t="shared" si="16"/>
        <v>338</v>
      </c>
      <c r="I55" s="63">
        <f t="shared" si="16"/>
        <v>444</v>
      </c>
      <c r="J55" s="63">
        <f t="shared" si="16"/>
        <v>513</v>
      </c>
      <c r="K55" s="63">
        <f t="shared" si="16"/>
        <v>917</v>
      </c>
      <c r="L55" s="63">
        <f t="shared" si="16"/>
        <v>331</v>
      </c>
    </row>
    <row r="56" spans="1:12">
      <c r="A56" s="60" t="s">
        <v>2</v>
      </c>
      <c r="B56" s="63">
        <f t="shared" ref="B56:B57" si="17">B50+B43+B24</f>
        <v>647</v>
      </c>
      <c r="C56" s="63">
        <f t="shared" ref="C56:L56" si="18">C50+C43+C24</f>
        <v>422</v>
      </c>
      <c r="D56" s="63">
        <f t="shared" si="18"/>
        <v>690</v>
      </c>
      <c r="E56" s="63">
        <f t="shared" si="18"/>
        <v>658</v>
      </c>
      <c r="F56" s="63">
        <f t="shared" si="18"/>
        <v>731</v>
      </c>
      <c r="G56" s="63">
        <f t="shared" si="18"/>
        <v>618</v>
      </c>
      <c r="H56" s="63">
        <f t="shared" si="18"/>
        <v>747</v>
      </c>
      <c r="I56" s="63">
        <f t="shared" si="18"/>
        <v>854</v>
      </c>
      <c r="J56" s="63">
        <f t="shared" si="18"/>
        <v>736</v>
      </c>
      <c r="K56" s="63">
        <f t="shared" si="18"/>
        <v>572</v>
      </c>
      <c r="L56" s="63">
        <f t="shared" si="18"/>
        <v>75</v>
      </c>
    </row>
    <row r="57" spans="1:12">
      <c r="A57" s="61" t="s">
        <v>3</v>
      </c>
      <c r="B57" s="63">
        <f t="shared" si="17"/>
        <v>85</v>
      </c>
      <c r="C57" s="63">
        <f t="shared" ref="C57:L57" si="19">C51+C44+C25</f>
        <v>289</v>
      </c>
      <c r="D57" s="63">
        <f t="shared" si="19"/>
        <v>90</v>
      </c>
      <c r="E57" s="63">
        <f t="shared" si="19"/>
        <v>300</v>
      </c>
      <c r="F57" s="63">
        <f t="shared" si="19"/>
        <v>369</v>
      </c>
      <c r="G57" s="63">
        <f t="shared" si="19"/>
        <v>98</v>
      </c>
      <c r="H57" s="63">
        <f t="shared" si="19"/>
        <v>277</v>
      </c>
      <c r="I57" s="63">
        <f t="shared" si="19"/>
        <v>464</v>
      </c>
      <c r="J57" s="63">
        <f t="shared" si="19"/>
        <v>255</v>
      </c>
      <c r="K57" s="63">
        <f t="shared" si="19"/>
        <v>324</v>
      </c>
      <c r="L57" s="63">
        <f t="shared" si="19"/>
        <v>642</v>
      </c>
    </row>
    <row r="58" spans="1:12">
      <c r="A58" s="60" t="s">
        <v>4</v>
      </c>
      <c r="B58" s="63">
        <f>SUM(B55:B57)</f>
        <v>747</v>
      </c>
      <c r="C58" s="63">
        <f t="shared" ref="C58:L58" si="20">SUM(C55:C57)</f>
        <v>752</v>
      </c>
      <c r="D58" s="63">
        <f t="shared" si="20"/>
        <v>890</v>
      </c>
      <c r="E58" s="63">
        <f t="shared" si="20"/>
        <v>1110</v>
      </c>
      <c r="F58" s="63">
        <f t="shared" si="20"/>
        <v>1501</v>
      </c>
      <c r="G58" s="63">
        <f t="shared" si="20"/>
        <v>901</v>
      </c>
      <c r="H58" s="63">
        <f t="shared" si="20"/>
        <v>1362</v>
      </c>
      <c r="I58" s="63">
        <f t="shared" si="20"/>
        <v>1762</v>
      </c>
      <c r="J58" s="63">
        <f t="shared" si="20"/>
        <v>1504</v>
      </c>
      <c r="K58" s="63">
        <f t="shared" si="20"/>
        <v>1813</v>
      </c>
      <c r="L58" s="63">
        <f t="shared" si="20"/>
        <v>1048</v>
      </c>
    </row>
    <row r="61" spans="1:12" ht="18" customHeight="1">
      <c r="A61" s="77" t="s">
        <v>70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16"/>
    </row>
    <row r="62" spans="1:12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16"/>
    </row>
    <row r="63" spans="1:12">
      <c r="A63" s="36" t="s">
        <v>71</v>
      </c>
    </row>
    <row r="64" spans="1:12">
      <c r="A64" s="3"/>
    </row>
    <row r="65" spans="1:12">
      <c r="A65" s="16"/>
    </row>
    <row r="66" spans="1:12" ht="26.45" customHeight="1">
      <c r="A66" s="46" t="s">
        <v>11</v>
      </c>
      <c r="B66" s="42">
        <v>2015</v>
      </c>
      <c r="C66" s="42">
        <v>2016</v>
      </c>
      <c r="D66" s="42">
        <v>2017</v>
      </c>
      <c r="E66" s="43">
        <v>2018</v>
      </c>
      <c r="F66" s="41">
        <v>2019</v>
      </c>
      <c r="G66" s="42">
        <v>2020</v>
      </c>
      <c r="H66" s="42">
        <v>2021</v>
      </c>
      <c r="I66" s="42">
        <v>2022</v>
      </c>
      <c r="J66" s="43">
        <v>2023</v>
      </c>
      <c r="K66" s="43">
        <v>2024</v>
      </c>
      <c r="L66" s="44" t="s">
        <v>75</v>
      </c>
    </row>
    <row r="67" spans="1:12">
      <c r="A67" s="50" t="s">
        <v>1</v>
      </c>
      <c r="B67" s="51"/>
      <c r="C67" s="51"/>
      <c r="D67" s="51"/>
      <c r="E67" s="51">
        <v>92</v>
      </c>
      <c r="F67" s="51"/>
      <c r="G67" s="51"/>
      <c r="H67" s="51"/>
      <c r="I67" s="51"/>
      <c r="J67" s="51"/>
      <c r="K67" s="51"/>
      <c r="L67" s="51"/>
    </row>
    <row r="68" spans="1:12">
      <c r="A68" s="52" t="s">
        <v>2</v>
      </c>
      <c r="B68" s="53"/>
      <c r="C68" s="54">
        <v>118</v>
      </c>
      <c r="D68" s="53">
        <v>66</v>
      </c>
      <c r="E68" s="53">
        <v>179</v>
      </c>
      <c r="F68" s="53">
        <v>63</v>
      </c>
      <c r="G68" s="53">
        <v>2</v>
      </c>
      <c r="H68" s="53">
        <v>10</v>
      </c>
      <c r="I68" s="53">
        <v>58</v>
      </c>
      <c r="J68" s="53"/>
      <c r="K68" s="53"/>
      <c r="L68" s="55">
        <v>98</v>
      </c>
    </row>
    <row r="69" spans="1:12">
      <c r="A69" s="52" t="s">
        <v>3</v>
      </c>
      <c r="B69" s="55"/>
      <c r="C69" s="55"/>
      <c r="D69" s="55">
        <v>94</v>
      </c>
      <c r="E69" s="55">
        <v>34</v>
      </c>
      <c r="F69" s="55">
        <v>106</v>
      </c>
      <c r="G69" s="55">
        <v>91</v>
      </c>
      <c r="H69" s="55">
        <v>0</v>
      </c>
      <c r="I69" s="55">
        <v>5</v>
      </c>
      <c r="J69" s="55">
        <v>24</v>
      </c>
      <c r="K69" s="55">
        <v>181</v>
      </c>
      <c r="L69" s="55">
        <v>40</v>
      </c>
    </row>
    <row r="70" spans="1:12">
      <c r="A70" s="48" t="s">
        <v>4</v>
      </c>
      <c r="B70" s="49">
        <f>SUM(B67:B69)</f>
        <v>0</v>
      </c>
      <c r="C70" s="49">
        <f t="shared" ref="C70:L70" si="21">SUM(C67:C69)</f>
        <v>118</v>
      </c>
      <c r="D70" s="49">
        <f t="shared" si="21"/>
        <v>160</v>
      </c>
      <c r="E70" s="49">
        <f t="shared" si="21"/>
        <v>305</v>
      </c>
      <c r="F70" s="49">
        <f t="shared" si="21"/>
        <v>169</v>
      </c>
      <c r="G70" s="49">
        <f t="shared" si="21"/>
        <v>93</v>
      </c>
      <c r="H70" s="49">
        <f t="shared" si="21"/>
        <v>10</v>
      </c>
      <c r="I70" s="49">
        <f t="shared" si="21"/>
        <v>63</v>
      </c>
      <c r="J70" s="49">
        <f t="shared" si="21"/>
        <v>24</v>
      </c>
      <c r="K70" s="49">
        <f t="shared" si="21"/>
        <v>181</v>
      </c>
      <c r="L70" s="49">
        <f t="shared" si="21"/>
        <v>138</v>
      </c>
    </row>
    <row r="71" spans="1:12">
      <c r="A71" s="4"/>
    </row>
    <row r="72" spans="1:12" ht="26.45" customHeight="1">
      <c r="A72" s="46" t="s">
        <v>12</v>
      </c>
      <c r="B72" s="42">
        <v>2015</v>
      </c>
      <c r="C72" s="42">
        <v>2016</v>
      </c>
      <c r="D72" s="42">
        <v>2017</v>
      </c>
      <c r="E72" s="43">
        <v>2018</v>
      </c>
      <c r="F72" s="41">
        <v>2019</v>
      </c>
      <c r="G72" s="42">
        <v>2020</v>
      </c>
      <c r="H72" s="42">
        <v>2021</v>
      </c>
      <c r="I72" s="42">
        <v>2022</v>
      </c>
      <c r="J72" s="43">
        <v>2023</v>
      </c>
      <c r="K72" s="43">
        <v>2024</v>
      </c>
      <c r="L72" s="44" t="s">
        <v>75</v>
      </c>
    </row>
    <row r="73" spans="1:12">
      <c r="A73" s="50" t="s">
        <v>1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</row>
    <row r="74" spans="1:12">
      <c r="A74" s="52" t="s">
        <v>2</v>
      </c>
      <c r="B74" s="53"/>
      <c r="C74" s="54"/>
      <c r="D74" s="53"/>
      <c r="E74" s="53"/>
      <c r="F74" s="53"/>
      <c r="G74" s="53"/>
      <c r="H74" s="53"/>
      <c r="I74" s="53"/>
      <c r="J74" s="53"/>
      <c r="K74" s="53"/>
      <c r="L74" s="55"/>
    </row>
    <row r="75" spans="1:12">
      <c r="A75" s="52" t="s">
        <v>3</v>
      </c>
      <c r="B75" s="55"/>
      <c r="C75" s="55"/>
      <c r="D75" s="55"/>
      <c r="E75" s="55">
        <v>12</v>
      </c>
      <c r="F75" s="55">
        <v>44</v>
      </c>
      <c r="G75" s="55"/>
      <c r="H75" s="55">
        <v>60</v>
      </c>
      <c r="I75" s="55"/>
      <c r="J75" s="55"/>
      <c r="K75" s="55"/>
      <c r="L75" s="55"/>
    </row>
    <row r="76" spans="1:12">
      <c r="A76" s="48" t="s">
        <v>4</v>
      </c>
      <c r="B76" s="49">
        <f>SUM(B73:B75)</f>
        <v>0</v>
      </c>
      <c r="C76" s="49">
        <f t="shared" ref="C76" si="22">SUM(C73:C75)</f>
        <v>0</v>
      </c>
      <c r="D76" s="49">
        <f t="shared" ref="D76" si="23">SUM(D73:D75)</f>
        <v>0</v>
      </c>
      <c r="E76" s="49">
        <f t="shared" ref="E76" si="24">SUM(E73:E75)</f>
        <v>12</v>
      </c>
      <c r="F76" s="49">
        <f t="shared" ref="F76" si="25">SUM(F73:F75)</f>
        <v>44</v>
      </c>
      <c r="G76" s="49">
        <f t="shared" ref="G76" si="26">SUM(G73:G75)</f>
        <v>0</v>
      </c>
      <c r="H76" s="49">
        <f t="shared" ref="H76" si="27">SUM(H73:H75)</f>
        <v>60</v>
      </c>
      <c r="I76" s="49">
        <f t="shared" ref="I76" si="28">SUM(I73:I75)</f>
        <v>0</v>
      </c>
      <c r="J76" s="49">
        <f t="shared" ref="J76" si="29">SUM(J73:J75)</f>
        <v>0</v>
      </c>
      <c r="K76" s="49">
        <f t="shared" ref="K76" si="30">SUM(K73:K75)</f>
        <v>0</v>
      </c>
      <c r="L76" s="49">
        <f t="shared" ref="L76" si="31">SUM(L73:L75)</f>
        <v>0</v>
      </c>
    </row>
    <row r="77" spans="1:12">
      <c r="A77" s="4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ht="26.45" customHeight="1">
      <c r="A78" s="46" t="s">
        <v>13</v>
      </c>
      <c r="B78" s="42">
        <v>2015</v>
      </c>
      <c r="C78" s="42">
        <v>2016</v>
      </c>
      <c r="D78" s="42">
        <v>2017</v>
      </c>
      <c r="E78" s="43">
        <v>2018</v>
      </c>
      <c r="F78" s="41">
        <v>2019</v>
      </c>
      <c r="G78" s="42">
        <v>2020</v>
      </c>
      <c r="H78" s="42">
        <v>2021</v>
      </c>
      <c r="I78" s="42">
        <v>2022</v>
      </c>
      <c r="J78" s="43">
        <v>2023</v>
      </c>
      <c r="K78" s="43">
        <v>2024</v>
      </c>
      <c r="L78" s="44" t="s">
        <v>75</v>
      </c>
    </row>
    <row r="79" spans="1:12">
      <c r="A79" s="50" t="s">
        <v>1</v>
      </c>
      <c r="B79" s="51">
        <v>0</v>
      </c>
      <c r="C79" s="51">
        <v>0</v>
      </c>
      <c r="D79" s="51"/>
      <c r="E79" s="51">
        <v>0</v>
      </c>
      <c r="F79" s="51">
        <v>0</v>
      </c>
      <c r="G79" s="51">
        <v>0</v>
      </c>
      <c r="H79" s="51">
        <v>6</v>
      </c>
      <c r="I79" s="51">
        <v>0</v>
      </c>
      <c r="J79" s="51">
        <v>63</v>
      </c>
      <c r="K79" s="51"/>
      <c r="L79" s="51"/>
    </row>
    <row r="80" spans="1:12">
      <c r="A80" s="52" t="s">
        <v>2</v>
      </c>
      <c r="B80" s="53">
        <v>71</v>
      </c>
      <c r="C80" s="54">
        <v>0</v>
      </c>
      <c r="D80" s="53">
        <v>0</v>
      </c>
      <c r="E80" s="53">
        <v>45</v>
      </c>
      <c r="F80" s="53">
        <v>0</v>
      </c>
      <c r="G80" s="53">
        <v>0</v>
      </c>
      <c r="H80" s="53">
        <v>171</v>
      </c>
      <c r="I80" s="53">
        <v>233</v>
      </c>
      <c r="J80" s="53">
        <v>39</v>
      </c>
      <c r="K80" s="53">
        <v>99</v>
      </c>
      <c r="L80" s="55">
        <v>209</v>
      </c>
    </row>
    <row r="81" spans="1:23">
      <c r="A81" s="52" t="s">
        <v>3</v>
      </c>
      <c r="B81" s="55">
        <v>79</v>
      </c>
      <c r="C81" s="55">
        <v>193</v>
      </c>
      <c r="D81" s="55">
        <v>41</v>
      </c>
      <c r="E81" s="55">
        <v>143</v>
      </c>
      <c r="F81" s="55">
        <v>60</v>
      </c>
      <c r="G81" s="55">
        <v>28</v>
      </c>
      <c r="H81" s="55">
        <v>65</v>
      </c>
      <c r="I81" s="55">
        <v>179</v>
      </c>
      <c r="J81" s="55">
        <v>348</v>
      </c>
      <c r="K81" s="55">
        <v>17</v>
      </c>
      <c r="L81" s="55"/>
    </row>
    <row r="82" spans="1:23">
      <c r="A82" s="48" t="s">
        <v>4</v>
      </c>
      <c r="B82" s="49">
        <f>SUM(B79:B81)</f>
        <v>150</v>
      </c>
      <c r="C82" s="49">
        <f t="shared" ref="C82" si="32">SUM(C79:C81)</f>
        <v>193</v>
      </c>
      <c r="D82" s="49">
        <f t="shared" ref="D82" si="33">SUM(D79:D81)</f>
        <v>41</v>
      </c>
      <c r="E82" s="49">
        <f t="shared" ref="E82" si="34">SUM(E79:E81)</f>
        <v>188</v>
      </c>
      <c r="F82" s="49">
        <f t="shared" ref="F82" si="35">SUM(F79:F81)</f>
        <v>60</v>
      </c>
      <c r="G82" s="49">
        <f t="shared" ref="G82" si="36">SUM(G79:G81)</f>
        <v>28</v>
      </c>
      <c r="H82" s="49">
        <f t="shared" ref="H82" si="37">SUM(H79:H81)</f>
        <v>242</v>
      </c>
      <c r="I82" s="49">
        <f t="shared" ref="I82" si="38">SUM(I79:I81)</f>
        <v>412</v>
      </c>
      <c r="J82" s="49">
        <f t="shared" ref="J82" si="39">SUM(J79:J81)</f>
        <v>450</v>
      </c>
      <c r="K82" s="49">
        <f t="shared" ref="K82" si="40">SUM(K79:K81)</f>
        <v>116</v>
      </c>
      <c r="L82" s="49">
        <f t="shared" ref="L82" si="41">SUM(L79:L81)</f>
        <v>209</v>
      </c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</row>
    <row r="83" spans="1:23">
      <c r="A83" s="4"/>
    </row>
    <row r="84" spans="1:23" ht="67.5" customHeight="1">
      <c r="A84" s="64" t="s">
        <v>14</v>
      </c>
      <c r="B84" s="65">
        <v>2015</v>
      </c>
      <c r="C84" s="65">
        <v>2016</v>
      </c>
      <c r="D84" s="65">
        <v>2017</v>
      </c>
      <c r="E84" s="65">
        <v>2018</v>
      </c>
      <c r="F84" s="65">
        <v>2019</v>
      </c>
      <c r="G84" s="65">
        <v>2020</v>
      </c>
      <c r="H84" s="65">
        <v>2021</v>
      </c>
      <c r="I84" s="65">
        <v>2022</v>
      </c>
      <c r="J84" s="65">
        <v>2023</v>
      </c>
      <c r="K84" s="65">
        <v>2024</v>
      </c>
      <c r="L84" s="65" t="s">
        <v>75</v>
      </c>
    </row>
    <row r="85" spans="1:23">
      <c r="A85" s="60" t="s">
        <v>1</v>
      </c>
      <c r="B85" s="63">
        <f>B67+B73+B79</f>
        <v>0</v>
      </c>
      <c r="C85" s="63">
        <f t="shared" ref="C85:L85" si="42">C67+C73+C79</f>
        <v>0</v>
      </c>
      <c r="D85" s="63">
        <f t="shared" si="42"/>
        <v>0</v>
      </c>
      <c r="E85" s="63">
        <f t="shared" si="42"/>
        <v>92</v>
      </c>
      <c r="F85" s="63">
        <f t="shared" si="42"/>
        <v>0</v>
      </c>
      <c r="G85" s="63">
        <f t="shared" si="42"/>
        <v>0</v>
      </c>
      <c r="H85" s="63">
        <f t="shared" si="42"/>
        <v>6</v>
      </c>
      <c r="I85" s="63">
        <f t="shared" si="42"/>
        <v>0</v>
      </c>
      <c r="J85" s="63">
        <f t="shared" si="42"/>
        <v>63</v>
      </c>
      <c r="K85" s="63">
        <f t="shared" si="42"/>
        <v>0</v>
      </c>
      <c r="L85" s="63">
        <f t="shared" si="42"/>
        <v>0</v>
      </c>
    </row>
    <row r="86" spans="1:23">
      <c r="A86" s="60" t="s">
        <v>2</v>
      </c>
      <c r="B86" s="63">
        <f t="shared" ref="B86:L87" si="43">B68+B74+B80</f>
        <v>71</v>
      </c>
      <c r="C86" s="63">
        <f t="shared" si="43"/>
        <v>118</v>
      </c>
      <c r="D86" s="63">
        <f t="shared" si="43"/>
        <v>66</v>
      </c>
      <c r="E86" s="63">
        <f t="shared" si="43"/>
        <v>224</v>
      </c>
      <c r="F86" s="63">
        <f t="shared" si="43"/>
        <v>63</v>
      </c>
      <c r="G86" s="63">
        <f t="shared" si="43"/>
        <v>2</v>
      </c>
      <c r="H86" s="63">
        <f t="shared" si="43"/>
        <v>181</v>
      </c>
      <c r="I86" s="63">
        <f t="shared" si="43"/>
        <v>291</v>
      </c>
      <c r="J86" s="63">
        <f t="shared" si="43"/>
        <v>39</v>
      </c>
      <c r="K86" s="63">
        <f t="shared" si="43"/>
        <v>99</v>
      </c>
      <c r="L86" s="63">
        <f t="shared" si="43"/>
        <v>307</v>
      </c>
    </row>
    <row r="87" spans="1:23">
      <c r="A87" s="61" t="s">
        <v>3</v>
      </c>
      <c r="B87" s="63">
        <f t="shared" si="43"/>
        <v>79</v>
      </c>
      <c r="C87" s="63">
        <f t="shared" si="43"/>
        <v>193</v>
      </c>
      <c r="D87" s="63">
        <f t="shared" si="43"/>
        <v>135</v>
      </c>
      <c r="E87" s="63">
        <f t="shared" si="43"/>
        <v>189</v>
      </c>
      <c r="F87" s="63">
        <f t="shared" si="43"/>
        <v>210</v>
      </c>
      <c r="G87" s="63">
        <f t="shared" si="43"/>
        <v>119</v>
      </c>
      <c r="H87" s="63">
        <f t="shared" si="43"/>
        <v>125</v>
      </c>
      <c r="I87" s="63">
        <f t="shared" si="43"/>
        <v>184</v>
      </c>
      <c r="J87" s="63">
        <f t="shared" si="43"/>
        <v>372</v>
      </c>
      <c r="K87" s="63">
        <f t="shared" si="43"/>
        <v>198</v>
      </c>
      <c r="L87" s="63">
        <f t="shared" si="43"/>
        <v>40</v>
      </c>
    </row>
    <row r="88" spans="1:23">
      <c r="A88" s="60" t="s">
        <v>4</v>
      </c>
      <c r="B88" s="63">
        <f>SUM(B85:B87)</f>
        <v>150</v>
      </c>
      <c r="C88" s="63">
        <f t="shared" ref="C88:L88" si="44">SUM(C85:C87)</f>
        <v>311</v>
      </c>
      <c r="D88" s="63">
        <f t="shared" si="44"/>
        <v>201</v>
      </c>
      <c r="E88" s="63">
        <f t="shared" si="44"/>
        <v>505</v>
      </c>
      <c r="F88" s="63">
        <f t="shared" si="44"/>
        <v>273</v>
      </c>
      <c r="G88" s="63">
        <f t="shared" si="44"/>
        <v>121</v>
      </c>
      <c r="H88" s="63">
        <f t="shared" si="44"/>
        <v>312</v>
      </c>
      <c r="I88" s="63">
        <f t="shared" si="44"/>
        <v>475</v>
      </c>
      <c r="J88" s="63">
        <f t="shared" si="44"/>
        <v>474</v>
      </c>
      <c r="K88" s="63">
        <f t="shared" si="44"/>
        <v>297</v>
      </c>
      <c r="L88" s="63">
        <f t="shared" si="44"/>
        <v>347</v>
      </c>
    </row>
    <row r="89" spans="1:23">
      <c r="B89" s="62"/>
    </row>
    <row r="90" spans="1:23">
      <c r="A90" s="4"/>
    </row>
    <row r="91" spans="1:23" ht="26.45" customHeight="1">
      <c r="A91" s="66" t="s">
        <v>15</v>
      </c>
      <c r="B91" s="67">
        <v>2015</v>
      </c>
      <c r="C91" s="67">
        <v>2016</v>
      </c>
      <c r="D91" s="67">
        <v>2017</v>
      </c>
      <c r="E91" s="67">
        <v>2018</v>
      </c>
      <c r="F91" s="67">
        <v>2019</v>
      </c>
      <c r="G91" s="67">
        <v>2020</v>
      </c>
      <c r="H91" s="67">
        <v>2021</v>
      </c>
      <c r="I91" s="67">
        <v>2022</v>
      </c>
      <c r="J91" s="67">
        <v>2023</v>
      </c>
      <c r="K91" s="67">
        <v>2024</v>
      </c>
      <c r="L91" s="67">
        <v>2025</v>
      </c>
    </row>
    <row r="92" spans="1:23">
      <c r="A92" s="56" t="s">
        <v>1</v>
      </c>
      <c r="B92" s="59">
        <f>B85+B55</f>
        <v>15</v>
      </c>
      <c r="C92" s="59">
        <f t="shared" ref="C92:L92" si="45">C85+C55</f>
        <v>41</v>
      </c>
      <c r="D92" s="59">
        <f t="shared" si="45"/>
        <v>110</v>
      </c>
      <c r="E92" s="59">
        <f t="shared" si="45"/>
        <v>244</v>
      </c>
      <c r="F92" s="59">
        <f t="shared" si="45"/>
        <v>401</v>
      </c>
      <c r="G92" s="59">
        <f t="shared" si="45"/>
        <v>185</v>
      </c>
      <c r="H92" s="59">
        <f t="shared" si="45"/>
        <v>344</v>
      </c>
      <c r="I92" s="59">
        <f t="shared" si="45"/>
        <v>444</v>
      </c>
      <c r="J92" s="59">
        <f t="shared" si="45"/>
        <v>576</v>
      </c>
      <c r="K92" s="59">
        <f t="shared" si="45"/>
        <v>917</v>
      </c>
      <c r="L92" s="59">
        <f t="shared" si="45"/>
        <v>331</v>
      </c>
    </row>
    <row r="93" spans="1:23">
      <c r="A93" s="56" t="s">
        <v>2</v>
      </c>
      <c r="B93" s="58">
        <f t="shared" ref="B93:B94" si="46">B86+B56</f>
        <v>718</v>
      </c>
      <c r="C93" s="58">
        <f t="shared" ref="C93:L93" si="47">C86+C56</f>
        <v>540</v>
      </c>
      <c r="D93" s="58">
        <f t="shared" si="47"/>
        <v>756</v>
      </c>
      <c r="E93" s="58">
        <f t="shared" si="47"/>
        <v>882</v>
      </c>
      <c r="F93" s="58">
        <f t="shared" si="47"/>
        <v>794</v>
      </c>
      <c r="G93" s="58">
        <f t="shared" si="47"/>
        <v>620</v>
      </c>
      <c r="H93" s="58">
        <f t="shared" si="47"/>
        <v>928</v>
      </c>
      <c r="I93" s="58">
        <f t="shared" si="47"/>
        <v>1145</v>
      </c>
      <c r="J93" s="58">
        <f t="shared" si="47"/>
        <v>775</v>
      </c>
      <c r="K93" s="58">
        <f t="shared" si="47"/>
        <v>671</v>
      </c>
      <c r="L93" s="58">
        <f t="shared" si="47"/>
        <v>382</v>
      </c>
    </row>
    <row r="94" spans="1:23">
      <c r="A94" s="56" t="s">
        <v>3</v>
      </c>
      <c r="B94" s="58">
        <f t="shared" si="46"/>
        <v>164</v>
      </c>
      <c r="C94" s="58">
        <f t="shared" ref="C94:L94" si="48">C87+C57</f>
        <v>482</v>
      </c>
      <c r="D94" s="58">
        <f t="shared" si="48"/>
        <v>225</v>
      </c>
      <c r="E94" s="58">
        <f t="shared" si="48"/>
        <v>489</v>
      </c>
      <c r="F94" s="58">
        <f t="shared" si="48"/>
        <v>579</v>
      </c>
      <c r="G94" s="58">
        <f t="shared" si="48"/>
        <v>217</v>
      </c>
      <c r="H94" s="58">
        <f t="shared" si="48"/>
        <v>402</v>
      </c>
      <c r="I94" s="58">
        <f t="shared" si="48"/>
        <v>648</v>
      </c>
      <c r="J94" s="58">
        <f t="shared" si="48"/>
        <v>627</v>
      </c>
      <c r="K94" s="58">
        <f t="shared" si="48"/>
        <v>522</v>
      </c>
      <c r="L94" s="58">
        <f t="shared" si="48"/>
        <v>682</v>
      </c>
    </row>
    <row r="95" spans="1:23">
      <c r="A95" s="56" t="s">
        <v>4</v>
      </c>
      <c r="B95" s="57">
        <f>SUM(B92:B94)</f>
        <v>897</v>
      </c>
      <c r="C95" s="57">
        <f t="shared" ref="C95:L95" si="49">SUM(C92:C94)</f>
        <v>1063</v>
      </c>
      <c r="D95" s="57">
        <f t="shared" si="49"/>
        <v>1091</v>
      </c>
      <c r="E95" s="57">
        <f t="shared" si="49"/>
        <v>1615</v>
      </c>
      <c r="F95" s="57">
        <f t="shared" si="49"/>
        <v>1774</v>
      </c>
      <c r="G95" s="57">
        <f t="shared" si="49"/>
        <v>1022</v>
      </c>
      <c r="H95" s="57">
        <f t="shared" si="49"/>
        <v>1674</v>
      </c>
      <c r="I95" s="57">
        <f t="shared" si="49"/>
        <v>2237</v>
      </c>
      <c r="J95" s="57">
        <f t="shared" si="49"/>
        <v>1978</v>
      </c>
      <c r="K95" s="57">
        <f t="shared" si="49"/>
        <v>2110</v>
      </c>
      <c r="L95" s="57">
        <f t="shared" si="49"/>
        <v>1395</v>
      </c>
    </row>
    <row r="96" spans="1:23">
      <c r="A96" s="18" t="s">
        <v>78</v>
      </c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>
      <c r="A97" s="18" t="s">
        <v>16</v>
      </c>
      <c r="B97" s="18"/>
      <c r="C97" s="18"/>
    </row>
    <row r="98" spans="1:12">
      <c r="A98" s="18" t="s">
        <v>17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</row>
    <row r="99" spans="1:12">
      <c r="A99" s="2" t="s">
        <v>79</v>
      </c>
      <c r="D99" s="18"/>
      <c r="E99" s="18"/>
      <c r="F99" s="18"/>
      <c r="G99" s="18"/>
      <c r="H99" s="18"/>
      <c r="I99" s="18"/>
      <c r="J99" s="18"/>
      <c r="K99" s="18"/>
      <c r="L99" s="18"/>
    </row>
    <row r="100" spans="1:12">
      <c r="A100" s="2"/>
      <c r="D100" s="18"/>
      <c r="E100" s="18"/>
      <c r="F100" s="18"/>
      <c r="G100" s="18"/>
      <c r="H100" s="18"/>
      <c r="I100" s="18"/>
      <c r="J100" s="18"/>
      <c r="K100" s="18"/>
      <c r="L100" s="18"/>
    </row>
    <row r="101" spans="1:12">
      <c r="A101" s="2"/>
    </row>
    <row r="102" spans="1:12" ht="16.5">
      <c r="A102" s="38" t="s">
        <v>18</v>
      </c>
    </row>
    <row r="103" spans="1:12">
      <c r="A103" s="36" t="s">
        <v>19</v>
      </c>
    </row>
    <row r="104" spans="1:12">
      <c r="A104" s="3"/>
    </row>
    <row r="105" spans="1:12" ht="13.35" customHeight="1">
      <c r="A105" s="46" t="s">
        <v>20</v>
      </c>
      <c r="B105" s="42">
        <v>2015</v>
      </c>
      <c r="C105" s="42">
        <v>2016</v>
      </c>
      <c r="D105" s="42">
        <v>2017</v>
      </c>
      <c r="E105" s="43">
        <v>2018</v>
      </c>
      <c r="F105" s="41">
        <v>2019</v>
      </c>
      <c r="G105" s="42">
        <v>2020</v>
      </c>
      <c r="H105" s="42">
        <v>2021</v>
      </c>
      <c r="I105" s="42">
        <v>2022</v>
      </c>
      <c r="J105" s="43">
        <v>2023</v>
      </c>
      <c r="K105" s="43">
        <v>2024</v>
      </c>
      <c r="L105" s="44" t="s">
        <v>75</v>
      </c>
    </row>
    <row r="106" spans="1:12">
      <c r="A106" s="50" t="s">
        <v>1</v>
      </c>
      <c r="B106" s="51">
        <v>201</v>
      </c>
      <c r="C106" s="51">
        <v>258</v>
      </c>
      <c r="D106" s="51">
        <v>466</v>
      </c>
      <c r="E106" s="51">
        <v>508</v>
      </c>
      <c r="F106" s="51">
        <v>367</v>
      </c>
      <c r="G106" s="51">
        <v>497</v>
      </c>
      <c r="H106" s="51">
        <v>485</v>
      </c>
      <c r="I106" s="51">
        <v>862</v>
      </c>
      <c r="J106" s="51">
        <v>393</v>
      </c>
      <c r="K106" s="51">
        <v>363</v>
      </c>
      <c r="L106" s="51">
        <v>276</v>
      </c>
    </row>
    <row r="107" spans="1:12">
      <c r="A107" s="52" t="s">
        <v>2</v>
      </c>
      <c r="B107" s="53">
        <v>987</v>
      </c>
      <c r="C107" s="54">
        <v>1564</v>
      </c>
      <c r="D107" s="53">
        <v>1033</v>
      </c>
      <c r="E107" s="53">
        <v>2566</v>
      </c>
      <c r="F107" s="53">
        <v>2859</v>
      </c>
      <c r="G107" s="53">
        <v>1279</v>
      </c>
      <c r="H107" s="53">
        <v>1320</v>
      </c>
      <c r="I107" s="53">
        <v>1484</v>
      </c>
      <c r="J107" s="53">
        <v>1891</v>
      </c>
      <c r="K107" s="53">
        <v>2087</v>
      </c>
      <c r="L107" s="53">
        <v>1358</v>
      </c>
    </row>
    <row r="108" spans="1:12">
      <c r="A108" s="52" t="s">
        <v>3</v>
      </c>
      <c r="B108" s="55">
        <v>1143</v>
      </c>
      <c r="C108" s="55">
        <v>2290</v>
      </c>
      <c r="D108" s="55">
        <v>1421</v>
      </c>
      <c r="E108" s="55">
        <v>1542</v>
      </c>
      <c r="F108" s="55">
        <v>1260</v>
      </c>
      <c r="G108" s="55">
        <v>1393</v>
      </c>
      <c r="H108" s="55">
        <v>1260</v>
      </c>
      <c r="I108" s="55">
        <v>1133</v>
      </c>
      <c r="J108" s="55">
        <v>1459</v>
      </c>
      <c r="K108" s="55">
        <v>973</v>
      </c>
      <c r="L108" s="55">
        <v>400</v>
      </c>
    </row>
    <row r="109" spans="1:12">
      <c r="A109" s="48" t="s">
        <v>4</v>
      </c>
      <c r="B109" s="49">
        <v>2331</v>
      </c>
      <c r="C109" s="49">
        <v>4112</v>
      </c>
      <c r="D109" s="49">
        <v>2920</v>
      </c>
      <c r="E109" s="49">
        <v>4616</v>
      </c>
      <c r="F109" s="49">
        <v>4486</v>
      </c>
      <c r="G109" s="49">
        <v>3169</v>
      </c>
      <c r="H109" s="49">
        <v>3065</v>
      </c>
      <c r="I109" s="49">
        <v>3479</v>
      </c>
      <c r="J109" s="49">
        <v>3743</v>
      </c>
      <c r="K109" s="49">
        <v>3423</v>
      </c>
      <c r="L109" s="49">
        <f>SUM(L106:L108)</f>
        <v>2034</v>
      </c>
    </row>
    <row r="110" spans="1:12">
      <c r="A110" s="2" t="s">
        <v>21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 ht="12.75" customHeight="1">
      <c r="A111" s="2" t="s">
        <v>77</v>
      </c>
      <c r="B111" s="27"/>
      <c r="C111" s="27"/>
    </row>
  </sheetData>
  <mergeCells count="1">
    <mergeCell ref="A61:K62"/>
  </mergeCells>
  <phoneticPr fontId="0" type="noConversion"/>
  <printOptions horizontalCentered="1"/>
  <pageMargins left="0" right="0" top="1.3779527559055118" bottom="0.78740157480314965" header="0.39370078740157483" footer="0.39370078740157483"/>
  <pageSetup paperSize="9" scale="86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2" manualBreakCount="2">
    <brk id="47" max="13" man="1"/>
    <brk id="60" max="1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9"/>
  <sheetViews>
    <sheetView showZeros="0" zoomScaleNormal="100" zoomScaleSheetLayoutView="75" workbookViewId="0"/>
  </sheetViews>
  <sheetFormatPr baseColWidth="10" defaultColWidth="12" defaultRowHeight="11.25"/>
  <cols>
    <col min="1" max="1" width="50.5703125" style="9" customWidth="1"/>
    <col min="2" max="6" width="6" style="2" customWidth="1"/>
    <col min="7" max="12" width="5.5703125" style="2" bestFit="1" customWidth="1"/>
    <col min="13" max="18" width="12" style="2"/>
    <col min="19" max="16384" width="12" style="9"/>
  </cols>
  <sheetData>
    <row r="1" spans="1:12" ht="18">
      <c r="A1" s="37" t="s">
        <v>22</v>
      </c>
      <c r="I1" s="31"/>
      <c r="J1" s="31"/>
      <c r="K1" s="31"/>
      <c r="L1" s="31"/>
    </row>
    <row r="2" spans="1:12" ht="15">
      <c r="I2" s="31"/>
      <c r="L2" s="35" t="str">
        <f>'Viviendas Iniciadas'!L1</f>
        <v>2025ko 4. hiruhilekoan arte</v>
      </c>
    </row>
    <row r="3" spans="1:12" ht="12">
      <c r="A3" s="36" t="s">
        <v>23</v>
      </c>
      <c r="I3" s="31"/>
    </row>
    <row r="4" spans="1:12" ht="12">
      <c r="I4" s="31"/>
      <c r="L4" s="40" t="str">
        <f>'Viviendas Iniciadas'!L2</f>
        <v>Hasta 4º trimestre 2025</v>
      </c>
    </row>
    <row r="5" spans="1:12">
      <c r="A5" s="8"/>
    </row>
    <row r="6" spans="1:12" ht="26.45" customHeight="1">
      <c r="A6" s="46" t="s">
        <v>24</v>
      </c>
      <c r="B6" s="42">
        <v>2015</v>
      </c>
      <c r="C6" s="42">
        <v>2016</v>
      </c>
      <c r="D6" s="42">
        <v>2017</v>
      </c>
      <c r="E6" s="43">
        <v>2018</v>
      </c>
      <c r="F6" s="41">
        <v>2019</v>
      </c>
      <c r="G6" s="42">
        <v>2020</v>
      </c>
      <c r="H6" s="42">
        <v>2021</v>
      </c>
      <c r="I6" s="42">
        <v>2022</v>
      </c>
      <c r="J6" s="43">
        <v>2023</v>
      </c>
      <c r="K6" s="43">
        <v>2024</v>
      </c>
      <c r="L6" s="44">
        <v>2025</v>
      </c>
    </row>
    <row r="7" spans="1:12" ht="12.75">
      <c r="A7" s="50" t="s">
        <v>1</v>
      </c>
      <c r="B7" s="51"/>
      <c r="C7" s="51"/>
      <c r="D7" s="51"/>
      <c r="E7" s="51"/>
      <c r="F7" s="51">
        <v>152</v>
      </c>
      <c r="G7" s="51">
        <v>166</v>
      </c>
      <c r="H7" s="51"/>
      <c r="I7" s="51"/>
      <c r="J7" s="51"/>
      <c r="K7" s="51">
        <v>318</v>
      </c>
      <c r="L7" s="51">
        <v>220</v>
      </c>
    </row>
    <row r="8" spans="1:12" ht="12.75">
      <c r="A8" s="52" t="s">
        <v>2</v>
      </c>
      <c r="B8" s="53">
        <v>78</v>
      </c>
      <c r="C8" s="54"/>
      <c r="D8" s="53">
        <v>262</v>
      </c>
      <c r="E8" s="53">
        <v>84</v>
      </c>
      <c r="F8" s="53">
        <v>220</v>
      </c>
      <c r="G8" s="53">
        <v>238</v>
      </c>
      <c r="H8" s="53">
        <v>192</v>
      </c>
      <c r="I8" s="53">
        <v>198</v>
      </c>
      <c r="J8" s="53">
        <v>368</v>
      </c>
      <c r="K8" s="53">
        <v>153</v>
      </c>
      <c r="L8" s="55">
        <v>75</v>
      </c>
    </row>
    <row r="9" spans="1:12" ht="12.75">
      <c r="A9" s="52" t="s">
        <v>3</v>
      </c>
      <c r="B9" s="55"/>
      <c r="C9" s="55">
        <v>36</v>
      </c>
      <c r="D9" s="55"/>
      <c r="E9" s="55">
        <v>114</v>
      </c>
      <c r="F9" s="55">
        <v>70</v>
      </c>
      <c r="G9" s="55"/>
      <c r="H9" s="55">
        <v>142</v>
      </c>
      <c r="I9" s="55">
        <v>193</v>
      </c>
      <c r="J9" s="55">
        <v>81</v>
      </c>
      <c r="K9" s="55">
        <v>111</v>
      </c>
      <c r="L9" s="55">
        <v>437</v>
      </c>
    </row>
    <row r="10" spans="1:12" ht="12.75">
      <c r="A10" s="48" t="s">
        <v>4</v>
      </c>
      <c r="B10" s="49">
        <f>SUM(B7:B9)</f>
        <v>78</v>
      </c>
      <c r="C10" s="49">
        <f t="shared" ref="C10:L10" si="0">SUM(C7:C9)</f>
        <v>36</v>
      </c>
      <c r="D10" s="49">
        <f t="shared" si="0"/>
        <v>262</v>
      </c>
      <c r="E10" s="49">
        <f t="shared" si="0"/>
        <v>198</v>
      </c>
      <c r="F10" s="49">
        <f t="shared" si="0"/>
        <v>442</v>
      </c>
      <c r="G10" s="49">
        <f t="shared" si="0"/>
        <v>404</v>
      </c>
      <c r="H10" s="49">
        <f t="shared" si="0"/>
        <v>334</v>
      </c>
      <c r="I10" s="49">
        <f t="shared" si="0"/>
        <v>391</v>
      </c>
      <c r="J10" s="49">
        <f t="shared" si="0"/>
        <v>449</v>
      </c>
      <c r="K10" s="49">
        <f t="shared" si="0"/>
        <v>582</v>
      </c>
      <c r="L10" s="49">
        <f t="shared" si="0"/>
        <v>732</v>
      </c>
    </row>
    <row r="11" spans="1:12">
      <c r="A11" s="10"/>
    </row>
    <row r="12" spans="1:12" ht="26.45" customHeight="1">
      <c r="A12" s="46" t="s">
        <v>25</v>
      </c>
      <c r="B12" s="42">
        <v>2015</v>
      </c>
      <c r="C12" s="42">
        <v>2016</v>
      </c>
      <c r="D12" s="42">
        <v>2017</v>
      </c>
      <c r="E12" s="43">
        <v>2018</v>
      </c>
      <c r="F12" s="41">
        <v>2019</v>
      </c>
      <c r="G12" s="42">
        <v>2020</v>
      </c>
      <c r="H12" s="42">
        <v>2021</v>
      </c>
      <c r="I12" s="42">
        <v>2022</v>
      </c>
      <c r="J12" s="43">
        <v>2023</v>
      </c>
      <c r="K12" s="43">
        <v>2024</v>
      </c>
      <c r="L12" s="44">
        <v>2025</v>
      </c>
    </row>
    <row r="13" spans="1:12" ht="12.75">
      <c r="A13" s="50" t="s">
        <v>1</v>
      </c>
      <c r="B13" s="51"/>
      <c r="C13" s="51"/>
      <c r="D13" s="51"/>
      <c r="E13" s="51"/>
      <c r="F13" s="51">
        <v>42</v>
      </c>
      <c r="G13" s="51"/>
      <c r="H13" s="51">
        <v>60</v>
      </c>
      <c r="I13" s="51"/>
      <c r="J13" s="51"/>
      <c r="K13" s="51"/>
      <c r="L13" s="51"/>
    </row>
    <row r="14" spans="1:12" ht="12.75">
      <c r="A14" s="52" t="s">
        <v>2</v>
      </c>
      <c r="B14" s="53">
        <v>185</v>
      </c>
      <c r="C14" s="54"/>
      <c r="D14" s="53">
        <v>91</v>
      </c>
      <c r="E14" s="53">
        <v>42</v>
      </c>
      <c r="F14" s="53"/>
      <c r="G14" s="53"/>
      <c r="H14" s="53">
        <v>23</v>
      </c>
      <c r="I14" s="53"/>
      <c r="J14" s="53"/>
      <c r="K14" s="53"/>
      <c r="L14" s="55"/>
    </row>
    <row r="15" spans="1:12" ht="12.75">
      <c r="A15" s="52" t="s">
        <v>3</v>
      </c>
      <c r="B15" s="55"/>
      <c r="C15" s="55">
        <v>14</v>
      </c>
      <c r="D15" s="55"/>
      <c r="E15" s="55"/>
      <c r="F15" s="55"/>
      <c r="G15" s="55"/>
      <c r="H15" s="55">
        <v>36</v>
      </c>
      <c r="I15" s="55"/>
      <c r="J15" s="55"/>
      <c r="K15" s="55"/>
      <c r="L15" s="55"/>
    </row>
    <row r="16" spans="1:12" ht="12.75">
      <c r="A16" s="48" t="s">
        <v>4</v>
      </c>
      <c r="B16" s="49">
        <f t="shared" ref="B16:L16" si="1">SUM(B13:B15)</f>
        <v>185</v>
      </c>
      <c r="C16" s="49">
        <f t="shared" si="1"/>
        <v>14</v>
      </c>
      <c r="D16" s="49">
        <f t="shared" si="1"/>
        <v>91</v>
      </c>
      <c r="E16" s="49">
        <f t="shared" si="1"/>
        <v>42</v>
      </c>
      <c r="F16" s="49">
        <f t="shared" si="1"/>
        <v>42</v>
      </c>
      <c r="G16" s="49">
        <f t="shared" si="1"/>
        <v>0</v>
      </c>
      <c r="H16" s="49">
        <f t="shared" si="1"/>
        <v>119</v>
      </c>
      <c r="I16" s="49">
        <f t="shared" si="1"/>
        <v>0</v>
      </c>
      <c r="J16" s="49">
        <f t="shared" si="1"/>
        <v>0</v>
      </c>
      <c r="K16" s="49">
        <f t="shared" si="1"/>
        <v>0</v>
      </c>
      <c r="L16" s="49">
        <f t="shared" si="1"/>
        <v>0</v>
      </c>
    </row>
    <row r="17" spans="1:12">
      <c r="A17" s="10"/>
    </row>
    <row r="18" spans="1:12" ht="26.45" customHeight="1">
      <c r="A18" s="46" t="s">
        <v>10</v>
      </c>
      <c r="B18" s="42">
        <v>2015</v>
      </c>
      <c r="C18" s="42">
        <v>2016</v>
      </c>
      <c r="D18" s="42">
        <v>2017</v>
      </c>
      <c r="E18" s="43">
        <v>2018</v>
      </c>
      <c r="F18" s="41">
        <v>2019</v>
      </c>
      <c r="G18" s="42">
        <v>2020</v>
      </c>
      <c r="H18" s="42">
        <v>2021</v>
      </c>
      <c r="I18" s="42">
        <v>2022</v>
      </c>
      <c r="J18" s="43">
        <v>2023</v>
      </c>
      <c r="K18" s="43">
        <v>2024</v>
      </c>
      <c r="L18" s="44">
        <v>2025</v>
      </c>
    </row>
    <row r="19" spans="1:12" ht="12.75">
      <c r="A19" s="50" t="s">
        <v>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</row>
    <row r="20" spans="1:12" ht="12.75">
      <c r="A20" s="52" t="s">
        <v>2</v>
      </c>
      <c r="B20" s="53"/>
      <c r="C20" s="54"/>
      <c r="D20" s="53">
        <v>104</v>
      </c>
      <c r="E20" s="53"/>
      <c r="F20" s="53"/>
      <c r="G20" s="53"/>
      <c r="H20" s="53"/>
      <c r="I20" s="53"/>
      <c r="J20" s="53"/>
      <c r="K20" s="53"/>
      <c r="L20" s="55"/>
    </row>
    <row r="21" spans="1:12" ht="12.75">
      <c r="A21" s="52" t="s">
        <v>3</v>
      </c>
      <c r="B21" s="55"/>
      <c r="C21" s="55">
        <v>30</v>
      </c>
      <c r="D21" s="55"/>
      <c r="E21" s="55"/>
      <c r="F21" s="55"/>
      <c r="G21" s="55"/>
      <c r="H21" s="55"/>
      <c r="I21" s="55"/>
      <c r="J21" s="55"/>
      <c r="K21" s="55"/>
      <c r="L21" s="55"/>
    </row>
    <row r="22" spans="1:12" ht="12.75">
      <c r="A22" s="48" t="s">
        <v>4</v>
      </c>
      <c r="B22" s="49">
        <f t="shared" ref="B22:L22" si="2">SUM(B19:B21)</f>
        <v>0</v>
      </c>
      <c r="C22" s="49">
        <f t="shared" si="2"/>
        <v>30</v>
      </c>
      <c r="D22" s="49">
        <f t="shared" si="2"/>
        <v>104</v>
      </c>
      <c r="E22" s="49">
        <f t="shared" si="2"/>
        <v>0</v>
      </c>
      <c r="F22" s="49">
        <f t="shared" si="2"/>
        <v>0</v>
      </c>
      <c r="G22" s="49">
        <f t="shared" si="2"/>
        <v>0</v>
      </c>
      <c r="H22" s="49">
        <f t="shared" si="2"/>
        <v>0</v>
      </c>
      <c r="I22" s="49">
        <f t="shared" si="2"/>
        <v>0</v>
      </c>
      <c r="J22" s="49">
        <f t="shared" si="2"/>
        <v>0</v>
      </c>
      <c r="K22" s="49">
        <f t="shared" si="2"/>
        <v>0</v>
      </c>
      <c r="L22" s="49">
        <f t="shared" si="2"/>
        <v>0</v>
      </c>
    </row>
    <row r="23" spans="1:12">
      <c r="A23" s="10"/>
    </row>
    <row r="24" spans="1:12" ht="26.45" customHeight="1">
      <c r="A24" s="64" t="s">
        <v>26</v>
      </c>
      <c r="B24" s="65">
        <v>2015</v>
      </c>
      <c r="C24" s="65">
        <v>2016</v>
      </c>
      <c r="D24" s="65">
        <v>2017</v>
      </c>
      <c r="E24" s="65">
        <v>2018</v>
      </c>
      <c r="F24" s="65">
        <v>2019</v>
      </c>
      <c r="G24" s="65">
        <v>2020</v>
      </c>
      <c r="H24" s="65">
        <v>2021</v>
      </c>
      <c r="I24" s="65">
        <v>2022</v>
      </c>
      <c r="J24" s="65">
        <v>2023</v>
      </c>
      <c r="K24" s="65">
        <v>2024</v>
      </c>
      <c r="L24" s="65">
        <v>2025</v>
      </c>
    </row>
    <row r="25" spans="1:12" ht="12.75">
      <c r="A25" s="60" t="s">
        <v>1</v>
      </c>
      <c r="B25" s="63">
        <f>B7+B13+B19</f>
        <v>0</v>
      </c>
      <c r="C25" s="63">
        <f t="shared" ref="C25:L25" si="3">C7+C13+C19</f>
        <v>0</v>
      </c>
      <c r="D25" s="63">
        <f t="shared" si="3"/>
        <v>0</v>
      </c>
      <c r="E25" s="63">
        <f t="shared" si="3"/>
        <v>0</v>
      </c>
      <c r="F25" s="63">
        <f t="shared" si="3"/>
        <v>194</v>
      </c>
      <c r="G25" s="63">
        <f t="shared" si="3"/>
        <v>166</v>
      </c>
      <c r="H25" s="63">
        <f t="shared" si="3"/>
        <v>60</v>
      </c>
      <c r="I25" s="63">
        <f t="shared" si="3"/>
        <v>0</v>
      </c>
      <c r="J25" s="63">
        <f t="shared" si="3"/>
        <v>0</v>
      </c>
      <c r="K25" s="63">
        <f t="shared" si="3"/>
        <v>318</v>
      </c>
      <c r="L25" s="63">
        <f t="shared" si="3"/>
        <v>220</v>
      </c>
    </row>
    <row r="26" spans="1:12" ht="12.75">
      <c r="A26" s="60" t="s">
        <v>2</v>
      </c>
      <c r="B26" s="63">
        <f t="shared" ref="B26:L27" si="4">B8+B14+B20</f>
        <v>263</v>
      </c>
      <c r="C26" s="63">
        <f t="shared" si="4"/>
        <v>0</v>
      </c>
      <c r="D26" s="63">
        <f t="shared" si="4"/>
        <v>457</v>
      </c>
      <c r="E26" s="63">
        <f t="shared" si="4"/>
        <v>126</v>
      </c>
      <c r="F26" s="63">
        <f t="shared" si="4"/>
        <v>220</v>
      </c>
      <c r="G26" s="63">
        <f t="shared" si="4"/>
        <v>238</v>
      </c>
      <c r="H26" s="63">
        <f t="shared" si="4"/>
        <v>215</v>
      </c>
      <c r="I26" s="63">
        <f t="shared" si="4"/>
        <v>198</v>
      </c>
      <c r="J26" s="63">
        <f t="shared" si="4"/>
        <v>368</v>
      </c>
      <c r="K26" s="63">
        <f t="shared" si="4"/>
        <v>153</v>
      </c>
      <c r="L26" s="63">
        <f t="shared" si="4"/>
        <v>75</v>
      </c>
    </row>
    <row r="27" spans="1:12" ht="12.75">
      <c r="A27" s="61" t="s">
        <v>3</v>
      </c>
      <c r="B27" s="63">
        <f t="shared" si="4"/>
        <v>0</v>
      </c>
      <c r="C27" s="63">
        <f t="shared" si="4"/>
        <v>80</v>
      </c>
      <c r="D27" s="63">
        <f t="shared" si="4"/>
        <v>0</v>
      </c>
      <c r="E27" s="63">
        <f t="shared" si="4"/>
        <v>114</v>
      </c>
      <c r="F27" s="63">
        <f t="shared" si="4"/>
        <v>70</v>
      </c>
      <c r="G27" s="63">
        <f t="shared" si="4"/>
        <v>0</v>
      </c>
      <c r="H27" s="63">
        <f t="shared" si="4"/>
        <v>178</v>
      </c>
      <c r="I27" s="63">
        <f t="shared" si="4"/>
        <v>193</v>
      </c>
      <c r="J27" s="63">
        <f t="shared" si="4"/>
        <v>81</v>
      </c>
      <c r="K27" s="63">
        <f t="shared" si="4"/>
        <v>111</v>
      </c>
      <c r="L27" s="63">
        <f t="shared" si="4"/>
        <v>437</v>
      </c>
    </row>
    <row r="28" spans="1:12" ht="12.75">
      <c r="A28" s="60" t="s">
        <v>4</v>
      </c>
      <c r="B28" s="63">
        <f>SUM(B25:B27)</f>
        <v>263</v>
      </c>
      <c r="C28" s="63">
        <f t="shared" ref="C28:L28" si="5">SUM(C25:C27)</f>
        <v>80</v>
      </c>
      <c r="D28" s="63">
        <f t="shared" si="5"/>
        <v>457</v>
      </c>
      <c r="E28" s="63">
        <f t="shared" si="5"/>
        <v>240</v>
      </c>
      <c r="F28" s="63">
        <f t="shared" si="5"/>
        <v>484</v>
      </c>
      <c r="G28" s="63">
        <f t="shared" si="5"/>
        <v>404</v>
      </c>
      <c r="H28" s="63">
        <f t="shared" si="5"/>
        <v>453</v>
      </c>
      <c r="I28" s="63">
        <f t="shared" si="5"/>
        <v>391</v>
      </c>
      <c r="J28" s="63">
        <f t="shared" si="5"/>
        <v>449</v>
      </c>
      <c r="K28" s="63">
        <f t="shared" si="5"/>
        <v>582</v>
      </c>
      <c r="L28" s="63">
        <f t="shared" si="5"/>
        <v>732</v>
      </c>
    </row>
    <row r="29" spans="1:12">
      <c r="A29" s="10"/>
    </row>
    <row r="30" spans="1:12">
      <c r="A30" s="10"/>
    </row>
    <row r="31" spans="1:12" ht="26.45" customHeight="1">
      <c r="A31" s="46" t="s">
        <v>5</v>
      </c>
      <c r="B31" s="42">
        <v>2015</v>
      </c>
      <c r="C31" s="42">
        <v>2016</v>
      </c>
      <c r="D31" s="42">
        <v>2017</v>
      </c>
      <c r="E31" s="43">
        <v>2018</v>
      </c>
      <c r="F31" s="41">
        <v>2019</v>
      </c>
      <c r="G31" s="42">
        <v>2020</v>
      </c>
      <c r="H31" s="42">
        <v>2021</v>
      </c>
      <c r="I31" s="42">
        <v>2022</v>
      </c>
      <c r="J31" s="43">
        <v>2023</v>
      </c>
      <c r="K31" s="43">
        <v>2024</v>
      </c>
      <c r="L31" s="44">
        <v>2025</v>
      </c>
    </row>
    <row r="32" spans="1:12" ht="12.75">
      <c r="A32" s="50" t="s">
        <v>1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</row>
    <row r="33" spans="1:12" ht="12.75">
      <c r="A33" s="52" t="s">
        <v>2</v>
      </c>
      <c r="B33" s="53"/>
      <c r="C33" s="54"/>
      <c r="D33" s="53"/>
      <c r="E33" s="53">
        <v>96</v>
      </c>
      <c r="F33" s="53"/>
      <c r="G33" s="53"/>
      <c r="H33" s="53"/>
      <c r="I33" s="53"/>
      <c r="J33" s="53"/>
      <c r="K33" s="53"/>
      <c r="L33" s="55"/>
    </row>
    <row r="34" spans="1:12" ht="12.75">
      <c r="A34" s="52" t="s">
        <v>3</v>
      </c>
      <c r="B34" s="55"/>
      <c r="C34" s="55"/>
      <c r="D34" s="55"/>
      <c r="E34" s="55"/>
      <c r="F34" s="55">
        <v>255</v>
      </c>
      <c r="G34" s="55"/>
      <c r="H34" s="55"/>
      <c r="I34" s="55"/>
      <c r="J34" s="55"/>
      <c r="K34" s="55"/>
      <c r="L34" s="55"/>
    </row>
    <row r="35" spans="1:12" ht="12.75">
      <c r="A35" s="48" t="s">
        <v>4</v>
      </c>
      <c r="B35" s="49">
        <f>SUM(B32:B34)</f>
        <v>0</v>
      </c>
      <c r="C35" s="49">
        <f t="shared" ref="C35" si="6">SUM(C32:C34)</f>
        <v>0</v>
      </c>
      <c r="D35" s="49">
        <f t="shared" ref="D35" si="7">SUM(D32:D34)</f>
        <v>0</v>
      </c>
      <c r="E35" s="49">
        <f t="shared" ref="E35" si="8">SUM(E32:E34)</f>
        <v>96</v>
      </c>
      <c r="F35" s="49">
        <f t="shared" ref="F35" si="9">SUM(F32:F34)</f>
        <v>255</v>
      </c>
      <c r="G35" s="49">
        <f t="shared" ref="G35" si="10">SUM(G32:G34)</f>
        <v>0</v>
      </c>
      <c r="H35" s="49">
        <f t="shared" ref="H35" si="11">SUM(H32:H34)</f>
        <v>0</v>
      </c>
      <c r="I35" s="49">
        <f t="shared" ref="I35" si="12">SUM(I32:I34)</f>
        <v>0</v>
      </c>
      <c r="J35" s="49">
        <f t="shared" ref="J35" si="13">SUM(J32:J34)</f>
        <v>0</v>
      </c>
      <c r="K35" s="49">
        <f t="shared" ref="K35" si="14">SUM(K32:K34)</f>
        <v>0</v>
      </c>
      <c r="L35" s="49">
        <f t="shared" ref="L35" si="15">SUM(L32:L34)</f>
        <v>0</v>
      </c>
    </row>
    <row r="36" spans="1:12">
      <c r="A36" s="10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25.5">
      <c r="A37" s="46" t="s">
        <v>63</v>
      </c>
      <c r="B37" s="42">
        <v>2015</v>
      </c>
      <c r="C37" s="42">
        <v>2016</v>
      </c>
      <c r="D37" s="42">
        <v>2017</v>
      </c>
      <c r="E37" s="43">
        <v>2018</v>
      </c>
      <c r="F37" s="41">
        <v>2019</v>
      </c>
      <c r="G37" s="42">
        <v>2020</v>
      </c>
      <c r="H37" s="42">
        <v>2021</v>
      </c>
      <c r="I37" s="42">
        <v>2022</v>
      </c>
      <c r="J37" s="43">
        <v>2023</v>
      </c>
      <c r="K37" s="43">
        <v>2024</v>
      </c>
      <c r="L37" s="44">
        <v>2025</v>
      </c>
    </row>
    <row r="38" spans="1:12" ht="12.75">
      <c r="A38" s="50" t="s">
        <v>1</v>
      </c>
      <c r="B38" s="51"/>
      <c r="C38" s="51"/>
      <c r="D38" s="51"/>
      <c r="E38" s="51"/>
      <c r="F38" s="51"/>
      <c r="G38" s="51"/>
      <c r="H38" s="51">
        <v>14</v>
      </c>
      <c r="I38" s="51"/>
      <c r="J38" s="51"/>
      <c r="K38" s="51"/>
      <c r="L38" s="51">
        <v>23</v>
      </c>
    </row>
    <row r="39" spans="1:12" ht="12.75">
      <c r="A39" s="52" t="s">
        <v>2</v>
      </c>
      <c r="B39" s="53"/>
      <c r="C39" s="54"/>
      <c r="D39" s="53"/>
      <c r="E39" s="53"/>
      <c r="F39" s="53"/>
      <c r="G39" s="53"/>
      <c r="H39" s="53"/>
      <c r="I39" s="53"/>
      <c r="J39" s="53">
        <v>72</v>
      </c>
      <c r="K39" s="53"/>
      <c r="L39" s="55"/>
    </row>
    <row r="40" spans="1:12" ht="12.75">
      <c r="A40" s="52" t="s">
        <v>3</v>
      </c>
      <c r="B40" s="55"/>
      <c r="C40" s="55"/>
      <c r="D40" s="55"/>
      <c r="E40" s="55"/>
      <c r="F40" s="55"/>
      <c r="G40" s="55"/>
      <c r="H40" s="55">
        <v>24</v>
      </c>
      <c r="I40" s="55">
        <v>71</v>
      </c>
      <c r="J40" s="55">
        <v>100</v>
      </c>
      <c r="K40" s="55">
        <v>12</v>
      </c>
      <c r="L40" s="55">
        <v>25</v>
      </c>
    </row>
    <row r="41" spans="1:12" ht="12.75">
      <c r="A41" s="48" t="s">
        <v>4</v>
      </c>
      <c r="B41" s="49">
        <f>SUM(B38:B40)</f>
        <v>0</v>
      </c>
      <c r="C41" s="49">
        <f t="shared" ref="C41" si="16">SUM(C38:C40)</f>
        <v>0</v>
      </c>
      <c r="D41" s="49">
        <f t="shared" ref="D41" si="17">SUM(D38:D40)</f>
        <v>0</v>
      </c>
      <c r="E41" s="49">
        <f t="shared" ref="E41" si="18">SUM(E38:E40)</f>
        <v>0</v>
      </c>
      <c r="F41" s="49">
        <f t="shared" ref="F41" si="19">SUM(F38:F40)</f>
        <v>0</v>
      </c>
      <c r="G41" s="49">
        <f t="shared" ref="G41" si="20">SUM(G38:G40)</f>
        <v>0</v>
      </c>
      <c r="H41" s="49">
        <f t="shared" ref="H41" si="21">SUM(H38:H40)</f>
        <v>38</v>
      </c>
      <c r="I41" s="49">
        <f t="shared" ref="I41" si="22">SUM(I38:I40)</f>
        <v>71</v>
      </c>
      <c r="J41" s="49">
        <f t="shared" ref="J41" si="23">SUM(J38:J40)</f>
        <v>172</v>
      </c>
      <c r="K41" s="49">
        <f t="shared" ref="K41" si="24">SUM(K38:K40)</f>
        <v>12</v>
      </c>
      <c r="L41" s="49">
        <f t="shared" ref="L41" si="25">SUM(L38:L40)</f>
        <v>48</v>
      </c>
    </row>
    <row r="42" spans="1:12">
      <c r="A42" s="10"/>
    </row>
    <row r="43" spans="1:12" ht="26.45" customHeight="1">
      <c r="A43" s="46" t="s">
        <v>7</v>
      </c>
      <c r="B43" s="42">
        <v>2015</v>
      </c>
      <c r="C43" s="42">
        <v>2016</v>
      </c>
      <c r="D43" s="42">
        <v>2017</v>
      </c>
      <c r="E43" s="43">
        <v>2018</v>
      </c>
      <c r="F43" s="41">
        <v>2019</v>
      </c>
      <c r="G43" s="42">
        <v>2020</v>
      </c>
      <c r="H43" s="42">
        <v>2021</v>
      </c>
      <c r="I43" s="42">
        <v>2022</v>
      </c>
      <c r="J43" s="43">
        <v>2023</v>
      </c>
      <c r="K43" s="43">
        <v>2024</v>
      </c>
      <c r="L43" s="44">
        <v>2025</v>
      </c>
    </row>
    <row r="44" spans="1:12" ht="12.75">
      <c r="A44" s="50" t="s">
        <v>1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</row>
    <row r="45" spans="1:12" ht="12.75">
      <c r="A45" s="52" t="s">
        <v>2</v>
      </c>
      <c r="B45" s="53"/>
      <c r="C45" s="54"/>
      <c r="D45" s="53">
        <v>67</v>
      </c>
      <c r="E45" s="53"/>
      <c r="F45" s="53"/>
      <c r="G45" s="53">
        <v>19</v>
      </c>
      <c r="H45" s="53">
        <v>125</v>
      </c>
      <c r="I45" s="53">
        <v>68</v>
      </c>
      <c r="J45" s="53"/>
      <c r="K45" s="53"/>
      <c r="L45" s="55"/>
    </row>
    <row r="46" spans="1:12" ht="12.75">
      <c r="A46" s="52" t="s">
        <v>3</v>
      </c>
      <c r="B46" s="55"/>
      <c r="C46" s="55"/>
      <c r="D46" s="55"/>
      <c r="E46" s="55"/>
      <c r="F46" s="55"/>
      <c r="G46" s="55">
        <v>4</v>
      </c>
      <c r="H46" s="55">
        <v>12</v>
      </c>
      <c r="I46" s="55"/>
      <c r="J46" s="55"/>
      <c r="K46" s="55">
        <v>30</v>
      </c>
      <c r="L46" s="55">
        <v>42</v>
      </c>
    </row>
    <row r="47" spans="1:12" ht="12.75">
      <c r="A47" s="48" t="s">
        <v>4</v>
      </c>
      <c r="B47" s="49">
        <f>SUM(B44:B46)</f>
        <v>0</v>
      </c>
      <c r="C47" s="49">
        <f t="shared" ref="C47" si="26">SUM(C44:C46)</f>
        <v>0</v>
      </c>
      <c r="D47" s="49">
        <f t="shared" ref="D47" si="27">SUM(D44:D46)</f>
        <v>67</v>
      </c>
      <c r="E47" s="49">
        <f t="shared" ref="E47" si="28">SUM(E44:E46)</f>
        <v>0</v>
      </c>
      <c r="F47" s="49">
        <f t="shared" ref="F47" si="29">SUM(F44:F46)</f>
        <v>0</v>
      </c>
      <c r="G47" s="49">
        <f t="shared" ref="G47" si="30">SUM(G44:G46)</f>
        <v>23</v>
      </c>
      <c r="H47" s="49">
        <f t="shared" ref="H47" si="31">SUM(H44:H46)</f>
        <v>137</v>
      </c>
      <c r="I47" s="49">
        <f t="shared" ref="I47" si="32">SUM(I44:I46)</f>
        <v>68</v>
      </c>
      <c r="J47" s="49">
        <f t="shared" ref="J47" si="33">SUM(J44:J46)</f>
        <v>0</v>
      </c>
      <c r="K47" s="49">
        <f t="shared" ref="K47" si="34">SUM(K44:K46)</f>
        <v>30</v>
      </c>
      <c r="L47" s="49">
        <f t="shared" ref="L47" si="35">SUM(L44:L46)</f>
        <v>42</v>
      </c>
    </row>
    <row r="48" spans="1:12">
      <c r="A48" s="10"/>
    </row>
    <row r="49" spans="1:12" ht="26.45" customHeight="1">
      <c r="A49" s="64" t="s">
        <v>27</v>
      </c>
      <c r="B49" s="65">
        <v>2015</v>
      </c>
      <c r="C49" s="65">
        <v>2016</v>
      </c>
      <c r="D49" s="65">
        <v>2017</v>
      </c>
      <c r="E49" s="65">
        <v>2018</v>
      </c>
      <c r="F49" s="65">
        <v>2019</v>
      </c>
      <c r="G49" s="65">
        <v>2020</v>
      </c>
      <c r="H49" s="65">
        <v>2021</v>
      </c>
      <c r="I49" s="65">
        <v>2022</v>
      </c>
      <c r="J49" s="65">
        <v>2023</v>
      </c>
      <c r="K49" s="65">
        <v>2024</v>
      </c>
      <c r="L49" s="65">
        <v>2025</v>
      </c>
    </row>
    <row r="50" spans="1:12" ht="12.75">
      <c r="A50" s="60" t="s">
        <v>1</v>
      </c>
      <c r="B50" s="63">
        <f>B32+B38+B44</f>
        <v>0</v>
      </c>
      <c r="C50" s="63">
        <f t="shared" ref="C50:L50" si="36">C32+C38+C44</f>
        <v>0</v>
      </c>
      <c r="D50" s="63">
        <f t="shared" si="36"/>
        <v>0</v>
      </c>
      <c r="E50" s="63">
        <f t="shared" si="36"/>
        <v>0</v>
      </c>
      <c r="F50" s="63">
        <f t="shared" si="36"/>
        <v>0</v>
      </c>
      <c r="G50" s="63">
        <f t="shared" si="36"/>
        <v>0</v>
      </c>
      <c r="H50" s="63">
        <f t="shared" si="36"/>
        <v>14</v>
      </c>
      <c r="I50" s="63">
        <f t="shared" si="36"/>
        <v>0</v>
      </c>
      <c r="J50" s="63">
        <f t="shared" si="36"/>
        <v>0</v>
      </c>
      <c r="K50" s="63">
        <f t="shared" si="36"/>
        <v>0</v>
      </c>
      <c r="L50" s="63">
        <f t="shared" si="36"/>
        <v>23</v>
      </c>
    </row>
    <row r="51" spans="1:12" ht="12.75">
      <c r="A51" s="60" t="s">
        <v>2</v>
      </c>
      <c r="B51" s="63">
        <f t="shared" ref="B51:L51" si="37">B33+B39+B45</f>
        <v>0</v>
      </c>
      <c r="C51" s="63">
        <f t="shared" si="37"/>
        <v>0</v>
      </c>
      <c r="D51" s="63">
        <f t="shared" si="37"/>
        <v>67</v>
      </c>
      <c r="E51" s="63">
        <f t="shared" si="37"/>
        <v>96</v>
      </c>
      <c r="F51" s="63">
        <f t="shared" si="37"/>
        <v>0</v>
      </c>
      <c r="G51" s="63">
        <f t="shared" si="37"/>
        <v>19</v>
      </c>
      <c r="H51" s="63">
        <f t="shared" si="37"/>
        <v>125</v>
      </c>
      <c r="I51" s="63">
        <f t="shared" si="37"/>
        <v>68</v>
      </c>
      <c r="J51" s="63">
        <f t="shared" si="37"/>
        <v>72</v>
      </c>
      <c r="K51" s="63">
        <f t="shared" si="37"/>
        <v>0</v>
      </c>
      <c r="L51" s="63">
        <f t="shared" si="37"/>
        <v>0</v>
      </c>
    </row>
    <row r="52" spans="1:12" ht="12.75">
      <c r="A52" s="61" t="s">
        <v>3</v>
      </c>
      <c r="B52" s="63">
        <f t="shared" ref="B52:L52" si="38">B34+B40+B46</f>
        <v>0</v>
      </c>
      <c r="C52" s="63">
        <f t="shared" si="38"/>
        <v>0</v>
      </c>
      <c r="D52" s="63">
        <f t="shared" si="38"/>
        <v>0</v>
      </c>
      <c r="E52" s="63">
        <f t="shared" si="38"/>
        <v>0</v>
      </c>
      <c r="F52" s="63">
        <f t="shared" si="38"/>
        <v>255</v>
      </c>
      <c r="G52" s="63">
        <f t="shared" si="38"/>
        <v>4</v>
      </c>
      <c r="H52" s="63">
        <f t="shared" si="38"/>
        <v>36</v>
      </c>
      <c r="I52" s="63">
        <f t="shared" si="38"/>
        <v>71</v>
      </c>
      <c r="J52" s="63">
        <f t="shared" si="38"/>
        <v>100</v>
      </c>
      <c r="K52" s="63">
        <f t="shared" si="38"/>
        <v>42</v>
      </c>
      <c r="L52" s="63">
        <f t="shared" si="38"/>
        <v>67</v>
      </c>
    </row>
    <row r="53" spans="1:12" ht="12.75">
      <c r="A53" s="60" t="s">
        <v>4</v>
      </c>
      <c r="B53" s="63">
        <f>SUM(B50:B52)</f>
        <v>0</v>
      </c>
      <c r="C53" s="63">
        <f t="shared" ref="C53" si="39">SUM(C50:C52)</f>
        <v>0</v>
      </c>
      <c r="D53" s="63">
        <f t="shared" ref="D53" si="40">SUM(D50:D52)</f>
        <v>67</v>
      </c>
      <c r="E53" s="63">
        <f t="shared" ref="E53" si="41">SUM(E50:E52)</f>
        <v>96</v>
      </c>
      <c r="F53" s="63">
        <f t="shared" ref="F53" si="42">SUM(F50:F52)</f>
        <v>255</v>
      </c>
      <c r="G53" s="63">
        <f t="shared" ref="G53" si="43">SUM(G50:G52)</f>
        <v>23</v>
      </c>
      <c r="H53" s="63">
        <f t="shared" ref="H53" si="44">SUM(H50:H52)</f>
        <v>175</v>
      </c>
      <c r="I53" s="63">
        <f t="shared" ref="I53" si="45">SUM(I50:I52)</f>
        <v>139</v>
      </c>
      <c r="J53" s="63">
        <f t="shared" ref="J53" si="46">SUM(J50:J52)</f>
        <v>172</v>
      </c>
      <c r="K53" s="63">
        <f t="shared" ref="K53" si="47">SUM(K50:K52)</f>
        <v>42</v>
      </c>
      <c r="L53" s="63">
        <f t="shared" ref="L53" si="48">SUM(L50:L52)</f>
        <v>90</v>
      </c>
    </row>
    <row r="54" spans="1:12">
      <c r="A54" s="10"/>
    </row>
    <row r="55" spans="1:12">
      <c r="A55" s="10"/>
    </row>
    <row r="56" spans="1:12" ht="51">
      <c r="A56" s="64" t="s">
        <v>73</v>
      </c>
      <c r="B56" s="65">
        <v>2015</v>
      </c>
      <c r="C56" s="65">
        <v>2016</v>
      </c>
      <c r="D56" s="65">
        <v>2017</v>
      </c>
      <c r="E56" s="65">
        <v>2018</v>
      </c>
      <c r="F56" s="65">
        <v>2019</v>
      </c>
      <c r="G56" s="65">
        <v>2020</v>
      </c>
      <c r="H56" s="65">
        <v>2021</v>
      </c>
      <c r="I56" s="65">
        <v>2022</v>
      </c>
      <c r="J56" s="65">
        <v>2023</v>
      </c>
      <c r="K56" s="65">
        <v>2024</v>
      </c>
      <c r="L56" s="65">
        <v>2025</v>
      </c>
    </row>
    <row r="57" spans="1:12" ht="12.75">
      <c r="A57" s="60" t="s">
        <v>1</v>
      </c>
      <c r="B57" s="63">
        <f>B50+B25</f>
        <v>0</v>
      </c>
      <c r="C57" s="63">
        <f t="shared" ref="C57:L57" si="49">C50+C25</f>
        <v>0</v>
      </c>
      <c r="D57" s="63">
        <f t="shared" si="49"/>
        <v>0</v>
      </c>
      <c r="E57" s="63">
        <f t="shared" si="49"/>
        <v>0</v>
      </c>
      <c r="F57" s="63">
        <f t="shared" si="49"/>
        <v>194</v>
      </c>
      <c r="G57" s="63">
        <f t="shared" si="49"/>
        <v>166</v>
      </c>
      <c r="H57" s="63">
        <f t="shared" si="49"/>
        <v>74</v>
      </c>
      <c r="I57" s="63">
        <f t="shared" si="49"/>
        <v>0</v>
      </c>
      <c r="J57" s="63">
        <f t="shared" si="49"/>
        <v>0</v>
      </c>
      <c r="K57" s="63">
        <f t="shared" si="49"/>
        <v>318</v>
      </c>
      <c r="L57" s="63">
        <f t="shared" si="49"/>
        <v>243</v>
      </c>
    </row>
    <row r="58" spans="1:12" ht="12.75">
      <c r="A58" s="60" t="s">
        <v>2</v>
      </c>
      <c r="B58" s="63">
        <f t="shared" ref="B58:B59" si="50">B51+B26</f>
        <v>263</v>
      </c>
      <c r="C58" s="63">
        <f t="shared" ref="C58:L58" si="51">C51+C26</f>
        <v>0</v>
      </c>
      <c r="D58" s="63">
        <f t="shared" si="51"/>
        <v>524</v>
      </c>
      <c r="E58" s="63">
        <f t="shared" si="51"/>
        <v>222</v>
      </c>
      <c r="F58" s="63">
        <f t="shared" si="51"/>
        <v>220</v>
      </c>
      <c r="G58" s="63">
        <f t="shared" si="51"/>
        <v>257</v>
      </c>
      <c r="H58" s="63">
        <f t="shared" si="51"/>
        <v>340</v>
      </c>
      <c r="I58" s="63">
        <f t="shared" si="51"/>
        <v>266</v>
      </c>
      <c r="J58" s="63">
        <f t="shared" si="51"/>
        <v>440</v>
      </c>
      <c r="K58" s="63">
        <f t="shared" si="51"/>
        <v>153</v>
      </c>
      <c r="L58" s="63">
        <f t="shared" si="51"/>
        <v>75</v>
      </c>
    </row>
    <row r="59" spans="1:12" ht="12.75">
      <c r="A59" s="61" t="s">
        <v>3</v>
      </c>
      <c r="B59" s="63">
        <f t="shared" si="50"/>
        <v>0</v>
      </c>
      <c r="C59" s="63">
        <f t="shared" ref="C59:L59" si="52">C52+C27</f>
        <v>80</v>
      </c>
      <c r="D59" s="63">
        <f t="shared" si="52"/>
        <v>0</v>
      </c>
      <c r="E59" s="63">
        <f t="shared" si="52"/>
        <v>114</v>
      </c>
      <c r="F59" s="63">
        <f t="shared" si="52"/>
        <v>325</v>
      </c>
      <c r="G59" s="63">
        <f t="shared" si="52"/>
        <v>4</v>
      </c>
      <c r="H59" s="63">
        <f t="shared" si="52"/>
        <v>214</v>
      </c>
      <c r="I59" s="63">
        <f t="shared" si="52"/>
        <v>264</v>
      </c>
      <c r="J59" s="63">
        <f t="shared" si="52"/>
        <v>181</v>
      </c>
      <c r="K59" s="63">
        <f t="shared" si="52"/>
        <v>153</v>
      </c>
      <c r="L59" s="63">
        <f t="shared" si="52"/>
        <v>504</v>
      </c>
    </row>
    <row r="60" spans="1:12" ht="12.75">
      <c r="A60" s="60" t="s">
        <v>4</v>
      </c>
      <c r="B60" s="63">
        <f>SUM(B57:B59)</f>
        <v>263</v>
      </c>
      <c r="C60" s="63">
        <f t="shared" ref="C60:L60" si="53">SUM(C57:C59)</f>
        <v>80</v>
      </c>
      <c r="D60" s="63">
        <f t="shared" si="53"/>
        <v>524</v>
      </c>
      <c r="E60" s="63">
        <f t="shared" si="53"/>
        <v>336</v>
      </c>
      <c r="F60" s="63">
        <f t="shared" si="53"/>
        <v>739</v>
      </c>
      <c r="G60" s="63">
        <f t="shared" si="53"/>
        <v>427</v>
      </c>
      <c r="H60" s="63">
        <f t="shared" si="53"/>
        <v>628</v>
      </c>
      <c r="I60" s="63">
        <f t="shared" si="53"/>
        <v>530</v>
      </c>
      <c r="J60" s="63">
        <f t="shared" si="53"/>
        <v>621</v>
      </c>
      <c r="K60" s="63">
        <f t="shared" si="53"/>
        <v>624</v>
      </c>
      <c r="L60" s="63">
        <f t="shared" si="53"/>
        <v>822</v>
      </c>
    </row>
    <row r="61" spans="1:12">
      <c r="A61" s="4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>
      <c r="A62" s="4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ht="15.75" customHeight="1">
      <c r="A63" s="77" t="s">
        <v>70</v>
      </c>
      <c r="B63" s="77"/>
      <c r="C63" s="77"/>
      <c r="D63" s="77"/>
      <c r="E63" s="77"/>
      <c r="F63" s="77"/>
      <c r="G63" s="77"/>
      <c r="H63" s="77"/>
      <c r="I63" s="77"/>
      <c r="J63" s="77"/>
      <c r="K63" s="77"/>
    </row>
    <row r="64" spans="1:12" ht="15.75" customHeight="1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</row>
    <row r="65" spans="1:12" s="36" customFormat="1" ht="12">
      <c r="A65" s="36" t="s">
        <v>72</v>
      </c>
    </row>
    <row r="66" spans="1:12">
      <c r="A66" s="3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>
      <c r="A67" s="10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26.45" customHeight="1">
      <c r="A68" s="46" t="s">
        <v>11</v>
      </c>
      <c r="B68" s="42">
        <v>2015</v>
      </c>
      <c r="C68" s="42">
        <v>2016</v>
      </c>
      <c r="D68" s="42">
        <v>2017</v>
      </c>
      <c r="E68" s="43">
        <v>2018</v>
      </c>
      <c r="F68" s="41">
        <v>2019</v>
      </c>
      <c r="G68" s="42">
        <v>2020</v>
      </c>
      <c r="H68" s="42">
        <v>2021</v>
      </c>
      <c r="I68" s="42">
        <v>2022</v>
      </c>
      <c r="J68" s="43">
        <v>2023</v>
      </c>
      <c r="K68" s="43">
        <v>2024</v>
      </c>
      <c r="L68" s="44">
        <v>2025</v>
      </c>
    </row>
    <row r="69" spans="1:12" ht="12.75">
      <c r="A69" s="50" t="s">
        <v>1</v>
      </c>
      <c r="B69" s="51"/>
      <c r="C69" s="51"/>
      <c r="D69" s="51"/>
      <c r="E69" s="51">
        <v>92</v>
      </c>
      <c r="F69" s="51"/>
      <c r="G69" s="51"/>
      <c r="H69" s="51"/>
      <c r="I69" s="51"/>
      <c r="J69" s="51"/>
      <c r="K69" s="51"/>
      <c r="L69" s="51"/>
    </row>
    <row r="70" spans="1:12" ht="12.75">
      <c r="A70" s="52" t="s">
        <v>2</v>
      </c>
      <c r="B70" s="53"/>
      <c r="C70" s="54">
        <v>118</v>
      </c>
      <c r="D70" s="53">
        <v>66</v>
      </c>
      <c r="E70" s="53">
        <v>179</v>
      </c>
      <c r="F70" s="53">
        <v>63</v>
      </c>
      <c r="G70" s="53">
        <v>2</v>
      </c>
      <c r="H70" s="53">
        <v>10</v>
      </c>
      <c r="I70" s="53">
        <v>58</v>
      </c>
      <c r="J70" s="53"/>
      <c r="K70" s="53"/>
      <c r="L70" s="55">
        <v>98</v>
      </c>
    </row>
    <row r="71" spans="1:12" ht="12.75">
      <c r="A71" s="52" t="s">
        <v>3</v>
      </c>
      <c r="B71" s="55"/>
      <c r="C71" s="55"/>
      <c r="D71" s="55">
        <v>94</v>
      </c>
      <c r="E71" s="55">
        <v>34</v>
      </c>
      <c r="F71" s="55">
        <v>106</v>
      </c>
      <c r="G71" s="55">
        <v>91</v>
      </c>
      <c r="H71" s="55"/>
      <c r="I71" s="55">
        <v>5</v>
      </c>
      <c r="J71" s="55">
        <v>24</v>
      </c>
      <c r="K71" s="55">
        <v>181</v>
      </c>
      <c r="L71" s="55">
        <v>40</v>
      </c>
    </row>
    <row r="72" spans="1:12" ht="12.75">
      <c r="A72" s="48" t="s">
        <v>4</v>
      </c>
      <c r="B72" s="49">
        <f t="shared" ref="B72:L72" si="54">SUM(B69:B71)</f>
        <v>0</v>
      </c>
      <c r="C72" s="49">
        <f t="shared" si="54"/>
        <v>118</v>
      </c>
      <c r="D72" s="49">
        <f t="shared" si="54"/>
        <v>160</v>
      </c>
      <c r="E72" s="49">
        <f t="shared" si="54"/>
        <v>305</v>
      </c>
      <c r="F72" s="49">
        <f t="shared" si="54"/>
        <v>169</v>
      </c>
      <c r="G72" s="49">
        <f t="shared" si="54"/>
        <v>93</v>
      </c>
      <c r="H72" s="49">
        <f t="shared" si="54"/>
        <v>10</v>
      </c>
      <c r="I72" s="49">
        <f t="shared" si="54"/>
        <v>63</v>
      </c>
      <c r="J72" s="49">
        <f t="shared" si="54"/>
        <v>24</v>
      </c>
      <c r="K72" s="49">
        <f t="shared" si="54"/>
        <v>181</v>
      </c>
      <c r="L72" s="49">
        <f t="shared" si="54"/>
        <v>138</v>
      </c>
    </row>
    <row r="73" spans="1:12">
      <c r="A73" s="10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ht="26.45" customHeight="1">
      <c r="A74" s="46" t="s">
        <v>28</v>
      </c>
      <c r="B74" s="42">
        <v>2015</v>
      </c>
      <c r="C74" s="42">
        <v>2016</v>
      </c>
      <c r="D74" s="42">
        <v>2017</v>
      </c>
      <c r="E74" s="43">
        <v>2018</v>
      </c>
      <c r="F74" s="41">
        <v>2019</v>
      </c>
      <c r="G74" s="42">
        <v>2020</v>
      </c>
      <c r="H74" s="42">
        <v>2021</v>
      </c>
      <c r="I74" s="42">
        <v>2022</v>
      </c>
      <c r="J74" s="43">
        <v>2023</v>
      </c>
      <c r="K74" s="43">
        <v>2024</v>
      </c>
      <c r="L74" s="44">
        <v>2025</v>
      </c>
    </row>
    <row r="75" spans="1:12" ht="12.75">
      <c r="A75" s="50" t="s">
        <v>1</v>
      </c>
      <c r="B75" s="51"/>
      <c r="C75" s="51"/>
      <c r="D75" s="51">
        <v>0</v>
      </c>
      <c r="E75" s="51"/>
      <c r="F75" s="51"/>
      <c r="G75" s="51"/>
      <c r="H75" s="51">
        <v>6</v>
      </c>
      <c r="I75" s="51"/>
      <c r="J75" s="51">
        <v>63</v>
      </c>
      <c r="K75" s="51"/>
      <c r="L75" s="51"/>
    </row>
    <row r="76" spans="1:12" ht="12.75">
      <c r="A76" s="52" t="s">
        <v>2</v>
      </c>
      <c r="B76" s="53">
        <v>71</v>
      </c>
      <c r="C76" s="54"/>
      <c r="D76" s="53"/>
      <c r="E76" s="53">
        <v>45</v>
      </c>
      <c r="F76" s="53"/>
      <c r="G76" s="53"/>
      <c r="H76" s="53">
        <v>171</v>
      </c>
      <c r="I76" s="53">
        <v>233</v>
      </c>
      <c r="J76" s="53">
        <v>39</v>
      </c>
      <c r="K76" s="53">
        <v>99</v>
      </c>
      <c r="L76" s="55">
        <v>209</v>
      </c>
    </row>
    <row r="77" spans="1:12" ht="12.75">
      <c r="A77" s="52" t="s">
        <v>3</v>
      </c>
      <c r="B77" s="55">
        <v>79</v>
      </c>
      <c r="C77" s="55">
        <v>193</v>
      </c>
      <c r="D77" s="55">
        <v>41</v>
      </c>
      <c r="E77" s="55">
        <v>155</v>
      </c>
      <c r="F77" s="55">
        <v>104</v>
      </c>
      <c r="G77" s="55">
        <v>28</v>
      </c>
      <c r="H77" s="55">
        <v>125</v>
      </c>
      <c r="I77" s="55">
        <v>179</v>
      </c>
      <c r="J77" s="55">
        <v>348</v>
      </c>
      <c r="K77" s="55">
        <v>17</v>
      </c>
      <c r="L77" s="55"/>
    </row>
    <row r="78" spans="1:12" ht="12.75">
      <c r="A78" s="48" t="s">
        <v>4</v>
      </c>
      <c r="B78" s="49">
        <f>SUM(B75:B77)</f>
        <v>150</v>
      </c>
      <c r="C78" s="49">
        <v>193</v>
      </c>
      <c r="D78" s="49">
        <v>95</v>
      </c>
      <c r="E78" s="49">
        <v>200</v>
      </c>
      <c r="F78" s="49">
        <v>104</v>
      </c>
      <c r="G78" s="49">
        <v>28</v>
      </c>
      <c r="H78" s="49">
        <v>302</v>
      </c>
      <c r="I78" s="49">
        <v>412</v>
      </c>
      <c r="J78" s="49">
        <v>450</v>
      </c>
      <c r="K78" s="49">
        <v>116</v>
      </c>
      <c r="L78" s="49">
        <v>0</v>
      </c>
    </row>
    <row r="79" spans="1:12">
      <c r="A79" s="10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1" spans="1:12" ht="26.45" customHeight="1">
      <c r="A81" s="66" t="s">
        <v>29</v>
      </c>
      <c r="B81" s="67">
        <v>2015</v>
      </c>
      <c r="C81" s="67">
        <v>2016</v>
      </c>
      <c r="D81" s="67">
        <v>2017</v>
      </c>
      <c r="E81" s="67">
        <v>2018</v>
      </c>
      <c r="F81" s="67">
        <v>2019</v>
      </c>
      <c r="G81" s="67">
        <v>2020</v>
      </c>
      <c r="H81" s="67">
        <v>2021</v>
      </c>
      <c r="I81" s="67">
        <v>2022</v>
      </c>
      <c r="J81" s="67">
        <v>2023</v>
      </c>
      <c r="K81" s="67">
        <v>2024</v>
      </c>
      <c r="L81" s="67">
        <v>2025</v>
      </c>
    </row>
    <row r="82" spans="1:12" ht="12.75">
      <c r="A82" s="56" t="s">
        <v>1</v>
      </c>
      <c r="B82" s="59">
        <f>B69+B75+B57</f>
        <v>0</v>
      </c>
      <c r="C82" s="59">
        <f t="shared" ref="C82:L82" si="55">C69+C75+C57</f>
        <v>0</v>
      </c>
      <c r="D82" s="59">
        <f t="shared" si="55"/>
        <v>0</v>
      </c>
      <c r="E82" s="59">
        <f t="shared" si="55"/>
        <v>92</v>
      </c>
      <c r="F82" s="59">
        <f t="shared" si="55"/>
        <v>194</v>
      </c>
      <c r="G82" s="59">
        <f t="shared" si="55"/>
        <v>166</v>
      </c>
      <c r="H82" s="59">
        <f t="shared" si="55"/>
        <v>80</v>
      </c>
      <c r="I82" s="59">
        <f t="shared" si="55"/>
        <v>0</v>
      </c>
      <c r="J82" s="59">
        <f t="shared" si="55"/>
        <v>63</v>
      </c>
      <c r="K82" s="59">
        <f t="shared" si="55"/>
        <v>318</v>
      </c>
      <c r="L82" s="59">
        <f t="shared" si="55"/>
        <v>243</v>
      </c>
    </row>
    <row r="83" spans="1:12" ht="12.75">
      <c r="A83" s="56" t="s">
        <v>2</v>
      </c>
      <c r="B83" s="58">
        <f t="shared" ref="B83:L84" si="56">B70+B76+B58</f>
        <v>334</v>
      </c>
      <c r="C83" s="58">
        <f t="shared" si="56"/>
        <v>118</v>
      </c>
      <c r="D83" s="58">
        <f t="shared" si="56"/>
        <v>590</v>
      </c>
      <c r="E83" s="58">
        <f t="shared" si="56"/>
        <v>446</v>
      </c>
      <c r="F83" s="58">
        <f t="shared" si="56"/>
        <v>283</v>
      </c>
      <c r="G83" s="58">
        <f t="shared" si="56"/>
        <v>259</v>
      </c>
      <c r="H83" s="58">
        <f t="shared" si="56"/>
        <v>521</v>
      </c>
      <c r="I83" s="58">
        <f t="shared" si="56"/>
        <v>557</v>
      </c>
      <c r="J83" s="58">
        <f t="shared" si="56"/>
        <v>479</v>
      </c>
      <c r="K83" s="58">
        <f t="shared" si="56"/>
        <v>252</v>
      </c>
      <c r="L83" s="58">
        <f t="shared" si="56"/>
        <v>382</v>
      </c>
    </row>
    <row r="84" spans="1:12" ht="12.75">
      <c r="A84" s="56" t="s">
        <v>3</v>
      </c>
      <c r="B84" s="58">
        <f t="shared" si="56"/>
        <v>79</v>
      </c>
      <c r="C84" s="58">
        <f t="shared" si="56"/>
        <v>273</v>
      </c>
      <c r="D84" s="58">
        <f t="shared" si="56"/>
        <v>135</v>
      </c>
      <c r="E84" s="58">
        <f t="shared" si="56"/>
        <v>303</v>
      </c>
      <c r="F84" s="58">
        <f t="shared" si="56"/>
        <v>535</v>
      </c>
      <c r="G84" s="58">
        <f t="shared" si="56"/>
        <v>123</v>
      </c>
      <c r="H84" s="58">
        <f t="shared" si="56"/>
        <v>339</v>
      </c>
      <c r="I84" s="58">
        <f t="shared" si="56"/>
        <v>448</v>
      </c>
      <c r="J84" s="58">
        <f t="shared" si="56"/>
        <v>553</v>
      </c>
      <c r="K84" s="58">
        <f t="shared" si="56"/>
        <v>351</v>
      </c>
      <c r="L84" s="58">
        <f t="shared" si="56"/>
        <v>544</v>
      </c>
    </row>
    <row r="85" spans="1:12" ht="12.75">
      <c r="A85" s="56" t="s">
        <v>4</v>
      </c>
      <c r="B85" s="57">
        <f>SUM(B82:B84)</f>
        <v>413</v>
      </c>
      <c r="C85" s="57">
        <f t="shared" ref="C85:L85" si="57">SUM(C82:C84)</f>
        <v>391</v>
      </c>
      <c r="D85" s="57">
        <f t="shared" si="57"/>
        <v>725</v>
      </c>
      <c r="E85" s="57">
        <f t="shared" si="57"/>
        <v>841</v>
      </c>
      <c r="F85" s="57">
        <f t="shared" si="57"/>
        <v>1012</v>
      </c>
      <c r="G85" s="57">
        <f t="shared" si="57"/>
        <v>548</v>
      </c>
      <c r="H85" s="57">
        <f t="shared" si="57"/>
        <v>940</v>
      </c>
      <c r="I85" s="57">
        <f t="shared" si="57"/>
        <v>1005</v>
      </c>
      <c r="J85" s="57">
        <f t="shared" si="57"/>
        <v>1095</v>
      </c>
      <c r="K85" s="57">
        <f t="shared" si="57"/>
        <v>921</v>
      </c>
      <c r="L85" s="57">
        <f t="shared" si="57"/>
        <v>1169</v>
      </c>
    </row>
    <row r="86" spans="1:12">
      <c r="A86" s="7" t="str">
        <f>+'Viviendas Iniciadas'!A96</f>
        <v>EEEko 2025eko 3. hiruhileko datuak/Datos de EDYVI 3er trimestre 2025</v>
      </c>
    </row>
    <row r="87" spans="1:12">
      <c r="A87" s="7" t="str">
        <f>+'Viviendas Iniciadas'!A97</f>
        <v>Iturria: BOE behin-behineko eta behin betiko kalifikazioak ,eta EE SS zuinketa-akta eta behin-behineko onarpen-akta</v>
      </c>
    </row>
    <row r="88" spans="1:12">
      <c r="A88" s="7" t="str">
        <f>+'Viviendas Iniciadas'!A98</f>
        <v>Fuente: calificaciones provisionales y definitivas de VPO y actas de replanteo y de recepción provisional de viviendas sociales</v>
      </c>
    </row>
    <row r="89" spans="1:12">
      <c r="A89" s="7" t="str">
        <f>+'Viviendas Iniciadas'!A99</f>
        <v>Azkenengo eguneratzea 2026/01/08 - Última actualización a 08/01/2026</v>
      </c>
    </row>
  </sheetData>
  <mergeCells count="1">
    <mergeCell ref="A63:K64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9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3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9"/>
  <sheetViews>
    <sheetView showZeros="0" zoomScaleNormal="100" zoomScaleSheetLayoutView="75" workbookViewId="0"/>
  </sheetViews>
  <sheetFormatPr baseColWidth="10" defaultColWidth="12" defaultRowHeight="12.75"/>
  <cols>
    <col min="1" max="1" width="50.7109375" style="16" customWidth="1"/>
    <col min="2" max="6" width="5.7109375" style="16" customWidth="1"/>
    <col min="7" max="10" width="6.5703125" style="16" bestFit="1" customWidth="1"/>
    <col min="11" max="12" width="7.140625" style="16" customWidth="1"/>
    <col min="13" max="16384" width="12" style="16"/>
  </cols>
  <sheetData>
    <row r="1" spans="1:12" ht="18">
      <c r="A1" s="37" t="s">
        <v>30</v>
      </c>
      <c r="I1" s="30"/>
    </row>
    <row r="2" spans="1:12" ht="18">
      <c r="A2" s="37"/>
      <c r="I2" s="30"/>
      <c r="L2" s="35" t="str">
        <f>+'Viviendas Iniciadas'!L1</f>
        <v>2025ko 4. hiruhilekoan arte</v>
      </c>
    </row>
    <row r="3" spans="1:12">
      <c r="A3" s="36" t="s">
        <v>31</v>
      </c>
      <c r="I3" s="30"/>
      <c r="L3" s="34" t="str">
        <f>+'Viviendas Iniciadas'!L2</f>
        <v>Hasta 4º trimestre 2025</v>
      </c>
    </row>
    <row r="4" spans="1:12">
      <c r="A4" s="1"/>
    </row>
    <row r="5" spans="1:12" ht="26.45" customHeight="1">
      <c r="A5" s="46" t="s">
        <v>0</v>
      </c>
      <c r="B5" s="42">
        <v>2015</v>
      </c>
      <c r="C5" s="42">
        <v>2016</v>
      </c>
      <c r="D5" s="42">
        <v>2017</v>
      </c>
      <c r="E5" s="43">
        <v>2018</v>
      </c>
      <c r="F5" s="41">
        <v>2019</v>
      </c>
      <c r="G5" s="42">
        <v>2020</v>
      </c>
      <c r="H5" s="42">
        <v>2021</v>
      </c>
      <c r="I5" s="42">
        <v>2022</v>
      </c>
      <c r="J5" s="43">
        <v>2023</v>
      </c>
      <c r="K5" s="43">
        <v>2024</v>
      </c>
      <c r="L5" s="44">
        <v>2025</v>
      </c>
    </row>
    <row r="6" spans="1:12">
      <c r="A6" s="50" t="s">
        <v>1</v>
      </c>
      <c r="B6" s="51"/>
      <c r="C6" s="51"/>
      <c r="D6" s="51"/>
      <c r="E6" s="51"/>
      <c r="F6" s="51"/>
      <c r="G6" s="51"/>
      <c r="H6" s="51"/>
      <c r="I6" s="51">
        <v>225</v>
      </c>
      <c r="J6" s="51"/>
      <c r="K6" s="51">
        <v>297</v>
      </c>
      <c r="L6" s="51"/>
    </row>
    <row r="7" spans="1:12">
      <c r="A7" s="52" t="s">
        <v>2</v>
      </c>
      <c r="B7" s="53"/>
      <c r="C7" s="54"/>
      <c r="D7" s="53"/>
      <c r="E7" s="53"/>
      <c r="F7" s="53"/>
      <c r="G7" s="53"/>
      <c r="H7" s="53"/>
      <c r="I7" s="53">
        <v>143</v>
      </c>
      <c r="J7" s="53">
        <v>88</v>
      </c>
      <c r="K7" s="53"/>
      <c r="L7" s="55"/>
    </row>
    <row r="8" spans="1:12">
      <c r="A8" s="52" t="s">
        <v>3</v>
      </c>
      <c r="B8" s="55"/>
      <c r="C8" s="55">
        <v>173</v>
      </c>
      <c r="D8" s="55"/>
      <c r="E8" s="55"/>
      <c r="F8" s="55"/>
      <c r="G8" s="55">
        <v>42</v>
      </c>
      <c r="H8" s="55">
        <v>10</v>
      </c>
      <c r="I8" s="55"/>
      <c r="J8" s="55"/>
      <c r="K8" s="55"/>
      <c r="L8" s="55">
        <v>40</v>
      </c>
    </row>
    <row r="9" spans="1:12">
      <c r="A9" s="48" t="s">
        <v>4</v>
      </c>
      <c r="B9" s="49">
        <f>SUM(B6:B8)</f>
        <v>0</v>
      </c>
      <c r="C9" s="49">
        <f t="shared" ref="C9:L9" si="0">SUM(C6:C8)</f>
        <v>173</v>
      </c>
      <c r="D9" s="49">
        <f t="shared" si="0"/>
        <v>0</v>
      </c>
      <c r="E9" s="49">
        <f t="shared" si="0"/>
        <v>0</v>
      </c>
      <c r="F9" s="49">
        <f t="shared" si="0"/>
        <v>0</v>
      </c>
      <c r="G9" s="49">
        <f t="shared" si="0"/>
        <v>42</v>
      </c>
      <c r="H9" s="49">
        <f t="shared" si="0"/>
        <v>10</v>
      </c>
      <c r="I9" s="49">
        <f t="shared" si="0"/>
        <v>368</v>
      </c>
      <c r="J9" s="49">
        <f t="shared" si="0"/>
        <v>88</v>
      </c>
      <c r="K9" s="49">
        <f t="shared" si="0"/>
        <v>297</v>
      </c>
      <c r="L9" s="49">
        <f t="shared" si="0"/>
        <v>40</v>
      </c>
    </row>
    <row r="10" spans="1:12">
      <c r="A10" s="1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26.45" customHeight="1">
      <c r="A11" s="46" t="s">
        <v>5</v>
      </c>
      <c r="B11" s="42">
        <v>2015</v>
      </c>
      <c r="C11" s="42">
        <v>2016</v>
      </c>
      <c r="D11" s="42">
        <v>2017</v>
      </c>
      <c r="E11" s="43">
        <v>2018</v>
      </c>
      <c r="F11" s="41">
        <v>2019</v>
      </c>
      <c r="G11" s="42">
        <v>2020</v>
      </c>
      <c r="H11" s="42">
        <v>2021</v>
      </c>
      <c r="I11" s="42">
        <v>2022</v>
      </c>
      <c r="J11" s="43">
        <v>2023</v>
      </c>
      <c r="K11" s="43">
        <v>2024</v>
      </c>
      <c r="L11" s="44">
        <v>2025</v>
      </c>
    </row>
    <row r="12" spans="1:12">
      <c r="A12" s="50" t="s">
        <v>1</v>
      </c>
      <c r="B12" s="51"/>
      <c r="C12" s="51"/>
      <c r="D12" s="51"/>
      <c r="E12" s="51"/>
      <c r="F12" s="51">
        <v>152</v>
      </c>
      <c r="G12" s="51">
        <v>166</v>
      </c>
      <c r="H12" s="51"/>
      <c r="I12" s="51"/>
      <c r="J12" s="51"/>
      <c r="K12" s="51">
        <v>318</v>
      </c>
      <c r="L12" s="51">
        <v>220</v>
      </c>
    </row>
    <row r="13" spans="1:12">
      <c r="A13" s="52" t="s">
        <v>2</v>
      </c>
      <c r="B13" s="53"/>
      <c r="C13" s="54"/>
      <c r="D13" s="53"/>
      <c r="E13" s="53">
        <v>84</v>
      </c>
      <c r="F13" s="53">
        <v>68</v>
      </c>
      <c r="G13" s="53">
        <v>238</v>
      </c>
      <c r="H13" s="53">
        <v>192</v>
      </c>
      <c r="I13" s="53">
        <v>198</v>
      </c>
      <c r="J13" s="53">
        <v>368</v>
      </c>
      <c r="K13" s="53">
        <v>153</v>
      </c>
      <c r="L13" s="55">
        <v>75</v>
      </c>
    </row>
    <row r="14" spans="1:12">
      <c r="A14" s="52" t="s">
        <v>3</v>
      </c>
      <c r="B14" s="55"/>
      <c r="C14" s="55">
        <v>20</v>
      </c>
      <c r="D14" s="55"/>
      <c r="E14" s="55">
        <v>51</v>
      </c>
      <c r="F14" s="55">
        <v>179</v>
      </c>
      <c r="G14" s="55"/>
      <c r="H14" s="55">
        <v>142</v>
      </c>
      <c r="I14" s="55">
        <v>193</v>
      </c>
      <c r="J14" s="55">
        <v>81</v>
      </c>
      <c r="K14" s="55">
        <v>111</v>
      </c>
      <c r="L14" s="55">
        <v>437</v>
      </c>
    </row>
    <row r="15" spans="1:12">
      <c r="A15" s="48" t="s">
        <v>4</v>
      </c>
      <c r="B15" s="49">
        <f>SUM(B12:B14)</f>
        <v>0</v>
      </c>
      <c r="C15" s="49">
        <f t="shared" ref="C15" si="1">SUM(C12:C14)</f>
        <v>20</v>
      </c>
      <c r="D15" s="49">
        <f t="shared" ref="D15" si="2">SUM(D12:D14)</f>
        <v>0</v>
      </c>
      <c r="E15" s="49">
        <f t="shared" ref="E15" si="3">SUM(E12:E14)</f>
        <v>135</v>
      </c>
      <c r="F15" s="49">
        <f t="shared" ref="F15" si="4">SUM(F12:F14)</f>
        <v>399</v>
      </c>
      <c r="G15" s="49">
        <f t="shared" ref="G15" si="5">SUM(G12:G14)</f>
        <v>404</v>
      </c>
      <c r="H15" s="49">
        <f t="shared" ref="H15" si="6">SUM(H12:H14)</f>
        <v>334</v>
      </c>
      <c r="I15" s="49">
        <f t="shared" ref="I15" si="7">SUM(I12:I14)</f>
        <v>391</v>
      </c>
      <c r="J15" s="49">
        <f t="shared" ref="J15" si="8">SUM(J12:J14)</f>
        <v>449</v>
      </c>
      <c r="K15" s="49">
        <f t="shared" ref="K15" si="9">SUM(K12:K14)</f>
        <v>582</v>
      </c>
      <c r="L15" s="49">
        <f t="shared" ref="L15" si="10">SUM(L12:L14)</f>
        <v>732</v>
      </c>
    </row>
    <row r="16" spans="1:12">
      <c r="A16" s="17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ht="25.5">
      <c r="A17" s="46" t="s">
        <v>63</v>
      </c>
      <c r="B17" s="42">
        <v>2015</v>
      </c>
      <c r="C17" s="42">
        <v>2016</v>
      </c>
      <c r="D17" s="42">
        <v>2017</v>
      </c>
      <c r="E17" s="43">
        <v>2018</v>
      </c>
      <c r="F17" s="41">
        <v>2019</v>
      </c>
      <c r="G17" s="42">
        <v>2020</v>
      </c>
      <c r="H17" s="42">
        <v>2021</v>
      </c>
      <c r="I17" s="42">
        <v>2022</v>
      </c>
      <c r="J17" s="43">
        <v>2023</v>
      </c>
      <c r="K17" s="43">
        <v>2024</v>
      </c>
      <c r="L17" s="44">
        <v>2025</v>
      </c>
    </row>
    <row r="18" spans="1:12">
      <c r="A18" s="50" t="s">
        <v>1</v>
      </c>
      <c r="B18" s="51"/>
      <c r="C18" s="51"/>
      <c r="D18" s="51"/>
      <c r="E18" s="51"/>
      <c r="F18" s="51"/>
      <c r="G18" s="51"/>
      <c r="H18" s="51">
        <v>14</v>
      </c>
      <c r="I18" s="51">
        <v>0</v>
      </c>
      <c r="J18" s="51"/>
      <c r="K18" s="51"/>
      <c r="L18" s="51">
        <v>23</v>
      </c>
    </row>
    <row r="19" spans="1:12">
      <c r="A19" s="52" t="s">
        <v>2</v>
      </c>
      <c r="B19" s="53"/>
      <c r="C19" s="54"/>
      <c r="D19" s="53"/>
      <c r="E19" s="53"/>
      <c r="F19" s="53"/>
      <c r="G19" s="53"/>
      <c r="H19" s="53"/>
      <c r="I19" s="53"/>
      <c r="J19" s="53">
        <v>72</v>
      </c>
      <c r="K19" s="53"/>
      <c r="L19" s="55"/>
    </row>
    <row r="20" spans="1:12">
      <c r="A20" s="52" t="s">
        <v>3</v>
      </c>
      <c r="B20" s="55"/>
      <c r="C20" s="55"/>
      <c r="D20" s="55"/>
      <c r="E20" s="55"/>
      <c r="F20" s="55"/>
      <c r="G20" s="55"/>
      <c r="H20" s="55">
        <v>24</v>
      </c>
      <c r="I20" s="55">
        <v>71</v>
      </c>
      <c r="J20" s="55">
        <v>100</v>
      </c>
      <c r="K20" s="55">
        <v>12</v>
      </c>
      <c r="L20" s="55">
        <v>25</v>
      </c>
    </row>
    <row r="21" spans="1:12">
      <c r="A21" s="48" t="s">
        <v>4</v>
      </c>
      <c r="B21" s="49">
        <f>SUM(B18:B20)</f>
        <v>0</v>
      </c>
      <c r="C21" s="49">
        <f t="shared" ref="C21" si="11">SUM(C18:C20)</f>
        <v>0</v>
      </c>
      <c r="D21" s="49">
        <f t="shared" ref="D21" si="12">SUM(D18:D20)</f>
        <v>0</v>
      </c>
      <c r="E21" s="49">
        <f t="shared" ref="E21" si="13">SUM(E18:E20)</f>
        <v>0</v>
      </c>
      <c r="F21" s="49">
        <f t="shared" ref="F21" si="14">SUM(F18:F20)</f>
        <v>0</v>
      </c>
      <c r="G21" s="49">
        <f t="shared" ref="G21" si="15">SUM(G18:G20)</f>
        <v>0</v>
      </c>
      <c r="H21" s="49">
        <f t="shared" ref="H21" si="16">SUM(H18:H20)</f>
        <v>38</v>
      </c>
      <c r="I21" s="49">
        <f t="shared" ref="I21" si="17">SUM(I18:I20)</f>
        <v>71</v>
      </c>
      <c r="J21" s="49">
        <f t="shared" ref="J21" si="18">SUM(J18:J20)</f>
        <v>172</v>
      </c>
      <c r="K21" s="49">
        <f t="shared" ref="K21" si="19">SUM(K18:K20)</f>
        <v>12</v>
      </c>
      <c r="L21" s="49">
        <f t="shared" ref="L21" si="20">SUM(L18:L20)</f>
        <v>48</v>
      </c>
    </row>
    <row r="22" spans="1:12">
      <c r="A22" s="17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26.45" customHeight="1">
      <c r="A23" s="46" t="s">
        <v>32</v>
      </c>
      <c r="B23" s="42">
        <v>2015</v>
      </c>
      <c r="C23" s="42">
        <v>2016</v>
      </c>
      <c r="D23" s="42">
        <v>2017</v>
      </c>
      <c r="E23" s="43">
        <v>2018</v>
      </c>
      <c r="F23" s="41">
        <v>2019</v>
      </c>
      <c r="G23" s="42">
        <v>2020</v>
      </c>
      <c r="H23" s="42">
        <v>2021</v>
      </c>
      <c r="I23" s="42">
        <v>2022</v>
      </c>
      <c r="J23" s="43">
        <v>2023</v>
      </c>
      <c r="K23" s="43">
        <v>2024</v>
      </c>
      <c r="L23" s="44">
        <v>2025</v>
      </c>
    </row>
    <row r="24" spans="1:12">
      <c r="A24" s="50" t="s">
        <v>1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  <row r="25" spans="1:12">
      <c r="A25" s="52" t="s">
        <v>2</v>
      </c>
      <c r="B25" s="53"/>
      <c r="C25" s="54"/>
      <c r="D25" s="53"/>
      <c r="E25" s="53"/>
      <c r="F25" s="53"/>
      <c r="G25" s="53"/>
      <c r="H25" s="53"/>
      <c r="I25" s="53"/>
      <c r="J25" s="53"/>
      <c r="K25" s="53"/>
      <c r="L25" s="55"/>
    </row>
    <row r="26" spans="1:12">
      <c r="A26" s="52" t="s">
        <v>3</v>
      </c>
      <c r="B26" s="55"/>
      <c r="C26" s="55"/>
      <c r="D26" s="55"/>
      <c r="E26" s="55"/>
      <c r="F26" s="55">
        <v>109</v>
      </c>
      <c r="G26" s="55"/>
      <c r="H26" s="55"/>
      <c r="I26" s="55"/>
      <c r="J26" s="55"/>
      <c r="K26" s="55"/>
      <c r="L26" s="55"/>
    </row>
    <row r="27" spans="1:12">
      <c r="A27" s="48" t="s">
        <v>4</v>
      </c>
      <c r="B27" s="49">
        <f>SUM(B24:B26)</f>
        <v>0</v>
      </c>
      <c r="C27" s="49">
        <f t="shared" ref="C27" si="21">SUM(C24:C26)</f>
        <v>0</v>
      </c>
      <c r="D27" s="49">
        <f t="shared" ref="D27" si="22">SUM(D24:D26)</f>
        <v>0</v>
      </c>
      <c r="E27" s="49">
        <f t="shared" ref="E27" si="23">SUM(E24:E26)</f>
        <v>0</v>
      </c>
      <c r="F27" s="49">
        <f t="shared" ref="F27" si="24">SUM(F24:F26)</f>
        <v>109</v>
      </c>
      <c r="G27" s="49">
        <f t="shared" ref="G27" si="25">SUM(G24:G26)</f>
        <v>0</v>
      </c>
      <c r="H27" s="49">
        <f t="shared" ref="H27" si="26">SUM(H24:H26)</f>
        <v>0</v>
      </c>
      <c r="I27" s="49">
        <f t="shared" ref="I27" si="27">SUM(I24:I26)</f>
        <v>0</v>
      </c>
      <c r="J27" s="49">
        <f t="shared" ref="J27" si="28">SUM(J24:J26)</f>
        <v>0</v>
      </c>
      <c r="K27" s="49">
        <f t="shared" ref="K27" si="29">SUM(K24:K26)</f>
        <v>0</v>
      </c>
      <c r="L27" s="49">
        <f t="shared" ref="L27" si="30">SUM(L24:L26)</f>
        <v>0</v>
      </c>
    </row>
    <row r="28" spans="1:12">
      <c r="A28" s="1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26.45" customHeight="1">
      <c r="A29" s="64" t="s">
        <v>6</v>
      </c>
      <c r="B29" s="65">
        <v>2015</v>
      </c>
      <c r="C29" s="65">
        <v>2016</v>
      </c>
      <c r="D29" s="65">
        <v>2017</v>
      </c>
      <c r="E29" s="65">
        <v>2018</v>
      </c>
      <c r="F29" s="65">
        <v>2019</v>
      </c>
      <c r="G29" s="65">
        <v>2020</v>
      </c>
      <c r="H29" s="65">
        <v>2021</v>
      </c>
      <c r="I29" s="65">
        <v>2022</v>
      </c>
      <c r="J29" s="65">
        <v>2023</v>
      </c>
      <c r="K29" s="65">
        <v>2024</v>
      </c>
      <c r="L29" s="65">
        <v>2025</v>
      </c>
    </row>
    <row r="30" spans="1:12">
      <c r="A30" s="60" t="s">
        <v>1</v>
      </c>
      <c r="B30" s="63">
        <f>B6+B12+B18+B24</f>
        <v>0</v>
      </c>
      <c r="C30" s="63">
        <f t="shared" ref="C30:L30" si="31">C6+C12+C18+C24</f>
        <v>0</v>
      </c>
      <c r="D30" s="63">
        <f t="shared" si="31"/>
        <v>0</v>
      </c>
      <c r="E30" s="63">
        <f t="shared" si="31"/>
        <v>0</v>
      </c>
      <c r="F30" s="63">
        <f t="shared" si="31"/>
        <v>152</v>
      </c>
      <c r="G30" s="63">
        <f t="shared" si="31"/>
        <v>166</v>
      </c>
      <c r="H30" s="63">
        <f t="shared" si="31"/>
        <v>14</v>
      </c>
      <c r="I30" s="63">
        <f t="shared" si="31"/>
        <v>225</v>
      </c>
      <c r="J30" s="63">
        <f t="shared" si="31"/>
        <v>0</v>
      </c>
      <c r="K30" s="63">
        <f t="shared" si="31"/>
        <v>615</v>
      </c>
      <c r="L30" s="63">
        <f t="shared" si="31"/>
        <v>243</v>
      </c>
    </row>
    <row r="31" spans="1:12">
      <c r="A31" s="60" t="s">
        <v>2</v>
      </c>
      <c r="B31" s="63">
        <f t="shared" ref="B31:L32" si="32">B7+B13+B19+B25</f>
        <v>0</v>
      </c>
      <c r="C31" s="63">
        <f t="shared" si="32"/>
        <v>0</v>
      </c>
      <c r="D31" s="63">
        <f t="shared" si="32"/>
        <v>0</v>
      </c>
      <c r="E31" s="63">
        <f t="shared" si="32"/>
        <v>84</v>
      </c>
      <c r="F31" s="63">
        <f t="shared" si="32"/>
        <v>68</v>
      </c>
      <c r="G31" s="63">
        <f t="shared" si="32"/>
        <v>238</v>
      </c>
      <c r="H31" s="63">
        <f t="shared" si="32"/>
        <v>192</v>
      </c>
      <c r="I31" s="63">
        <f t="shared" si="32"/>
        <v>341</v>
      </c>
      <c r="J31" s="63">
        <f t="shared" si="32"/>
        <v>528</v>
      </c>
      <c r="K31" s="63">
        <f t="shared" si="32"/>
        <v>153</v>
      </c>
      <c r="L31" s="63">
        <f t="shared" si="32"/>
        <v>75</v>
      </c>
    </row>
    <row r="32" spans="1:12">
      <c r="A32" s="61" t="s">
        <v>3</v>
      </c>
      <c r="B32" s="63">
        <f t="shared" si="32"/>
        <v>0</v>
      </c>
      <c r="C32" s="63">
        <f t="shared" si="32"/>
        <v>193</v>
      </c>
      <c r="D32" s="63">
        <f t="shared" si="32"/>
        <v>0</v>
      </c>
      <c r="E32" s="63">
        <f t="shared" si="32"/>
        <v>51</v>
      </c>
      <c r="F32" s="63">
        <f t="shared" si="32"/>
        <v>288</v>
      </c>
      <c r="G32" s="63">
        <f t="shared" si="32"/>
        <v>42</v>
      </c>
      <c r="H32" s="63">
        <f t="shared" si="32"/>
        <v>176</v>
      </c>
      <c r="I32" s="63">
        <f t="shared" si="32"/>
        <v>264</v>
      </c>
      <c r="J32" s="63">
        <f t="shared" si="32"/>
        <v>181</v>
      </c>
      <c r="K32" s="63">
        <f t="shared" si="32"/>
        <v>123</v>
      </c>
      <c r="L32" s="63">
        <f t="shared" si="32"/>
        <v>502</v>
      </c>
    </row>
    <row r="33" spans="1:12">
      <c r="A33" s="60" t="s">
        <v>4</v>
      </c>
      <c r="B33" s="63">
        <f>SUM(B30:B32)</f>
        <v>0</v>
      </c>
      <c r="C33" s="63">
        <f t="shared" ref="C33" si="33">SUM(C30:C32)</f>
        <v>193</v>
      </c>
      <c r="D33" s="63">
        <f t="shared" ref="D33" si="34">SUM(D30:D32)</f>
        <v>0</v>
      </c>
      <c r="E33" s="63">
        <f t="shared" ref="E33" si="35">SUM(E30:E32)</f>
        <v>135</v>
      </c>
      <c r="F33" s="63">
        <f t="shared" ref="F33" si="36">SUM(F30:F32)</f>
        <v>508</v>
      </c>
      <c r="G33" s="63">
        <f t="shared" ref="G33" si="37">SUM(G30:G32)</f>
        <v>446</v>
      </c>
      <c r="H33" s="63">
        <f t="shared" ref="H33" si="38">SUM(H30:H32)</f>
        <v>382</v>
      </c>
      <c r="I33" s="63">
        <f t="shared" ref="I33" si="39">SUM(I30:I32)</f>
        <v>830</v>
      </c>
      <c r="J33" s="63">
        <f t="shared" ref="J33" si="40">SUM(J30:J32)</f>
        <v>709</v>
      </c>
      <c r="K33" s="63">
        <f t="shared" ref="K33" si="41">SUM(K30:K32)</f>
        <v>891</v>
      </c>
      <c r="L33" s="63">
        <f t="shared" ref="L33" si="42">SUM(L30:L32)</f>
        <v>820</v>
      </c>
    </row>
    <row r="34" spans="1:12">
      <c r="A34" s="1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>
      <c r="A35" s="1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26.45" customHeight="1">
      <c r="A36" s="46" t="s">
        <v>7</v>
      </c>
      <c r="B36" s="42">
        <v>2015</v>
      </c>
      <c r="C36" s="42">
        <v>2016</v>
      </c>
      <c r="D36" s="42">
        <v>2017</v>
      </c>
      <c r="E36" s="43">
        <v>2018</v>
      </c>
      <c r="F36" s="41">
        <v>2019</v>
      </c>
      <c r="G36" s="42">
        <v>2020</v>
      </c>
      <c r="H36" s="42">
        <v>2021</v>
      </c>
      <c r="I36" s="42">
        <v>2022</v>
      </c>
      <c r="J36" s="43">
        <v>2023</v>
      </c>
      <c r="K36" s="43">
        <v>2024</v>
      </c>
      <c r="L36" s="44">
        <v>2025</v>
      </c>
    </row>
    <row r="37" spans="1:12">
      <c r="A37" s="50" t="s">
        <v>1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</row>
    <row r="38" spans="1:12">
      <c r="A38" s="52" t="s">
        <v>2</v>
      </c>
      <c r="B38" s="53"/>
      <c r="C38" s="54"/>
      <c r="D38" s="53">
        <v>67</v>
      </c>
      <c r="E38" s="53"/>
      <c r="F38" s="53"/>
      <c r="G38" s="53">
        <v>19</v>
      </c>
      <c r="H38" s="53">
        <v>125</v>
      </c>
      <c r="I38" s="53">
        <v>68</v>
      </c>
      <c r="J38" s="53"/>
      <c r="K38" s="53"/>
      <c r="L38" s="55"/>
    </row>
    <row r="39" spans="1:12">
      <c r="A39" s="52" t="s">
        <v>3</v>
      </c>
      <c r="B39" s="55"/>
      <c r="C39" s="55"/>
      <c r="D39" s="55"/>
      <c r="E39" s="55"/>
      <c r="F39" s="55"/>
      <c r="G39" s="55">
        <v>4</v>
      </c>
      <c r="H39" s="55">
        <v>12</v>
      </c>
      <c r="I39" s="55"/>
      <c r="J39" s="55"/>
      <c r="K39" s="55">
        <v>30</v>
      </c>
      <c r="L39" s="55">
        <v>42</v>
      </c>
    </row>
    <row r="40" spans="1:12">
      <c r="A40" s="48" t="s">
        <v>4</v>
      </c>
      <c r="B40" s="49">
        <f>SUM(B37:B39)</f>
        <v>0</v>
      </c>
      <c r="C40" s="49">
        <f t="shared" ref="C40" si="43">SUM(C37:C39)</f>
        <v>0</v>
      </c>
      <c r="D40" s="49">
        <f t="shared" ref="D40" si="44">SUM(D37:D39)</f>
        <v>67</v>
      </c>
      <c r="E40" s="49">
        <f t="shared" ref="E40" si="45">SUM(E37:E39)</f>
        <v>0</v>
      </c>
      <c r="F40" s="49">
        <f t="shared" ref="F40" si="46">SUM(F37:F39)</f>
        <v>0</v>
      </c>
      <c r="G40" s="49">
        <f t="shared" ref="G40" si="47">SUM(G37:G39)</f>
        <v>23</v>
      </c>
      <c r="H40" s="49">
        <f t="shared" ref="H40" si="48">SUM(H37:H39)</f>
        <v>137</v>
      </c>
      <c r="I40" s="49">
        <f t="shared" ref="I40" si="49">SUM(I37:I39)</f>
        <v>68</v>
      </c>
      <c r="J40" s="49">
        <f t="shared" ref="J40" si="50">SUM(J37:J39)</f>
        <v>0</v>
      </c>
      <c r="K40" s="49">
        <f t="shared" ref="K40" si="51">SUM(K37:K39)</f>
        <v>30</v>
      </c>
      <c r="L40" s="49">
        <f t="shared" ref="L40" si="52">SUM(L37:L39)</f>
        <v>42</v>
      </c>
    </row>
    <row r="41" spans="1:1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26.45" customHeight="1">
      <c r="A42" s="46" t="s">
        <v>8</v>
      </c>
      <c r="B42" s="42">
        <v>2015</v>
      </c>
      <c r="C42" s="42">
        <v>2016</v>
      </c>
      <c r="D42" s="42">
        <v>2017</v>
      </c>
      <c r="E42" s="43">
        <v>2018</v>
      </c>
      <c r="F42" s="41">
        <v>2019</v>
      </c>
      <c r="G42" s="42">
        <v>2020</v>
      </c>
      <c r="H42" s="42">
        <v>2021</v>
      </c>
      <c r="I42" s="42">
        <v>2022</v>
      </c>
      <c r="J42" s="43">
        <v>2023</v>
      </c>
      <c r="K42" s="43">
        <v>2024</v>
      </c>
      <c r="L42" s="44">
        <v>2025</v>
      </c>
    </row>
    <row r="43" spans="1:12">
      <c r="A43" s="50" t="s">
        <v>1</v>
      </c>
      <c r="B43" s="51"/>
      <c r="C43" s="51"/>
      <c r="D43" s="51"/>
      <c r="E43" s="51"/>
      <c r="F43" s="51">
        <v>42</v>
      </c>
      <c r="G43" s="51"/>
      <c r="H43" s="51">
        <v>60</v>
      </c>
      <c r="I43" s="51"/>
      <c r="J43" s="51"/>
      <c r="K43" s="51"/>
      <c r="L43" s="51"/>
    </row>
    <row r="44" spans="1:12">
      <c r="A44" s="52" t="s">
        <v>2</v>
      </c>
      <c r="B44" s="53">
        <v>185</v>
      </c>
      <c r="C44" s="54">
        <v>3</v>
      </c>
      <c r="D44" s="53">
        <v>91</v>
      </c>
      <c r="E44" s="53">
        <v>42</v>
      </c>
      <c r="F44" s="53"/>
      <c r="G44" s="53"/>
      <c r="H44" s="53">
        <v>23</v>
      </c>
      <c r="I44" s="53"/>
      <c r="J44" s="53"/>
      <c r="K44" s="53"/>
      <c r="L44" s="55"/>
    </row>
    <row r="45" spans="1:12">
      <c r="A45" s="52" t="s">
        <v>3</v>
      </c>
      <c r="B45" s="55"/>
      <c r="C45" s="55">
        <v>14</v>
      </c>
      <c r="D45" s="55"/>
      <c r="E45" s="55"/>
      <c r="F45" s="55"/>
      <c r="G45" s="55"/>
      <c r="H45" s="55">
        <v>36</v>
      </c>
      <c r="I45" s="55"/>
      <c r="J45" s="55"/>
      <c r="K45" s="55"/>
      <c r="L45" s="55"/>
    </row>
    <row r="46" spans="1:12">
      <c r="A46" s="48" t="s">
        <v>4</v>
      </c>
      <c r="B46" s="49">
        <f>SUM(B43:B45)</f>
        <v>185</v>
      </c>
      <c r="C46" s="49">
        <f t="shared" ref="C46" si="53">SUM(C43:C45)</f>
        <v>17</v>
      </c>
      <c r="D46" s="49">
        <f t="shared" ref="D46" si="54">SUM(D43:D45)</f>
        <v>91</v>
      </c>
      <c r="E46" s="49">
        <f t="shared" ref="E46" si="55">SUM(E43:E45)</f>
        <v>42</v>
      </c>
      <c r="F46" s="49">
        <f t="shared" ref="F46" si="56">SUM(F43:F45)</f>
        <v>42</v>
      </c>
      <c r="G46" s="49">
        <f t="shared" ref="G46" si="57">SUM(G43:G45)</f>
        <v>0</v>
      </c>
      <c r="H46" s="49">
        <f t="shared" ref="H46" si="58">SUM(H43:H45)</f>
        <v>119</v>
      </c>
      <c r="I46" s="49">
        <f t="shared" ref="I46" si="59">SUM(I43:I45)</f>
        <v>0</v>
      </c>
      <c r="J46" s="49">
        <f t="shared" ref="J46" si="60">SUM(J43:J45)</f>
        <v>0</v>
      </c>
      <c r="K46" s="49">
        <f t="shared" ref="K46" si="61">SUM(K43:K45)</f>
        <v>0</v>
      </c>
      <c r="L46" s="49">
        <f t="shared" ref="L46" si="62">SUM(L43:L45)</f>
        <v>0</v>
      </c>
    </row>
    <row r="47" spans="1:1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26.45" customHeight="1">
      <c r="A48" s="64" t="s">
        <v>9</v>
      </c>
      <c r="B48" s="65">
        <v>2015</v>
      </c>
      <c r="C48" s="65">
        <v>2016</v>
      </c>
      <c r="D48" s="65">
        <v>2017</v>
      </c>
      <c r="E48" s="65">
        <v>2018</v>
      </c>
      <c r="F48" s="65">
        <v>2019</v>
      </c>
      <c r="G48" s="65">
        <v>2020</v>
      </c>
      <c r="H48" s="65">
        <v>2021</v>
      </c>
      <c r="I48" s="65">
        <v>2022</v>
      </c>
      <c r="J48" s="65">
        <v>2023</v>
      </c>
      <c r="K48" s="65">
        <v>2024</v>
      </c>
      <c r="L48" s="65">
        <v>2025</v>
      </c>
    </row>
    <row r="49" spans="1:12">
      <c r="A49" s="60" t="s">
        <v>1</v>
      </c>
      <c r="B49" s="63">
        <f>B37+B43</f>
        <v>0</v>
      </c>
      <c r="C49" s="63">
        <f t="shared" ref="C49:L49" si="63">C37+C43</f>
        <v>0</v>
      </c>
      <c r="D49" s="63">
        <f t="shared" si="63"/>
        <v>0</v>
      </c>
      <c r="E49" s="63">
        <f t="shared" si="63"/>
        <v>0</v>
      </c>
      <c r="F49" s="63">
        <f t="shared" si="63"/>
        <v>42</v>
      </c>
      <c r="G49" s="63">
        <f t="shared" si="63"/>
        <v>0</v>
      </c>
      <c r="H49" s="63">
        <f t="shared" si="63"/>
        <v>60</v>
      </c>
      <c r="I49" s="63">
        <f t="shared" si="63"/>
        <v>0</v>
      </c>
      <c r="J49" s="63">
        <f t="shared" si="63"/>
        <v>0</v>
      </c>
      <c r="K49" s="63">
        <f t="shared" si="63"/>
        <v>0</v>
      </c>
      <c r="L49" s="63">
        <f t="shared" si="63"/>
        <v>0</v>
      </c>
    </row>
    <row r="50" spans="1:12">
      <c r="A50" s="60" t="s">
        <v>2</v>
      </c>
      <c r="B50" s="63">
        <f t="shared" ref="B50:B51" si="64">B38+B44</f>
        <v>185</v>
      </c>
      <c r="C50" s="63">
        <f t="shared" ref="C50:L50" si="65">C38+C44</f>
        <v>3</v>
      </c>
      <c r="D50" s="63">
        <f t="shared" si="65"/>
        <v>158</v>
      </c>
      <c r="E50" s="63">
        <f t="shared" si="65"/>
        <v>42</v>
      </c>
      <c r="F50" s="63">
        <f t="shared" si="65"/>
        <v>0</v>
      </c>
      <c r="G50" s="63">
        <f t="shared" si="65"/>
        <v>19</v>
      </c>
      <c r="H50" s="63">
        <f t="shared" si="65"/>
        <v>148</v>
      </c>
      <c r="I50" s="63">
        <f t="shared" si="65"/>
        <v>68</v>
      </c>
      <c r="J50" s="63">
        <f t="shared" si="65"/>
        <v>0</v>
      </c>
      <c r="K50" s="63">
        <f t="shared" si="65"/>
        <v>0</v>
      </c>
      <c r="L50" s="63">
        <f t="shared" si="65"/>
        <v>0</v>
      </c>
    </row>
    <row r="51" spans="1:12">
      <c r="A51" s="61" t="s">
        <v>3</v>
      </c>
      <c r="B51" s="63">
        <f t="shared" si="64"/>
        <v>0</v>
      </c>
      <c r="C51" s="63">
        <f t="shared" ref="C51:L51" si="66">C39+C45</f>
        <v>14</v>
      </c>
      <c r="D51" s="63">
        <f t="shared" si="66"/>
        <v>0</v>
      </c>
      <c r="E51" s="63">
        <f t="shared" si="66"/>
        <v>0</v>
      </c>
      <c r="F51" s="63">
        <f t="shared" si="66"/>
        <v>0</v>
      </c>
      <c r="G51" s="63">
        <f t="shared" si="66"/>
        <v>4</v>
      </c>
      <c r="H51" s="63">
        <f t="shared" si="66"/>
        <v>48</v>
      </c>
      <c r="I51" s="63">
        <f t="shared" si="66"/>
        <v>0</v>
      </c>
      <c r="J51" s="63">
        <f t="shared" si="66"/>
        <v>0</v>
      </c>
      <c r="K51" s="63">
        <f t="shared" si="66"/>
        <v>30</v>
      </c>
      <c r="L51" s="63">
        <f t="shared" si="66"/>
        <v>42</v>
      </c>
    </row>
    <row r="52" spans="1:12">
      <c r="A52" s="60" t="s">
        <v>4</v>
      </c>
      <c r="B52" s="63">
        <f>SUM(B49:B51)</f>
        <v>185</v>
      </c>
      <c r="C52" s="63">
        <f t="shared" ref="C52" si="67">SUM(C49:C51)</f>
        <v>17</v>
      </c>
      <c r="D52" s="63">
        <f t="shared" ref="D52" si="68">SUM(D49:D51)</f>
        <v>158</v>
      </c>
      <c r="E52" s="63">
        <f t="shared" ref="E52" si="69">SUM(E49:E51)</f>
        <v>42</v>
      </c>
      <c r="F52" s="63">
        <f t="shared" ref="F52" si="70">SUM(F49:F51)</f>
        <v>42</v>
      </c>
      <c r="G52" s="63">
        <f t="shared" ref="G52" si="71">SUM(G49:G51)</f>
        <v>23</v>
      </c>
      <c r="H52" s="63">
        <f t="shared" ref="H52" si="72">SUM(H49:H51)</f>
        <v>256</v>
      </c>
      <c r="I52" s="63">
        <f t="shared" ref="I52" si="73">SUM(I49:I51)</f>
        <v>68</v>
      </c>
      <c r="J52" s="63">
        <f t="shared" ref="J52" si="74">SUM(J49:J51)</f>
        <v>0</v>
      </c>
      <c r="K52" s="63">
        <f t="shared" ref="K52" si="75">SUM(K49:K51)</f>
        <v>30</v>
      </c>
      <c r="L52" s="63">
        <f t="shared" ref="L52" si="76">SUM(L49:L51)</f>
        <v>42</v>
      </c>
    </row>
    <row r="53" spans="1:1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25.5">
      <c r="A54" s="46" t="s">
        <v>10</v>
      </c>
      <c r="B54" s="42">
        <v>2015</v>
      </c>
      <c r="C54" s="42">
        <v>2016</v>
      </c>
      <c r="D54" s="42">
        <v>2017</v>
      </c>
      <c r="E54" s="43">
        <v>2018</v>
      </c>
      <c r="F54" s="41">
        <v>2019</v>
      </c>
      <c r="G54" s="42">
        <v>2020</v>
      </c>
      <c r="H54" s="42">
        <v>2021</v>
      </c>
      <c r="I54" s="42">
        <v>2022</v>
      </c>
      <c r="J54" s="43">
        <v>2023</v>
      </c>
      <c r="K54" s="43">
        <v>2024</v>
      </c>
      <c r="L54" s="44">
        <v>2025</v>
      </c>
    </row>
    <row r="55" spans="1:12">
      <c r="A55" s="50" t="s">
        <v>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</row>
    <row r="56" spans="1:12">
      <c r="A56" s="52" t="s">
        <v>2</v>
      </c>
      <c r="B56" s="53"/>
      <c r="C56" s="54"/>
      <c r="D56" s="53"/>
      <c r="E56" s="53"/>
      <c r="F56" s="53"/>
      <c r="G56" s="53"/>
      <c r="H56" s="53"/>
      <c r="I56" s="53"/>
      <c r="J56" s="53"/>
      <c r="K56" s="53">
        <v>26</v>
      </c>
      <c r="L56" s="55"/>
    </row>
    <row r="57" spans="1:12">
      <c r="A57" s="52" t="s">
        <v>3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>
        <v>34</v>
      </c>
    </row>
    <row r="58" spans="1:12">
      <c r="A58" s="48" t="s">
        <v>4</v>
      </c>
      <c r="B58" s="49">
        <f>SUM(B55:B57)</f>
        <v>0</v>
      </c>
      <c r="C58" s="49">
        <f t="shared" ref="C58" si="77">SUM(C55:C57)</f>
        <v>0</v>
      </c>
      <c r="D58" s="49">
        <f t="shared" ref="D58" si="78">SUM(D55:D57)</f>
        <v>0</v>
      </c>
      <c r="E58" s="49">
        <f t="shared" ref="E58" si="79">SUM(E55:E57)</f>
        <v>0</v>
      </c>
      <c r="F58" s="49">
        <f t="shared" ref="F58" si="80">SUM(F55:F57)</f>
        <v>0</v>
      </c>
      <c r="G58" s="49">
        <f t="shared" ref="G58" si="81">SUM(G55:G57)</f>
        <v>0</v>
      </c>
      <c r="H58" s="49">
        <f t="shared" ref="H58" si="82">SUM(H55:H57)</f>
        <v>0</v>
      </c>
      <c r="I58" s="49">
        <f t="shared" ref="I58" si="83">SUM(I55:I57)</f>
        <v>0</v>
      </c>
      <c r="J58" s="49">
        <f t="shared" ref="J58" si="84">SUM(J55:J57)</f>
        <v>0</v>
      </c>
      <c r="K58" s="49">
        <f t="shared" ref="K58" si="85">SUM(K55:K57)</f>
        <v>26</v>
      </c>
      <c r="L58" s="49">
        <f t="shared" ref="L58" si="86">SUM(L55:L57)</f>
        <v>34</v>
      </c>
    </row>
    <row r="59" spans="1:1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51">
      <c r="A60" s="64" t="s">
        <v>73</v>
      </c>
      <c r="B60" s="65">
        <v>2015</v>
      </c>
      <c r="C60" s="65">
        <v>2016</v>
      </c>
      <c r="D60" s="65">
        <v>2017</v>
      </c>
      <c r="E60" s="65">
        <v>2018</v>
      </c>
      <c r="F60" s="65">
        <v>2019</v>
      </c>
      <c r="G60" s="65">
        <v>2020</v>
      </c>
      <c r="H60" s="65">
        <v>2021</v>
      </c>
      <c r="I60" s="65">
        <v>2022</v>
      </c>
      <c r="J60" s="65">
        <v>2023</v>
      </c>
      <c r="K60" s="65">
        <v>2024</v>
      </c>
      <c r="L60" s="65">
        <v>2025</v>
      </c>
    </row>
    <row r="61" spans="1:12">
      <c r="A61" s="60" t="s">
        <v>1</v>
      </c>
      <c r="B61" s="63">
        <f>B55+B49+B30</f>
        <v>0</v>
      </c>
      <c r="C61" s="63">
        <f t="shared" ref="C61:L61" si="87">C55+C49+C30</f>
        <v>0</v>
      </c>
      <c r="D61" s="63">
        <f t="shared" si="87"/>
        <v>0</v>
      </c>
      <c r="E61" s="63">
        <f t="shared" si="87"/>
        <v>0</v>
      </c>
      <c r="F61" s="63">
        <f t="shared" si="87"/>
        <v>194</v>
      </c>
      <c r="G61" s="63">
        <f t="shared" si="87"/>
        <v>166</v>
      </c>
      <c r="H61" s="63">
        <f t="shared" si="87"/>
        <v>74</v>
      </c>
      <c r="I61" s="63">
        <f t="shared" si="87"/>
        <v>225</v>
      </c>
      <c r="J61" s="63">
        <f t="shared" si="87"/>
        <v>0</v>
      </c>
      <c r="K61" s="63">
        <f t="shared" si="87"/>
        <v>615</v>
      </c>
      <c r="L61" s="63">
        <f t="shared" si="87"/>
        <v>243</v>
      </c>
    </row>
    <row r="62" spans="1:12">
      <c r="A62" s="60" t="s">
        <v>2</v>
      </c>
      <c r="B62" s="63">
        <f t="shared" ref="B62:B63" si="88">B56+B50+B31</f>
        <v>185</v>
      </c>
      <c r="C62" s="63">
        <f t="shared" ref="C62:L62" si="89">C56+C50+C31</f>
        <v>3</v>
      </c>
      <c r="D62" s="63">
        <f t="shared" si="89"/>
        <v>158</v>
      </c>
      <c r="E62" s="63">
        <f t="shared" si="89"/>
        <v>126</v>
      </c>
      <c r="F62" s="63">
        <f t="shared" si="89"/>
        <v>68</v>
      </c>
      <c r="G62" s="63">
        <f t="shared" si="89"/>
        <v>257</v>
      </c>
      <c r="H62" s="63">
        <f t="shared" si="89"/>
        <v>340</v>
      </c>
      <c r="I62" s="63">
        <f t="shared" si="89"/>
        <v>409</v>
      </c>
      <c r="J62" s="63">
        <f t="shared" si="89"/>
        <v>528</v>
      </c>
      <c r="K62" s="63">
        <f t="shared" si="89"/>
        <v>179</v>
      </c>
      <c r="L62" s="63">
        <f t="shared" si="89"/>
        <v>75</v>
      </c>
    </row>
    <row r="63" spans="1:12">
      <c r="A63" s="61" t="s">
        <v>3</v>
      </c>
      <c r="B63" s="63">
        <f t="shared" si="88"/>
        <v>0</v>
      </c>
      <c r="C63" s="63">
        <f t="shared" ref="C63:L63" si="90">C57+C51+C32</f>
        <v>207</v>
      </c>
      <c r="D63" s="63">
        <f t="shared" si="90"/>
        <v>0</v>
      </c>
      <c r="E63" s="63">
        <f t="shared" si="90"/>
        <v>51</v>
      </c>
      <c r="F63" s="63">
        <f t="shared" si="90"/>
        <v>288</v>
      </c>
      <c r="G63" s="63">
        <f t="shared" si="90"/>
        <v>46</v>
      </c>
      <c r="H63" s="63">
        <f t="shared" si="90"/>
        <v>224</v>
      </c>
      <c r="I63" s="63">
        <f t="shared" si="90"/>
        <v>264</v>
      </c>
      <c r="J63" s="63">
        <f t="shared" si="90"/>
        <v>181</v>
      </c>
      <c r="K63" s="63">
        <f t="shared" si="90"/>
        <v>153</v>
      </c>
      <c r="L63" s="63">
        <f t="shared" si="90"/>
        <v>578</v>
      </c>
    </row>
    <row r="64" spans="1:12">
      <c r="A64" s="60" t="s">
        <v>4</v>
      </c>
      <c r="B64" s="63">
        <f>SUM(B61:B63)</f>
        <v>185</v>
      </c>
      <c r="C64" s="63">
        <f t="shared" ref="C64" si="91">SUM(C61:C63)</f>
        <v>210</v>
      </c>
      <c r="D64" s="63">
        <f t="shared" ref="D64" si="92">SUM(D61:D63)</f>
        <v>158</v>
      </c>
      <c r="E64" s="63">
        <f t="shared" ref="E64" si="93">SUM(E61:E63)</f>
        <v>177</v>
      </c>
      <c r="F64" s="63">
        <f t="shared" ref="F64" si="94">SUM(F61:F63)</f>
        <v>550</v>
      </c>
      <c r="G64" s="63">
        <f t="shared" ref="G64" si="95">SUM(G61:G63)</f>
        <v>469</v>
      </c>
      <c r="H64" s="63">
        <f t="shared" ref="H64" si="96">SUM(H61:H63)</f>
        <v>638</v>
      </c>
      <c r="I64" s="63">
        <f t="shared" ref="I64" si="97">SUM(I61:I63)</f>
        <v>898</v>
      </c>
      <c r="J64" s="63">
        <f t="shared" ref="J64" si="98">SUM(J61:J63)</f>
        <v>709</v>
      </c>
      <c r="K64" s="63">
        <f t="shared" ref="K64" si="99">SUM(K61:K63)</f>
        <v>947</v>
      </c>
      <c r="L64" s="63">
        <f t="shared" ref="L64" si="100">SUM(L61:L63)</f>
        <v>896</v>
      </c>
    </row>
    <row r="65" spans="1:12">
      <c r="A65" s="1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>
      <c r="A66" s="1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2.75" customHeight="1">
      <c r="A67" s="77" t="s">
        <v>70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</row>
    <row r="68" spans="1:12" ht="15.75" customHeight="1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</row>
    <row r="69" spans="1:12">
      <c r="A69" s="36" t="s">
        <v>72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26.45" customHeight="1">
      <c r="A72" s="46" t="s">
        <v>11</v>
      </c>
      <c r="B72" s="42">
        <v>2015</v>
      </c>
      <c r="C72" s="42">
        <v>2016</v>
      </c>
      <c r="D72" s="42">
        <v>2017</v>
      </c>
      <c r="E72" s="43">
        <v>2018</v>
      </c>
      <c r="F72" s="41">
        <v>2019</v>
      </c>
      <c r="G72" s="42">
        <v>2020</v>
      </c>
      <c r="H72" s="42">
        <v>2021</v>
      </c>
      <c r="I72" s="42">
        <v>2022</v>
      </c>
      <c r="J72" s="43">
        <v>2023</v>
      </c>
      <c r="K72" s="43">
        <v>2024</v>
      </c>
      <c r="L72" s="44">
        <v>2025</v>
      </c>
    </row>
    <row r="73" spans="1:12">
      <c r="A73" s="50" t="s">
        <v>1</v>
      </c>
      <c r="B73" s="51">
        <f>'Viviendas Iniciadas'!B67</f>
        <v>0</v>
      </c>
      <c r="C73" s="51">
        <f>'Viviendas Iniciadas'!C67</f>
        <v>0</v>
      </c>
      <c r="D73" s="51">
        <f>'Viviendas Iniciadas'!D67</f>
        <v>0</v>
      </c>
      <c r="E73" s="51">
        <f>'Viviendas Iniciadas'!E67</f>
        <v>92</v>
      </c>
      <c r="F73" s="51">
        <f>'Viviendas Iniciadas'!F67</f>
        <v>0</v>
      </c>
      <c r="G73" s="51">
        <f>'Viviendas Iniciadas'!G67</f>
        <v>0</v>
      </c>
      <c r="H73" s="51">
        <f>'Viviendas Iniciadas'!H67</f>
        <v>0</v>
      </c>
      <c r="I73" s="51">
        <f>'Viviendas Iniciadas'!I67</f>
        <v>0</v>
      </c>
      <c r="J73" s="51">
        <f>'Viviendas Iniciadas'!J67</f>
        <v>0</v>
      </c>
      <c r="K73" s="51">
        <f>'Viviendas Iniciadas'!K67</f>
        <v>0</v>
      </c>
      <c r="L73" s="51">
        <f>'Viviendas Iniciadas'!L67</f>
        <v>0</v>
      </c>
    </row>
    <row r="74" spans="1:12">
      <c r="A74" s="52" t="s">
        <v>2</v>
      </c>
      <c r="B74" s="53">
        <f>'Viviendas Iniciadas'!B68</f>
        <v>0</v>
      </c>
      <c r="C74" s="54">
        <f>'Viviendas Iniciadas'!C68</f>
        <v>118</v>
      </c>
      <c r="D74" s="53">
        <f>'Viviendas Iniciadas'!D68</f>
        <v>66</v>
      </c>
      <c r="E74" s="53">
        <f>'Viviendas Iniciadas'!E68</f>
        <v>179</v>
      </c>
      <c r="F74" s="53">
        <f>'Viviendas Iniciadas'!F68</f>
        <v>63</v>
      </c>
      <c r="G74" s="53">
        <f>'Viviendas Iniciadas'!G68</f>
        <v>2</v>
      </c>
      <c r="H74" s="53">
        <f>'Viviendas Iniciadas'!H68</f>
        <v>10</v>
      </c>
      <c r="I74" s="53">
        <f>'Viviendas Iniciadas'!I68</f>
        <v>58</v>
      </c>
      <c r="J74" s="53">
        <f>'Viviendas Iniciadas'!J68</f>
        <v>0</v>
      </c>
      <c r="K74" s="53">
        <f>'Viviendas Iniciadas'!K68</f>
        <v>0</v>
      </c>
      <c r="L74" s="55">
        <f>'Viviendas Iniciadas'!L68</f>
        <v>98</v>
      </c>
    </row>
    <row r="75" spans="1:12">
      <c r="A75" s="52" t="s">
        <v>3</v>
      </c>
      <c r="B75" s="55">
        <f>'Viviendas Iniciadas'!B69</f>
        <v>0</v>
      </c>
      <c r="C75" s="55">
        <f>'Viviendas Iniciadas'!C69</f>
        <v>0</v>
      </c>
      <c r="D75" s="55">
        <f>'Viviendas Iniciadas'!D69</f>
        <v>94</v>
      </c>
      <c r="E75" s="55">
        <f>'Viviendas Iniciadas'!E69</f>
        <v>34</v>
      </c>
      <c r="F75" s="55">
        <f>'Viviendas Iniciadas'!F69</f>
        <v>106</v>
      </c>
      <c r="G75" s="55">
        <f>'Viviendas Iniciadas'!G69</f>
        <v>91</v>
      </c>
      <c r="H75" s="55">
        <f>'Viviendas Iniciadas'!H69</f>
        <v>0</v>
      </c>
      <c r="I75" s="55">
        <f>'Viviendas Iniciadas'!I69</f>
        <v>5</v>
      </c>
      <c r="J75" s="55">
        <f>'Viviendas Iniciadas'!J69</f>
        <v>24</v>
      </c>
      <c r="K75" s="55">
        <f>'Viviendas Iniciadas'!K69</f>
        <v>181</v>
      </c>
      <c r="L75" s="55">
        <f>'Viviendas Iniciadas'!L69</f>
        <v>40</v>
      </c>
    </row>
    <row r="76" spans="1:12">
      <c r="A76" s="48" t="s">
        <v>33</v>
      </c>
      <c r="B76" s="49">
        <f>SUM(B73:B75)</f>
        <v>0</v>
      </c>
      <c r="C76" s="49">
        <f t="shared" ref="C76" si="101">SUM(C73:C75)</f>
        <v>118</v>
      </c>
      <c r="D76" s="49">
        <f t="shared" ref="D76" si="102">SUM(D73:D75)</f>
        <v>160</v>
      </c>
      <c r="E76" s="49">
        <f t="shared" ref="E76" si="103">SUM(E73:E75)</f>
        <v>305</v>
      </c>
      <c r="F76" s="49">
        <f t="shared" ref="F76" si="104">SUM(F73:F75)</f>
        <v>169</v>
      </c>
      <c r="G76" s="49">
        <f t="shared" ref="G76" si="105">SUM(G73:G75)</f>
        <v>93</v>
      </c>
      <c r="H76" s="49">
        <f t="shared" ref="H76" si="106">SUM(H73:H75)</f>
        <v>10</v>
      </c>
      <c r="I76" s="49">
        <f t="shared" ref="I76" si="107">SUM(I73:I75)</f>
        <v>63</v>
      </c>
      <c r="J76" s="49">
        <f t="shared" ref="J76" si="108">SUM(J73:J75)</f>
        <v>24</v>
      </c>
      <c r="K76" s="49">
        <f t="shared" ref="K76" si="109">SUM(K73:K75)</f>
        <v>181</v>
      </c>
      <c r="L76" s="49">
        <f t="shared" ref="L76" si="110">SUM(L73:L75)</f>
        <v>138</v>
      </c>
    </row>
    <row r="77" spans="1:12">
      <c r="A77" s="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26.45" customHeight="1">
      <c r="A78" s="46" t="s">
        <v>12</v>
      </c>
      <c r="B78" s="42">
        <v>2015</v>
      </c>
      <c r="C78" s="42">
        <v>2016</v>
      </c>
      <c r="D78" s="42">
        <v>2017</v>
      </c>
      <c r="E78" s="43">
        <v>2018</v>
      </c>
      <c r="F78" s="41">
        <v>2019</v>
      </c>
      <c r="G78" s="42">
        <v>2020</v>
      </c>
      <c r="H78" s="42">
        <v>2021</v>
      </c>
      <c r="I78" s="42">
        <v>2022</v>
      </c>
      <c r="J78" s="43">
        <v>2023</v>
      </c>
      <c r="K78" s="43">
        <v>2024</v>
      </c>
      <c r="L78" s="44">
        <v>2025</v>
      </c>
    </row>
    <row r="79" spans="1:12">
      <c r="A79" s="50" t="s">
        <v>1</v>
      </c>
      <c r="B79" s="51">
        <f>'Viviendas Iniciadas'!B73</f>
        <v>0</v>
      </c>
      <c r="C79" s="51">
        <f>'Viviendas Iniciadas'!C73</f>
        <v>0</v>
      </c>
      <c r="D79" s="51">
        <f>'Viviendas Iniciadas'!D73</f>
        <v>0</v>
      </c>
      <c r="E79" s="51">
        <f>'Viviendas Iniciadas'!E73</f>
        <v>0</v>
      </c>
      <c r="F79" s="51">
        <f>'Viviendas Iniciadas'!F73</f>
        <v>0</v>
      </c>
      <c r="G79" s="51">
        <f>'Viviendas Iniciadas'!G73</f>
        <v>0</v>
      </c>
      <c r="H79" s="51">
        <f>'Viviendas Iniciadas'!H73</f>
        <v>0</v>
      </c>
      <c r="I79" s="51">
        <f>'Viviendas Iniciadas'!I73</f>
        <v>0</v>
      </c>
      <c r="J79" s="51">
        <f>'Viviendas Iniciadas'!J73</f>
        <v>0</v>
      </c>
      <c r="K79" s="51">
        <f>'Viviendas Iniciadas'!K73</f>
        <v>0</v>
      </c>
      <c r="L79" s="51">
        <f>'Viviendas Iniciadas'!L73</f>
        <v>0</v>
      </c>
    </row>
    <row r="80" spans="1:12">
      <c r="A80" s="52" t="s">
        <v>2</v>
      </c>
      <c r="B80" s="53">
        <f>'Viviendas Iniciadas'!B74</f>
        <v>0</v>
      </c>
      <c r="C80" s="54">
        <f>'Viviendas Iniciadas'!C74</f>
        <v>0</v>
      </c>
      <c r="D80" s="53">
        <f>'Viviendas Iniciadas'!D74</f>
        <v>0</v>
      </c>
      <c r="E80" s="53">
        <f>'Viviendas Iniciadas'!E74</f>
        <v>0</v>
      </c>
      <c r="F80" s="53">
        <f>'Viviendas Iniciadas'!F74</f>
        <v>0</v>
      </c>
      <c r="G80" s="53">
        <f>'Viviendas Iniciadas'!G74</f>
        <v>0</v>
      </c>
      <c r="H80" s="53">
        <f>'Viviendas Iniciadas'!H74</f>
        <v>0</v>
      </c>
      <c r="I80" s="53">
        <f>'Viviendas Iniciadas'!I74</f>
        <v>0</v>
      </c>
      <c r="J80" s="53">
        <f>'Viviendas Iniciadas'!J74</f>
        <v>0</v>
      </c>
      <c r="K80" s="53">
        <f>'Viviendas Iniciadas'!K74</f>
        <v>0</v>
      </c>
      <c r="L80" s="55">
        <f>'Viviendas Iniciadas'!L74</f>
        <v>0</v>
      </c>
    </row>
    <row r="81" spans="1:19">
      <c r="A81" s="52" t="s">
        <v>3</v>
      </c>
      <c r="B81" s="55">
        <f>'Viviendas Iniciadas'!B75</f>
        <v>0</v>
      </c>
      <c r="C81" s="55">
        <f>'Viviendas Iniciadas'!C75</f>
        <v>0</v>
      </c>
      <c r="D81" s="55">
        <f>'Viviendas Iniciadas'!D75</f>
        <v>0</v>
      </c>
      <c r="E81" s="55">
        <f>'Viviendas Iniciadas'!E75</f>
        <v>12</v>
      </c>
      <c r="F81" s="55">
        <f>'Viviendas Iniciadas'!F75</f>
        <v>44</v>
      </c>
      <c r="G81" s="55">
        <f>'Viviendas Iniciadas'!G75</f>
        <v>0</v>
      </c>
      <c r="H81" s="55">
        <f>'Viviendas Iniciadas'!H75</f>
        <v>60</v>
      </c>
      <c r="I81" s="55">
        <f>'Viviendas Iniciadas'!I75</f>
        <v>0</v>
      </c>
      <c r="J81" s="55">
        <f>'Viviendas Iniciadas'!J75</f>
        <v>0</v>
      </c>
      <c r="K81" s="55">
        <f>'Viviendas Iniciadas'!K75</f>
        <v>0</v>
      </c>
      <c r="L81" s="55">
        <f>'Viviendas Iniciadas'!L75</f>
        <v>0</v>
      </c>
    </row>
    <row r="82" spans="1:19">
      <c r="A82" s="48" t="s">
        <v>4</v>
      </c>
      <c r="B82" s="49">
        <f>SUM(B79:B81)</f>
        <v>0</v>
      </c>
      <c r="C82" s="49">
        <f t="shared" ref="C82" si="111">SUM(C79:C81)</f>
        <v>0</v>
      </c>
      <c r="D82" s="49">
        <f t="shared" ref="D82" si="112">SUM(D79:D81)</f>
        <v>0</v>
      </c>
      <c r="E82" s="49">
        <f t="shared" ref="E82" si="113">SUM(E79:E81)</f>
        <v>12</v>
      </c>
      <c r="F82" s="49">
        <f t="shared" ref="F82" si="114">SUM(F79:F81)</f>
        <v>44</v>
      </c>
      <c r="G82" s="49">
        <f t="shared" ref="G82" si="115">SUM(G79:G81)</f>
        <v>0</v>
      </c>
      <c r="H82" s="49">
        <f t="shared" ref="H82" si="116">SUM(H79:H81)</f>
        <v>60</v>
      </c>
      <c r="I82" s="49">
        <f t="shared" ref="I82" si="117">SUM(I79:I81)</f>
        <v>0</v>
      </c>
      <c r="J82" s="49">
        <f t="shared" ref="J82" si="118">SUM(J79:J81)</f>
        <v>0</v>
      </c>
      <c r="K82" s="49">
        <f t="shared" ref="K82" si="119">SUM(K79:K81)</f>
        <v>0</v>
      </c>
      <c r="L82" s="49">
        <f t="shared" ref="L82" si="120">SUM(L79:L81)</f>
        <v>0</v>
      </c>
      <c r="M82" s="39"/>
      <c r="N82" s="39"/>
      <c r="O82" s="39"/>
      <c r="P82" s="39"/>
      <c r="Q82" s="39"/>
      <c r="R82" s="39"/>
      <c r="S82" s="39"/>
    </row>
    <row r="83" spans="1:19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9" ht="67.5" customHeight="1">
      <c r="A84" s="64" t="s">
        <v>34</v>
      </c>
      <c r="B84" s="65">
        <v>2015</v>
      </c>
      <c r="C84" s="65">
        <v>2016</v>
      </c>
      <c r="D84" s="65">
        <v>2017</v>
      </c>
      <c r="E84" s="65">
        <v>2018</v>
      </c>
      <c r="F84" s="65">
        <v>2019</v>
      </c>
      <c r="G84" s="65">
        <v>2020</v>
      </c>
      <c r="H84" s="65">
        <v>2021</v>
      </c>
      <c r="I84" s="65">
        <v>2022</v>
      </c>
      <c r="J84" s="65">
        <v>2023</v>
      </c>
      <c r="K84" s="65">
        <v>2024</v>
      </c>
      <c r="L84" s="65">
        <v>2025</v>
      </c>
    </row>
    <row r="85" spans="1:19">
      <c r="A85" s="60" t="s">
        <v>1</v>
      </c>
      <c r="B85" s="63">
        <f>B73+B79</f>
        <v>0</v>
      </c>
      <c r="C85" s="63">
        <f t="shared" ref="C85:L85" si="121">C73+C79</f>
        <v>0</v>
      </c>
      <c r="D85" s="63">
        <f t="shared" si="121"/>
        <v>0</v>
      </c>
      <c r="E85" s="63">
        <f t="shared" si="121"/>
        <v>92</v>
      </c>
      <c r="F85" s="63">
        <f t="shared" si="121"/>
        <v>0</v>
      </c>
      <c r="G85" s="63">
        <f t="shared" si="121"/>
        <v>0</v>
      </c>
      <c r="H85" s="63">
        <f t="shared" si="121"/>
        <v>0</v>
      </c>
      <c r="I85" s="63">
        <f t="shared" si="121"/>
        <v>0</v>
      </c>
      <c r="J85" s="63">
        <f t="shared" si="121"/>
        <v>0</v>
      </c>
      <c r="K85" s="63">
        <f t="shared" si="121"/>
        <v>0</v>
      </c>
      <c r="L85" s="63">
        <f t="shared" si="121"/>
        <v>0</v>
      </c>
    </row>
    <row r="86" spans="1:19">
      <c r="A86" s="60" t="s">
        <v>2</v>
      </c>
      <c r="B86" s="63">
        <f t="shared" ref="B86:B87" si="122">B74+B80</f>
        <v>0</v>
      </c>
      <c r="C86" s="63">
        <f t="shared" ref="C86:L86" si="123">C74+C80</f>
        <v>118</v>
      </c>
      <c r="D86" s="63">
        <f t="shared" si="123"/>
        <v>66</v>
      </c>
      <c r="E86" s="63">
        <f t="shared" si="123"/>
        <v>179</v>
      </c>
      <c r="F86" s="63">
        <f t="shared" si="123"/>
        <v>63</v>
      </c>
      <c r="G86" s="63">
        <f t="shared" si="123"/>
        <v>2</v>
      </c>
      <c r="H86" s="63">
        <f t="shared" si="123"/>
        <v>10</v>
      </c>
      <c r="I86" s="63">
        <f t="shared" si="123"/>
        <v>58</v>
      </c>
      <c r="J86" s="63">
        <f t="shared" si="123"/>
        <v>0</v>
      </c>
      <c r="K86" s="63">
        <f t="shared" si="123"/>
        <v>0</v>
      </c>
      <c r="L86" s="63">
        <f t="shared" si="123"/>
        <v>98</v>
      </c>
    </row>
    <row r="87" spans="1:19">
      <c r="A87" s="61" t="s">
        <v>3</v>
      </c>
      <c r="B87" s="63">
        <f t="shared" si="122"/>
        <v>0</v>
      </c>
      <c r="C87" s="63">
        <f t="shared" ref="C87:L87" si="124">C75+C81</f>
        <v>0</v>
      </c>
      <c r="D87" s="63">
        <f t="shared" si="124"/>
        <v>94</v>
      </c>
      <c r="E87" s="63">
        <f t="shared" si="124"/>
        <v>46</v>
      </c>
      <c r="F87" s="63">
        <f t="shared" si="124"/>
        <v>150</v>
      </c>
      <c r="G87" s="63">
        <f t="shared" si="124"/>
        <v>91</v>
      </c>
      <c r="H87" s="63">
        <f t="shared" si="124"/>
        <v>60</v>
      </c>
      <c r="I87" s="63">
        <f t="shared" si="124"/>
        <v>5</v>
      </c>
      <c r="J87" s="63">
        <f t="shared" si="124"/>
        <v>24</v>
      </c>
      <c r="K87" s="63">
        <f t="shared" si="124"/>
        <v>181</v>
      </c>
      <c r="L87" s="63">
        <f t="shared" si="124"/>
        <v>40</v>
      </c>
    </row>
    <row r="88" spans="1:19">
      <c r="A88" s="60" t="s">
        <v>4</v>
      </c>
      <c r="B88" s="63">
        <f>SUM(B85:B87)</f>
        <v>0</v>
      </c>
      <c r="C88" s="63">
        <f t="shared" ref="C88" si="125">SUM(C85:C87)</f>
        <v>118</v>
      </c>
      <c r="D88" s="63">
        <f t="shared" ref="D88" si="126">SUM(D85:D87)</f>
        <v>160</v>
      </c>
      <c r="E88" s="63">
        <f t="shared" ref="E88" si="127">SUM(E85:E87)</f>
        <v>317</v>
      </c>
      <c r="F88" s="63">
        <f t="shared" ref="F88" si="128">SUM(F85:F87)</f>
        <v>213</v>
      </c>
      <c r="G88" s="63">
        <f t="shared" ref="G88" si="129">SUM(G85:G87)</f>
        <v>93</v>
      </c>
      <c r="H88" s="63">
        <f t="shared" ref="H88" si="130">SUM(H85:H87)</f>
        <v>70</v>
      </c>
      <c r="I88" s="63">
        <f t="shared" ref="I88" si="131">SUM(I85:I87)</f>
        <v>63</v>
      </c>
      <c r="J88" s="63">
        <f t="shared" ref="J88" si="132">SUM(J85:J87)</f>
        <v>24</v>
      </c>
      <c r="K88" s="63">
        <f t="shared" ref="K88" si="133">SUM(K85:K87)</f>
        <v>181</v>
      </c>
      <c r="L88" s="63">
        <f t="shared" ref="L88" si="134">SUM(L85:L87)</f>
        <v>138</v>
      </c>
    </row>
    <row r="89" spans="1:1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9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9" ht="26.45" customHeight="1">
      <c r="A91" s="66" t="s">
        <v>15</v>
      </c>
      <c r="B91" s="67">
        <v>2015</v>
      </c>
      <c r="C91" s="67">
        <v>2016</v>
      </c>
      <c r="D91" s="67">
        <v>2017</v>
      </c>
      <c r="E91" s="67">
        <v>2018</v>
      </c>
      <c r="F91" s="67">
        <v>2019</v>
      </c>
      <c r="G91" s="67">
        <v>2020</v>
      </c>
      <c r="H91" s="67">
        <v>2021</v>
      </c>
      <c r="I91" s="67">
        <v>2022</v>
      </c>
      <c r="J91" s="67">
        <v>2023</v>
      </c>
      <c r="K91" s="67">
        <v>2024</v>
      </c>
      <c r="L91" s="67">
        <v>2025</v>
      </c>
    </row>
    <row r="92" spans="1:19">
      <c r="A92" s="56" t="s">
        <v>1</v>
      </c>
      <c r="B92" s="59">
        <f>B61+B85</f>
        <v>0</v>
      </c>
      <c r="C92" s="59">
        <f t="shared" ref="C92:L92" si="135">C61+C85</f>
        <v>0</v>
      </c>
      <c r="D92" s="59">
        <f t="shared" si="135"/>
        <v>0</v>
      </c>
      <c r="E92" s="59">
        <f t="shared" si="135"/>
        <v>92</v>
      </c>
      <c r="F92" s="59">
        <f t="shared" si="135"/>
        <v>194</v>
      </c>
      <c r="G92" s="59">
        <f t="shared" si="135"/>
        <v>166</v>
      </c>
      <c r="H92" s="59">
        <f t="shared" si="135"/>
        <v>74</v>
      </c>
      <c r="I92" s="59">
        <f t="shared" si="135"/>
        <v>225</v>
      </c>
      <c r="J92" s="59">
        <f t="shared" si="135"/>
        <v>0</v>
      </c>
      <c r="K92" s="59">
        <f t="shared" si="135"/>
        <v>615</v>
      </c>
      <c r="L92" s="59">
        <f t="shared" si="135"/>
        <v>243</v>
      </c>
    </row>
    <row r="93" spans="1:19">
      <c r="A93" s="56" t="s">
        <v>2</v>
      </c>
      <c r="B93" s="58">
        <f t="shared" ref="B93:B94" si="136">B62+B86</f>
        <v>185</v>
      </c>
      <c r="C93" s="58">
        <f t="shared" ref="C93:L93" si="137">C62+C86</f>
        <v>121</v>
      </c>
      <c r="D93" s="58">
        <f t="shared" si="137"/>
        <v>224</v>
      </c>
      <c r="E93" s="58">
        <f t="shared" si="137"/>
        <v>305</v>
      </c>
      <c r="F93" s="58">
        <f t="shared" si="137"/>
        <v>131</v>
      </c>
      <c r="G93" s="58">
        <f t="shared" si="137"/>
        <v>259</v>
      </c>
      <c r="H93" s="58">
        <f t="shared" si="137"/>
        <v>350</v>
      </c>
      <c r="I93" s="58">
        <f t="shared" si="137"/>
        <v>467</v>
      </c>
      <c r="J93" s="58">
        <f t="shared" si="137"/>
        <v>528</v>
      </c>
      <c r="K93" s="58">
        <f t="shared" si="137"/>
        <v>179</v>
      </c>
      <c r="L93" s="58">
        <f t="shared" si="137"/>
        <v>173</v>
      </c>
    </row>
    <row r="94" spans="1:19">
      <c r="A94" s="56" t="s">
        <v>3</v>
      </c>
      <c r="B94" s="58">
        <f t="shared" si="136"/>
        <v>0</v>
      </c>
      <c r="C94" s="58">
        <f t="shared" ref="C94:L94" si="138">C63+C87</f>
        <v>207</v>
      </c>
      <c r="D94" s="58">
        <f t="shared" si="138"/>
        <v>94</v>
      </c>
      <c r="E94" s="58">
        <f t="shared" si="138"/>
        <v>97</v>
      </c>
      <c r="F94" s="58">
        <f t="shared" si="138"/>
        <v>438</v>
      </c>
      <c r="G94" s="58">
        <f t="shared" si="138"/>
        <v>137</v>
      </c>
      <c r="H94" s="58">
        <f t="shared" si="138"/>
        <v>284</v>
      </c>
      <c r="I94" s="58">
        <f t="shared" si="138"/>
        <v>269</v>
      </c>
      <c r="J94" s="58">
        <f t="shared" si="138"/>
        <v>205</v>
      </c>
      <c r="K94" s="58">
        <f t="shared" si="138"/>
        <v>334</v>
      </c>
      <c r="L94" s="58">
        <f t="shared" si="138"/>
        <v>618</v>
      </c>
    </row>
    <row r="95" spans="1:19">
      <c r="A95" s="56" t="s">
        <v>4</v>
      </c>
      <c r="B95" s="57">
        <f>SUM(B92:B94)</f>
        <v>185</v>
      </c>
      <c r="C95" s="57">
        <f t="shared" ref="C95" si="139">SUM(C92:C94)</f>
        <v>328</v>
      </c>
      <c r="D95" s="57">
        <f t="shared" ref="D95" si="140">SUM(D92:D94)</f>
        <v>318</v>
      </c>
      <c r="E95" s="57">
        <f t="shared" ref="E95" si="141">SUM(E92:E94)</f>
        <v>494</v>
      </c>
      <c r="F95" s="57">
        <f t="shared" ref="F95" si="142">SUM(F92:F94)</f>
        <v>763</v>
      </c>
      <c r="G95" s="57">
        <f t="shared" ref="G95" si="143">SUM(G92:G94)</f>
        <v>562</v>
      </c>
      <c r="H95" s="57">
        <f t="shared" ref="H95" si="144">SUM(H92:H94)</f>
        <v>708</v>
      </c>
      <c r="I95" s="57">
        <f t="shared" ref="I95" si="145">SUM(I92:I94)</f>
        <v>961</v>
      </c>
      <c r="J95" s="57">
        <f t="shared" ref="J95" si="146">SUM(J92:J94)</f>
        <v>733</v>
      </c>
      <c r="K95" s="57">
        <f t="shared" ref="K95" si="147">SUM(K92:K94)</f>
        <v>1128</v>
      </c>
      <c r="L95" s="57">
        <f t="shared" ref="L95" si="148">SUM(L92:L94)</f>
        <v>1034</v>
      </c>
    </row>
    <row r="96" spans="1:19">
      <c r="A96" s="7" t="str">
        <f>+'Viviendas Iniciadas'!A96</f>
        <v>EEEko 2025eko 3. hiruhileko datuak/Datos de EDYVI 3er trimestre 2025</v>
      </c>
      <c r="B96" s="2"/>
      <c r="C96" s="2"/>
      <c r="D96" s="2"/>
      <c r="E96" s="2"/>
      <c r="F96" s="2"/>
      <c r="G96" s="2"/>
      <c r="H96" s="2"/>
      <c r="I96" s="2"/>
      <c r="J96" s="2"/>
    </row>
    <row r="97" spans="1:10">
      <c r="A97" s="7" t="str">
        <f>+'Viviendas Iniciadas'!A97</f>
        <v>Iturria: BOE behin-behineko eta behin betiko kalifikazioak ,eta EE SS zuinketa-akta eta behin-behineko onarpen-akta</v>
      </c>
      <c r="B97" s="2"/>
      <c r="C97" s="2"/>
      <c r="D97" s="2"/>
      <c r="E97" s="2"/>
      <c r="F97" s="2"/>
      <c r="G97" s="2"/>
      <c r="H97" s="2"/>
      <c r="I97" s="2"/>
      <c r="J97" s="2"/>
    </row>
    <row r="98" spans="1:10">
      <c r="A98" s="7" t="str">
        <f>+'Viviendas Iniciadas'!A98</f>
        <v>Fuente: calificaciones provisionales y definitivas de VPO y actas de replanteo y de recepción provisional de viviendas sociales</v>
      </c>
      <c r="B98" s="2"/>
      <c r="C98" s="2"/>
      <c r="D98" s="2"/>
      <c r="E98" s="2"/>
      <c r="F98" s="2"/>
      <c r="G98" s="2"/>
      <c r="H98" s="2"/>
      <c r="I98" s="2"/>
      <c r="J98" s="2"/>
    </row>
    <row r="99" spans="1:10">
      <c r="A99" s="7" t="str">
        <f>+'Viviendas Iniciadas'!A99</f>
        <v>Azkenengo eguneratzea 2026/01/08 - Última actualización a 08/01/2026</v>
      </c>
    </row>
  </sheetData>
  <mergeCells count="1">
    <mergeCell ref="A67:K68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6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3" max="1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3"/>
  <sheetViews>
    <sheetView showZeros="0" zoomScaleNormal="100" zoomScaleSheetLayoutView="100" workbookViewId="0"/>
  </sheetViews>
  <sheetFormatPr baseColWidth="10" defaultColWidth="11.42578125" defaultRowHeight="12" customHeight="1"/>
  <cols>
    <col min="1" max="1" width="52.7109375" style="5" customWidth="1"/>
    <col min="2" max="2" width="5.5703125" style="11" bestFit="1" customWidth="1"/>
    <col min="3" max="12" width="5.5703125" style="11" customWidth="1"/>
    <col min="13" max="16384" width="11.42578125" style="5"/>
  </cols>
  <sheetData>
    <row r="1" spans="1:12" ht="18">
      <c r="A1" s="37" t="s">
        <v>35</v>
      </c>
      <c r="B1"/>
      <c r="C1"/>
      <c r="D1"/>
      <c r="E1"/>
      <c r="F1"/>
      <c r="G1"/>
      <c r="H1"/>
      <c r="I1" s="29"/>
      <c r="K1" s="5"/>
      <c r="L1" s="5"/>
    </row>
    <row r="2" spans="1:12" ht="18">
      <c r="A2" s="37"/>
      <c r="B2"/>
      <c r="C2"/>
      <c r="D2"/>
      <c r="E2"/>
      <c r="F2"/>
      <c r="G2"/>
      <c r="H2"/>
      <c r="I2" s="29"/>
      <c r="L2" s="35" t="str">
        <f>+'Viviendas Iniciadas'!L1</f>
        <v>2025ko 4. hiruhilekoan arte</v>
      </c>
    </row>
    <row r="3" spans="1:12" ht="12" customHeight="1">
      <c r="A3" s="36" t="s">
        <v>36</v>
      </c>
      <c r="B3"/>
      <c r="C3"/>
      <c r="D3"/>
      <c r="E3"/>
      <c r="F3"/>
      <c r="G3"/>
      <c r="H3"/>
      <c r="I3" s="29"/>
      <c r="L3" s="34" t="str">
        <f>+'Viviendas Iniciadas'!L2</f>
        <v>Hasta 4º trimestre 2025</v>
      </c>
    </row>
    <row r="4" spans="1:12" s="11" customFormat="1" ht="12" customHeight="1">
      <c r="A4" s="22"/>
      <c r="B4"/>
      <c r="C4"/>
      <c r="D4"/>
      <c r="E4"/>
      <c r="F4"/>
      <c r="G4"/>
      <c r="H4"/>
      <c r="I4"/>
      <c r="J4"/>
      <c r="K4"/>
      <c r="L4"/>
    </row>
    <row r="5" spans="1:12" s="11" customFormat="1" ht="26.45" customHeight="1">
      <c r="A5" s="46" t="s">
        <v>0</v>
      </c>
      <c r="B5" s="42">
        <v>2015</v>
      </c>
      <c r="C5" s="42">
        <v>2016</v>
      </c>
      <c r="D5" s="42">
        <v>2017</v>
      </c>
      <c r="E5" s="43">
        <v>2018</v>
      </c>
      <c r="F5" s="41">
        <v>2019</v>
      </c>
      <c r="G5" s="42">
        <v>2020</v>
      </c>
      <c r="H5" s="42">
        <v>2021</v>
      </c>
      <c r="I5" s="42">
        <v>2022</v>
      </c>
      <c r="J5" s="43">
        <v>2023</v>
      </c>
      <c r="K5" s="43">
        <v>2024</v>
      </c>
      <c r="L5" s="44">
        <v>2025</v>
      </c>
    </row>
    <row r="6" spans="1:12" s="11" customFormat="1" ht="12" customHeight="1">
      <c r="A6" s="50" t="s">
        <v>37</v>
      </c>
      <c r="B6" s="51">
        <v>15</v>
      </c>
      <c r="C6" s="51">
        <v>40</v>
      </c>
      <c r="D6" s="51">
        <v>52</v>
      </c>
      <c r="E6" s="51">
        <v>152</v>
      </c>
      <c r="F6" s="51">
        <v>189</v>
      </c>
      <c r="G6" s="51">
        <v>19</v>
      </c>
      <c r="H6" s="51">
        <v>264</v>
      </c>
      <c r="I6" s="51">
        <v>444</v>
      </c>
      <c r="J6" s="51">
        <v>266</v>
      </c>
      <c r="K6" s="51">
        <v>599</v>
      </c>
      <c r="L6" s="51"/>
    </row>
    <row r="7" spans="1:12" s="11" customFormat="1" ht="12" customHeight="1">
      <c r="A7" s="52" t="s">
        <v>38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5"/>
    </row>
    <row r="8" spans="1:12" s="11" customFormat="1" ht="12" customHeight="1">
      <c r="A8" s="52" t="s">
        <v>39</v>
      </c>
      <c r="B8" s="54">
        <v>1</v>
      </c>
      <c r="C8" s="54"/>
      <c r="D8" s="54"/>
      <c r="E8" s="54"/>
      <c r="F8" s="54">
        <v>24</v>
      </c>
      <c r="G8" s="54"/>
      <c r="H8" s="54"/>
      <c r="I8" s="54">
        <v>23</v>
      </c>
      <c r="J8" s="54">
        <v>15</v>
      </c>
      <c r="K8" s="54"/>
      <c r="L8" s="55">
        <v>40</v>
      </c>
    </row>
    <row r="9" spans="1:12" s="11" customFormat="1" ht="12.75">
      <c r="A9" s="52" t="s">
        <v>40</v>
      </c>
      <c r="B9" s="54">
        <v>194</v>
      </c>
      <c r="C9" s="54">
        <v>302</v>
      </c>
      <c r="D9" s="54">
        <v>101</v>
      </c>
      <c r="E9" s="54">
        <v>222</v>
      </c>
      <c r="F9" s="54">
        <v>250</v>
      </c>
      <c r="G9" s="54">
        <v>316</v>
      </c>
      <c r="H9" s="54">
        <v>174</v>
      </c>
      <c r="I9" s="54">
        <v>486</v>
      </c>
      <c r="J9" s="54">
        <v>184</v>
      </c>
      <c r="K9" s="54">
        <v>184</v>
      </c>
      <c r="L9" s="55"/>
    </row>
    <row r="10" spans="1:12" s="11" customFormat="1" ht="12" customHeight="1">
      <c r="A10" s="52" t="s">
        <v>82</v>
      </c>
      <c r="B10" s="54">
        <v>68</v>
      </c>
      <c r="C10" s="54">
        <v>186</v>
      </c>
      <c r="D10" s="54">
        <v>90</v>
      </c>
      <c r="E10" s="54">
        <v>37</v>
      </c>
      <c r="F10" s="54"/>
      <c r="G10" s="54">
        <v>55</v>
      </c>
      <c r="H10" s="54">
        <v>30</v>
      </c>
      <c r="I10" s="54">
        <v>92</v>
      </c>
      <c r="J10" s="54">
        <v>46</v>
      </c>
      <c r="K10" s="54">
        <v>129</v>
      </c>
      <c r="L10" s="55"/>
    </row>
    <row r="11" spans="1:12" s="11" customFormat="1" ht="12" customHeight="1">
      <c r="A11" s="52" t="s">
        <v>41</v>
      </c>
      <c r="B11" s="54">
        <v>110</v>
      </c>
      <c r="C11" s="54"/>
      <c r="D11" s="54">
        <v>20</v>
      </c>
      <c r="E11" s="54">
        <v>48</v>
      </c>
      <c r="F11" s="54">
        <v>95</v>
      </c>
      <c r="G11" s="54"/>
      <c r="H11" s="54"/>
      <c r="I11" s="54">
        <v>102</v>
      </c>
      <c r="J11" s="54"/>
      <c r="K11" s="54"/>
      <c r="L11" s="55"/>
    </row>
    <row r="12" spans="1:12" s="11" customFormat="1" ht="12" customHeight="1">
      <c r="A12" s="52" t="s">
        <v>42</v>
      </c>
      <c r="B12" s="54">
        <v>16</v>
      </c>
      <c r="C12" s="54"/>
      <c r="D12" s="54"/>
      <c r="E12" s="54"/>
      <c r="F12" s="54"/>
      <c r="G12" s="54">
        <v>18</v>
      </c>
      <c r="H12" s="54"/>
      <c r="I12" s="54"/>
      <c r="J12" s="54"/>
      <c r="K12" s="54"/>
      <c r="L12" s="55"/>
    </row>
    <row r="13" spans="1:12" s="11" customFormat="1" ht="12" customHeight="1">
      <c r="A13" s="52" t="s">
        <v>43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5"/>
    </row>
    <row r="14" spans="1:12" s="11" customFormat="1" ht="12" customHeight="1">
      <c r="A14" s="52" t="s">
        <v>44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5"/>
    </row>
    <row r="15" spans="1:12" s="11" customFormat="1" ht="12" customHeight="1">
      <c r="A15" s="52" t="s">
        <v>45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5"/>
    </row>
    <row r="16" spans="1:12" s="11" customFormat="1" ht="12" customHeight="1">
      <c r="A16" s="52" t="s">
        <v>46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5"/>
    </row>
    <row r="17" spans="1:12" s="11" customFormat="1" ht="12" customHeight="1">
      <c r="A17" s="52" t="s">
        <v>47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5"/>
    </row>
    <row r="18" spans="1:12" s="11" customFormat="1" ht="12" customHeight="1">
      <c r="A18" s="52" t="s">
        <v>48</v>
      </c>
      <c r="B18" s="54"/>
      <c r="C18" s="54"/>
      <c r="D18" s="54"/>
      <c r="E18" s="54">
        <v>94</v>
      </c>
      <c r="F18" s="54"/>
      <c r="G18" s="54"/>
      <c r="H18" s="54"/>
      <c r="I18" s="54"/>
      <c r="J18" s="54"/>
      <c r="K18" s="54"/>
      <c r="L18" s="55"/>
    </row>
    <row r="19" spans="1:12" s="11" customFormat="1" ht="12" customHeight="1">
      <c r="A19" s="52" t="s">
        <v>49</v>
      </c>
      <c r="B19" s="54"/>
      <c r="C19" s="54">
        <v>12</v>
      </c>
      <c r="D19" s="54"/>
      <c r="E19" s="54"/>
      <c r="F19" s="54"/>
      <c r="G19" s="54"/>
      <c r="H19" s="54"/>
      <c r="I19" s="54"/>
      <c r="J19" s="54"/>
      <c r="K19" s="54">
        <v>12</v>
      </c>
      <c r="L19" s="55">
        <v>12</v>
      </c>
    </row>
    <row r="20" spans="1:12" s="11" customFormat="1" ht="12" customHeight="1">
      <c r="A20" s="52" t="s">
        <v>50</v>
      </c>
      <c r="B20" s="54"/>
      <c r="C20" s="54"/>
      <c r="D20" s="54"/>
      <c r="E20" s="54">
        <v>149</v>
      </c>
      <c r="F20" s="54">
        <v>20</v>
      </c>
      <c r="G20" s="54">
        <v>39</v>
      </c>
      <c r="H20" s="54"/>
      <c r="I20" s="54">
        <v>24</v>
      </c>
      <c r="J20" s="54">
        <v>3</v>
      </c>
      <c r="K20" s="54">
        <v>6</v>
      </c>
      <c r="L20" s="55">
        <v>52</v>
      </c>
    </row>
    <row r="21" spans="1:12" s="11" customFormat="1" ht="12" customHeight="1">
      <c r="A21" s="48" t="s">
        <v>4</v>
      </c>
      <c r="B21" s="49">
        <f>SUM(B6:B20)</f>
        <v>404</v>
      </c>
      <c r="C21" s="49">
        <f t="shared" ref="C21:L21" si="0">SUM(C6:C20)</f>
        <v>540</v>
      </c>
      <c r="D21" s="49">
        <f t="shared" si="0"/>
        <v>263</v>
      </c>
      <c r="E21" s="49">
        <f t="shared" si="0"/>
        <v>702</v>
      </c>
      <c r="F21" s="49">
        <f t="shared" si="0"/>
        <v>578</v>
      </c>
      <c r="G21" s="49">
        <f t="shared" si="0"/>
        <v>447</v>
      </c>
      <c r="H21" s="49">
        <f t="shared" si="0"/>
        <v>468</v>
      </c>
      <c r="I21" s="49">
        <f t="shared" si="0"/>
        <v>1171</v>
      </c>
      <c r="J21" s="49">
        <f t="shared" si="0"/>
        <v>514</v>
      </c>
      <c r="K21" s="49">
        <f t="shared" si="0"/>
        <v>930</v>
      </c>
      <c r="L21" s="49">
        <f t="shared" si="0"/>
        <v>104</v>
      </c>
    </row>
    <row r="22" spans="1:12" s="11" customFormat="1" ht="12" customHeight="1">
      <c r="A22" s="5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2" s="11" customFormat="1" ht="26.45" customHeight="1">
      <c r="A23" s="46" t="s">
        <v>64</v>
      </c>
      <c r="B23" s="42">
        <v>2015</v>
      </c>
      <c r="C23" s="42">
        <v>2016</v>
      </c>
      <c r="D23" s="42">
        <v>2017</v>
      </c>
      <c r="E23" s="43">
        <v>2018</v>
      </c>
      <c r="F23" s="41">
        <v>2019</v>
      </c>
      <c r="G23" s="42">
        <v>2020</v>
      </c>
      <c r="H23" s="42">
        <v>2021</v>
      </c>
      <c r="I23" s="42">
        <v>2022</v>
      </c>
      <c r="J23" s="43">
        <v>2023</v>
      </c>
      <c r="K23" s="43">
        <v>2024</v>
      </c>
      <c r="L23" s="44">
        <v>2025</v>
      </c>
    </row>
    <row r="24" spans="1:12" s="11" customFormat="1" ht="12" customHeight="1">
      <c r="A24" s="50" t="s">
        <v>37</v>
      </c>
      <c r="B24" s="51"/>
      <c r="C24" s="51"/>
      <c r="D24" s="51"/>
      <c r="E24" s="51"/>
      <c r="F24" s="51">
        <v>152</v>
      </c>
      <c r="G24" s="51">
        <v>166</v>
      </c>
      <c r="H24" s="51"/>
      <c r="I24" s="51"/>
      <c r="J24" s="51"/>
      <c r="K24" s="51">
        <v>225</v>
      </c>
      <c r="L24" s="51">
        <v>220</v>
      </c>
    </row>
    <row r="25" spans="1:12" s="11" customFormat="1" ht="12" customHeight="1">
      <c r="A25" s="52" t="s">
        <v>38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5"/>
    </row>
    <row r="26" spans="1:12" s="11" customFormat="1" ht="12" customHeight="1">
      <c r="A26" s="52" t="s">
        <v>39</v>
      </c>
      <c r="B26" s="54"/>
      <c r="C26" s="54"/>
      <c r="D26" s="54"/>
      <c r="E26" s="54"/>
      <c r="F26" s="54"/>
      <c r="G26" s="54"/>
      <c r="H26" s="54">
        <v>120</v>
      </c>
      <c r="I26" s="54"/>
      <c r="J26" s="54"/>
      <c r="K26" s="54"/>
      <c r="L26" s="55"/>
    </row>
    <row r="27" spans="1:12" s="11" customFormat="1" ht="12.75">
      <c r="A27" s="52" t="s">
        <v>40</v>
      </c>
      <c r="B27" s="54">
        <v>78</v>
      </c>
      <c r="C27" s="54">
        <v>0</v>
      </c>
      <c r="D27" s="54">
        <v>262</v>
      </c>
      <c r="E27" s="54">
        <v>180</v>
      </c>
      <c r="F27" s="54">
        <v>220</v>
      </c>
      <c r="G27" s="54">
        <v>238</v>
      </c>
      <c r="H27" s="54">
        <v>192</v>
      </c>
      <c r="I27" s="54">
        <v>198</v>
      </c>
      <c r="J27" s="54">
        <v>440</v>
      </c>
      <c r="K27" s="54">
        <v>153</v>
      </c>
      <c r="L27" s="55">
        <v>75</v>
      </c>
    </row>
    <row r="28" spans="1:12" s="11" customFormat="1" ht="12" customHeight="1">
      <c r="A28" s="52" t="s">
        <v>82</v>
      </c>
      <c r="B28" s="54"/>
      <c r="C28" s="54"/>
      <c r="D28" s="54"/>
      <c r="E28" s="54"/>
      <c r="F28" s="54">
        <v>255</v>
      </c>
      <c r="G28" s="54"/>
      <c r="H28" s="54"/>
      <c r="I28" s="54">
        <v>66</v>
      </c>
      <c r="J28" s="54">
        <v>100</v>
      </c>
      <c r="K28" s="54"/>
      <c r="L28" s="55">
        <v>437</v>
      </c>
    </row>
    <row r="29" spans="1:12" s="11" customFormat="1" ht="12" customHeight="1">
      <c r="A29" s="52" t="s">
        <v>41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5"/>
    </row>
    <row r="30" spans="1:12" s="11" customFormat="1" ht="12" customHeight="1">
      <c r="A30" s="52" t="s">
        <v>42</v>
      </c>
      <c r="B30" s="54"/>
      <c r="C30" s="54"/>
      <c r="D30" s="54"/>
      <c r="E30" s="54"/>
      <c r="F30" s="54"/>
      <c r="G30" s="54"/>
      <c r="H30" s="54">
        <v>0</v>
      </c>
      <c r="I30" s="54">
        <v>36</v>
      </c>
      <c r="J30" s="54"/>
      <c r="K30" s="54"/>
      <c r="L30" s="55"/>
    </row>
    <row r="31" spans="1:12" s="11" customFormat="1" ht="12" customHeight="1">
      <c r="A31" s="52" t="s">
        <v>43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5"/>
    </row>
    <row r="32" spans="1:12" s="11" customFormat="1" ht="12" customHeight="1">
      <c r="A32" s="52" t="s">
        <v>44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5"/>
    </row>
    <row r="33" spans="1:12" s="11" customFormat="1" ht="12" customHeight="1">
      <c r="A33" s="52" t="s">
        <v>45</v>
      </c>
      <c r="B33" s="54"/>
      <c r="C33" s="54"/>
      <c r="D33" s="54"/>
      <c r="E33" s="54"/>
      <c r="F33" s="54"/>
      <c r="G33" s="54"/>
      <c r="H33" s="54">
        <v>14</v>
      </c>
      <c r="I33" s="54"/>
      <c r="J33" s="54"/>
      <c r="K33" s="54"/>
      <c r="L33" s="55">
        <v>23</v>
      </c>
    </row>
    <row r="34" spans="1:12" s="11" customFormat="1" ht="12" customHeight="1">
      <c r="A34" s="52" t="s">
        <v>46</v>
      </c>
      <c r="B34" s="54"/>
      <c r="C34" s="54"/>
      <c r="D34" s="54"/>
      <c r="E34" s="54"/>
      <c r="F34" s="54"/>
      <c r="G34" s="54"/>
      <c r="H34" s="54"/>
      <c r="I34" s="54"/>
      <c r="J34" s="54"/>
      <c r="K34" s="54">
        <v>93</v>
      </c>
      <c r="L34" s="55"/>
    </row>
    <row r="35" spans="1:12" s="11" customFormat="1" ht="12" customHeight="1">
      <c r="A35" s="52" t="s">
        <v>47</v>
      </c>
      <c r="B35" s="54"/>
      <c r="C35" s="54"/>
      <c r="D35" s="54"/>
      <c r="E35" s="54">
        <v>114</v>
      </c>
      <c r="F35" s="54">
        <v>70</v>
      </c>
      <c r="G35" s="54"/>
      <c r="H35" s="54"/>
      <c r="I35" s="54"/>
      <c r="J35" s="54"/>
      <c r="K35" s="54"/>
      <c r="L35" s="55"/>
    </row>
    <row r="36" spans="1:12" s="11" customFormat="1" ht="12" customHeight="1">
      <c r="A36" s="52" t="s">
        <v>48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5"/>
    </row>
    <row r="37" spans="1:12" s="11" customFormat="1" ht="12" customHeight="1">
      <c r="A37" s="52" t="s">
        <v>49</v>
      </c>
      <c r="B37" s="54"/>
      <c r="C37" s="54"/>
      <c r="D37" s="54"/>
      <c r="E37" s="54"/>
      <c r="F37" s="54"/>
      <c r="G37" s="54"/>
      <c r="H37" s="54"/>
      <c r="I37" s="54"/>
      <c r="J37" s="54">
        <v>81</v>
      </c>
      <c r="K37" s="54">
        <v>111</v>
      </c>
      <c r="L37" s="55"/>
    </row>
    <row r="38" spans="1:12" s="11" customFormat="1" ht="12" customHeight="1">
      <c r="A38" s="52" t="s">
        <v>50</v>
      </c>
      <c r="B38" s="54"/>
      <c r="C38" s="54">
        <v>36</v>
      </c>
      <c r="D38" s="54"/>
      <c r="E38" s="54"/>
      <c r="F38" s="54">
        <v>16</v>
      </c>
      <c r="G38" s="54"/>
      <c r="H38" s="54">
        <v>46</v>
      </c>
      <c r="I38" s="54">
        <v>162</v>
      </c>
      <c r="J38" s="54"/>
      <c r="K38" s="54">
        <v>12</v>
      </c>
      <c r="L38" s="55">
        <v>25</v>
      </c>
    </row>
    <row r="39" spans="1:12" s="11" customFormat="1" ht="12" customHeight="1">
      <c r="A39" s="48" t="s">
        <v>4</v>
      </c>
      <c r="B39" s="49">
        <f t="shared" ref="B39:L39" si="1">SUM(B24:B38)</f>
        <v>78</v>
      </c>
      <c r="C39" s="49">
        <f t="shared" si="1"/>
        <v>36</v>
      </c>
      <c r="D39" s="49">
        <f t="shared" si="1"/>
        <v>262</v>
      </c>
      <c r="E39" s="49">
        <f t="shared" si="1"/>
        <v>294</v>
      </c>
      <c r="F39" s="49">
        <f t="shared" si="1"/>
        <v>713</v>
      </c>
      <c r="G39" s="49">
        <f t="shared" si="1"/>
        <v>404</v>
      </c>
      <c r="H39" s="49">
        <f t="shared" si="1"/>
        <v>372</v>
      </c>
      <c r="I39" s="49">
        <f t="shared" si="1"/>
        <v>462</v>
      </c>
      <c r="J39" s="49">
        <f t="shared" si="1"/>
        <v>621</v>
      </c>
      <c r="K39" s="49">
        <f t="shared" si="1"/>
        <v>594</v>
      </c>
      <c r="L39" s="49">
        <f t="shared" si="1"/>
        <v>780</v>
      </c>
    </row>
    <row r="40" spans="1:12" s="11" customFormat="1" ht="12" customHeight="1">
      <c r="A40" s="15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s="11" customFormat="1" ht="26.45" customHeight="1">
      <c r="A41" s="64" t="s">
        <v>6</v>
      </c>
      <c r="B41" s="65">
        <v>2015</v>
      </c>
      <c r="C41" s="65">
        <v>2016</v>
      </c>
      <c r="D41" s="65">
        <v>2017</v>
      </c>
      <c r="E41" s="65">
        <v>2018</v>
      </c>
      <c r="F41" s="65">
        <v>2019</v>
      </c>
      <c r="G41" s="65">
        <v>2020</v>
      </c>
      <c r="H41" s="65">
        <v>2021</v>
      </c>
      <c r="I41" s="65">
        <v>2022</v>
      </c>
      <c r="J41" s="65">
        <v>2023</v>
      </c>
      <c r="K41" s="65">
        <v>2024</v>
      </c>
      <c r="L41" s="65">
        <v>2025</v>
      </c>
    </row>
    <row r="42" spans="1:12" s="11" customFormat="1" ht="12" customHeight="1">
      <c r="A42" s="60" t="s">
        <v>37</v>
      </c>
      <c r="B42" s="63">
        <f>B6+B24</f>
        <v>15</v>
      </c>
      <c r="C42" s="63">
        <f t="shared" ref="C42:L42" si="2">C6+C24</f>
        <v>40</v>
      </c>
      <c r="D42" s="63">
        <f t="shared" si="2"/>
        <v>52</v>
      </c>
      <c r="E42" s="63">
        <f t="shared" si="2"/>
        <v>152</v>
      </c>
      <c r="F42" s="63">
        <f t="shared" si="2"/>
        <v>341</v>
      </c>
      <c r="G42" s="63">
        <f t="shared" si="2"/>
        <v>185</v>
      </c>
      <c r="H42" s="63">
        <f t="shared" si="2"/>
        <v>264</v>
      </c>
      <c r="I42" s="63">
        <f t="shared" si="2"/>
        <v>444</v>
      </c>
      <c r="J42" s="63">
        <f t="shared" si="2"/>
        <v>266</v>
      </c>
      <c r="K42" s="63">
        <f t="shared" si="2"/>
        <v>824</v>
      </c>
      <c r="L42" s="63">
        <f t="shared" si="2"/>
        <v>220</v>
      </c>
    </row>
    <row r="43" spans="1:12" s="11" customFormat="1" ht="12" customHeight="1">
      <c r="A43" s="60" t="s">
        <v>38</v>
      </c>
      <c r="B43" s="63">
        <f t="shared" ref="B43:B56" si="3">B7+B25</f>
        <v>0</v>
      </c>
      <c r="C43" s="63">
        <f t="shared" ref="C43:L43" si="4">C7+C25</f>
        <v>0</v>
      </c>
      <c r="D43" s="63">
        <f t="shared" si="4"/>
        <v>0</v>
      </c>
      <c r="E43" s="63">
        <f t="shared" si="4"/>
        <v>0</v>
      </c>
      <c r="F43" s="63">
        <f t="shared" si="4"/>
        <v>0</v>
      </c>
      <c r="G43" s="63">
        <f t="shared" si="4"/>
        <v>0</v>
      </c>
      <c r="H43" s="63">
        <f t="shared" si="4"/>
        <v>0</v>
      </c>
      <c r="I43" s="63">
        <f t="shared" si="4"/>
        <v>0</v>
      </c>
      <c r="J43" s="63">
        <f t="shared" si="4"/>
        <v>0</v>
      </c>
      <c r="K43" s="63">
        <f t="shared" si="4"/>
        <v>0</v>
      </c>
      <c r="L43" s="63">
        <f t="shared" si="4"/>
        <v>0</v>
      </c>
    </row>
    <row r="44" spans="1:12" s="11" customFormat="1" ht="12" customHeight="1">
      <c r="A44" s="60" t="s">
        <v>39</v>
      </c>
      <c r="B44" s="63">
        <f t="shared" si="3"/>
        <v>1</v>
      </c>
      <c r="C44" s="63">
        <f t="shared" ref="C44:L44" si="5">C8+C26</f>
        <v>0</v>
      </c>
      <c r="D44" s="63">
        <f t="shared" si="5"/>
        <v>0</v>
      </c>
      <c r="E44" s="63">
        <f t="shared" si="5"/>
        <v>0</v>
      </c>
      <c r="F44" s="63">
        <f t="shared" si="5"/>
        <v>24</v>
      </c>
      <c r="G44" s="63">
        <f t="shared" si="5"/>
        <v>0</v>
      </c>
      <c r="H44" s="63">
        <f t="shared" si="5"/>
        <v>120</v>
      </c>
      <c r="I44" s="63">
        <f t="shared" si="5"/>
        <v>23</v>
      </c>
      <c r="J44" s="63">
        <f t="shared" si="5"/>
        <v>15</v>
      </c>
      <c r="K44" s="63">
        <f t="shared" si="5"/>
        <v>0</v>
      </c>
      <c r="L44" s="63">
        <f t="shared" si="5"/>
        <v>40</v>
      </c>
    </row>
    <row r="45" spans="1:12" s="11" customFormat="1" ht="11.25" customHeight="1">
      <c r="A45" s="60" t="s">
        <v>40</v>
      </c>
      <c r="B45" s="63">
        <f t="shared" si="3"/>
        <v>272</v>
      </c>
      <c r="C45" s="63">
        <f t="shared" ref="C45:L45" si="6">C9+C27</f>
        <v>302</v>
      </c>
      <c r="D45" s="63">
        <f t="shared" si="6"/>
        <v>363</v>
      </c>
      <c r="E45" s="63">
        <f t="shared" si="6"/>
        <v>402</v>
      </c>
      <c r="F45" s="63">
        <f t="shared" si="6"/>
        <v>470</v>
      </c>
      <c r="G45" s="63">
        <f t="shared" si="6"/>
        <v>554</v>
      </c>
      <c r="H45" s="63">
        <f t="shared" si="6"/>
        <v>366</v>
      </c>
      <c r="I45" s="63">
        <f t="shared" si="6"/>
        <v>684</v>
      </c>
      <c r="J45" s="63">
        <f t="shared" si="6"/>
        <v>624</v>
      </c>
      <c r="K45" s="63">
        <f t="shared" si="6"/>
        <v>337</v>
      </c>
      <c r="L45" s="63">
        <f t="shared" si="6"/>
        <v>75</v>
      </c>
    </row>
    <row r="46" spans="1:12" s="11" customFormat="1" ht="12" customHeight="1">
      <c r="A46" s="60" t="s">
        <v>82</v>
      </c>
      <c r="B46" s="63">
        <f t="shared" si="3"/>
        <v>68</v>
      </c>
      <c r="C46" s="63">
        <f t="shared" ref="C46:L46" si="7">C10+C28</f>
        <v>186</v>
      </c>
      <c r="D46" s="63">
        <f t="shared" si="7"/>
        <v>90</v>
      </c>
      <c r="E46" s="63">
        <f t="shared" si="7"/>
        <v>37</v>
      </c>
      <c r="F46" s="63">
        <f t="shared" si="7"/>
        <v>255</v>
      </c>
      <c r="G46" s="63">
        <f t="shared" si="7"/>
        <v>55</v>
      </c>
      <c r="H46" s="63">
        <f t="shared" si="7"/>
        <v>30</v>
      </c>
      <c r="I46" s="63">
        <f t="shared" si="7"/>
        <v>158</v>
      </c>
      <c r="J46" s="63">
        <f t="shared" si="7"/>
        <v>146</v>
      </c>
      <c r="K46" s="63">
        <f t="shared" si="7"/>
        <v>129</v>
      </c>
      <c r="L46" s="63">
        <f t="shared" si="7"/>
        <v>437</v>
      </c>
    </row>
    <row r="47" spans="1:12" s="11" customFormat="1" ht="12" customHeight="1">
      <c r="A47" s="60" t="s">
        <v>41</v>
      </c>
      <c r="B47" s="63">
        <f t="shared" si="3"/>
        <v>110</v>
      </c>
      <c r="C47" s="63">
        <f t="shared" ref="C47:L47" si="8">C11+C29</f>
        <v>0</v>
      </c>
      <c r="D47" s="63">
        <f t="shared" si="8"/>
        <v>20</v>
      </c>
      <c r="E47" s="63">
        <f t="shared" si="8"/>
        <v>48</v>
      </c>
      <c r="F47" s="63">
        <f t="shared" si="8"/>
        <v>95</v>
      </c>
      <c r="G47" s="63">
        <f t="shared" si="8"/>
        <v>0</v>
      </c>
      <c r="H47" s="63">
        <f t="shared" si="8"/>
        <v>0</v>
      </c>
      <c r="I47" s="63">
        <f t="shared" si="8"/>
        <v>102</v>
      </c>
      <c r="J47" s="63">
        <f t="shared" si="8"/>
        <v>0</v>
      </c>
      <c r="K47" s="63">
        <f t="shared" si="8"/>
        <v>0</v>
      </c>
      <c r="L47" s="63">
        <f t="shared" si="8"/>
        <v>0</v>
      </c>
    </row>
    <row r="48" spans="1:12" s="11" customFormat="1" ht="12" customHeight="1">
      <c r="A48" s="60" t="s">
        <v>42</v>
      </c>
      <c r="B48" s="63">
        <f t="shared" si="3"/>
        <v>16</v>
      </c>
      <c r="C48" s="63">
        <f t="shared" ref="C48:L48" si="9">C12+C30</f>
        <v>0</v>
      </c>
      <c r="D48" s="63">
        <f t="shared" si="9"/>
        <v>0</v>
      </c>
      <c r="E48" s="63">
        <f t="shared" si="9"/>
        <v>0</v>
      </c>
      <c r="F48" s="63">
        <f t="shared" si="9"/>
        <v>0</v>
      </c>
      <c r="G48" s="63">
        <f t="shared" si="9"/>
        <v>18</v>
      </c>
      <c r="H48" s="63">
        <f t="shared" si="9"/>
        <v>0</v>
      </c>
      <c r="I48" s="63">
        <f t="shared" si="9"/>
        <v>36</v>
      </c>
      <c r="J48" s="63">
        <f t="shared" si="9"/>
        <v>0</v>
      </c>
      <c r="K48" s="63">
        <f t="shared" si="9"/>
        <v>0</v>
      </c>
      <c r="L48" s="63">
        <f t="shared" si="9"/>
        <v>0</v>
      </c>
    </row>
    <row r="49" spans="1:12" s="11" customFormat="1" ht="12" customHeight="1">
      <c r="A49" s="60" t="s">
        <v>43</v>
      </c>
      <c r="B49" s="63">
        <f t="shared" si="3"/>
        <v>0</v>
      </c>
      <c r="C49" s="63">
        <f t="shared" ref="C49:L49" si="10">C13+C31</f>
        <v>0</v>
      </c>
      <c r="D49" s="63">
        <f t="shared" si="10"/>
        <v>0</v>
      </c>
      <c r="E49" s="63">
        <f t="shared" si="10"/>
        <v>0</v>
      </c>
      <c r="F49" s="63">
        <f t="shared" si="10"/>
        <v>0</v>
      </c>
      <c r="G49" s="63">
        <f t="shared" si="10"/>
        <v>0</v>
      </c>
      <c r="H49" s="63">
        <f t="shared" si="10"/>
        <v>0</v>
      </c>
      <c r="I49" s="63">
        <f t="shared" si="10"/>
        <v>0</v>
      </c>
      <c r="J49" s="63">
        <f t="shared" si="10"/>
        <v>0</v>
      </c>
      <c r="K49" s="63">
        <f t="shared" si="10"/>
        <v>0</v>
      </c>
      <c r="L49" s="63">
        <f t="shared" si="10"/>
        <v>0</v>
      </c>
    </row>
    <row r="50" spans="1:12" s="11" customFormat="1" ht="12" customHeight="1">
      <c r="A50" s="60" t="s">
        <v>44</v>
      </c>
      <c r="B50" s="63">
        <f t="shared" si="3"/>
        <v>0</v>
      </c>
      <c r="C50" s="63">
        <f t="shared" ref="C50:L50" si="11">C14+C32</f>
        <v>0</v>
      </c>
      <c r="D50" s="63">
        <f t="shared" si="11"/>
        <v>0</v>
      </c>
      <c r="E50" s="63">
        <f t="shared" si="11"/>
        <v>0</v>
      </c>
      <c r="F50" s="63">
        <f t="shared" si="11"/>
        <v>0</v>
      </c>
      <c r="G50" s="63">
        <f t="shared" si="11"/>
        <v>0</v>
      </c>
      <c r="H50" s="63">
        <f t="shared" si="11"/>
        <v>0</v>
      </c>
      <c r="I50" s="63">
        <f t="shared" si="11"/>
        <v>0</v>
      </c>
      <c r="J50" s="63">
        <f t="shared" si="11"/>
        <v>0</v>
      </c>
      <c r="K50" s="63">
        <f t="shared" si="11"/>
        <v>0</v>
      </c>
      <c r="L50" s="63">
        <f t="shared" si="11"/>
        <v>0</v>
      </c>
    </row>
    <row r="51" spans="1:12" s="11" customFormat="1" ht="12" customHeight="1">
      <c r="A51" s="60" t="s">
        <v>45</v>
      </c>
      <c r="B51" s="63">
        <f t="shared" si="3"/>
        <v>0</v>
      </c>
      <c r="C51" s="63">
        <f t="shared" ref="C51:L51" si="12">C15+C33</f>
        <v>0</v>
      </c>
      <c r="D51" s="63">
        <f t="shared" si="12"/>
        <v>0</v>
      </c>
      <c r="E51" s="63">
        <f t="shared" si="12"/>
        <v>0</v>
      </c>
      <c r="F51" s="63">
        <f t="shared" si="12"/>
        <v>0</v>
      </c>
      <c r="G51" s="63">
        <f t="shared" si="12"/>
        <v>0</v>
      </c>
      <c r="H51" s="63">
        <f t="shared" si="12"/>
        <v>14</v>
      </c>
      <c r="I51" s="63">
        <f t="shared" si="12"/>
        <v>0</v>
      </c>
      <c r="J51" s="63">
        <f t="shared" si="12"/>
        <v>0</v>
      </c>
      <c r="K51" s="63">
        <f t="shared" si="12"/>
        <v>0</v>
      </c>
      <c r="L51" s="63">
        <f t="shared" si="12"/>
        <v>23</v>
      </c>
    </row>
    <row r="52" spans="1:12" s="11" customFormat="1" ht="12" customHeight="1">
      <c r="A52" s="60" t="s">
        <v>46</v>
      </c>
      <c r="B52" s="63">
        <f t="shared" si="3"/>
        <v>0</v>
      </c>
      <c r="C52" s="63">
        <f t="shared" ref="C52:L52" si="13">C16+C34</f>
        <v>0</v>
      </c>
      <c r="D52" s="63">
        <f t="shared" si="13"/>
        <v>0</v>
      </c>
      <c r="E52" s="63">
        <f t="shared" si="13"/>
        <v>0</v>
      </c>
      <c r="F52" s="63">
        <f t="shared" si="13"/>
        <v>0</v>
      </c>
      <c r="G52" s="63">
        <f t="shared" si="13"/>
        <v>0</v>
      </c>
      <c r="H52" s="63">
        <f t="shared" si="13"/>
        <v>0</v>
      </c>
      <c r="I52" s="63">
        <f t="shared" si="13"/>
        <v>0</v>
      </c>
      <c r="J52" s="63">
        <f t="shared" si="13"/>
        <v>0</v>
      </c>
      <c r="K52" s="63">
        <f t="shared" si="13"/>
        <v>93</v>
      </c>
      <c r="L52" s="63">
        <f t="shared" si="13"/>
        <v>0</v>
      </c>
    </row>
    <row r="53" spans="1:12" s="11" customFormat="1" ht="12" customHeight="1">
      <c r="A53" s="60" t="s">
        <v>47</v>
      </c>
      <c r="B53" s="63">
        <f t="shared" si="3"/>
        <v>0</v>
      </c>
      <c r="C53" s="63">
        <f t="shared" ref="C53:L53" si="14">C17+C35</f>
        <v>0</v>
      </c>
      <c r="D53" s="63">
        <f t="shared" si="14"/>
        <v>0</v>
      </c>
      <c r="E53" s="63">
        <f t="shared" si="14"/>
        <v>114</v>
      </c>
      <c r="F53" s="63">
        <f t="shared" si="14"/>
        <v>70</v>
      </c>
      <c r="G53" s="63">
        <f t="shared" si="14"/>
        <v>0</v>
      </c>
      <c r="H53" s="63">
        <f t="shared" si="14"/>
        <v>0</v>
      </c>
      <c r="I53" s="63">
        <f t="shared" si="14"/>
        <v>0</v>
      </c>
      <c r="J53" s="63">
        <f t="shared" si="14"/>
        <v>0</v>
      </c>
      <c r="K53" s="63">
        <f t="shared" si="14"/>
        <v>0</v>
      </c>
      <c r="L53" s="63">
        <f t="shared" si="14"/>
        <v>0</v>
      </c>
    </row>
    <row r="54" spans="1:12" s="11" customFormat="1" ht="12" customHeight="1">
      <c r="A54" s="60" t="s">
        <v>48</v>
      </c>
      <c r="B54" s="63">
        <f t="shared" si="3"/>
        <v>0</v>
      </c>
      <c r="C54" s="63">
        <f t="shared" ref="C54:L54" si="15">C18+C36</f>
        <v>0</v>
      </c>
      <c r="D54" s="63">
        <f t="shared" si="15"/>
        <v>0</v>
      </c>
      <c r="E54" s="63">
        <f t="shared" si="15"/>
        <v>94</v>
      </c>
      <c r="F54" s="63">
        <f t="shared" si="15"/>
        <v>0</v>
      </c>
      <c r="G54" s="63">
        <f t="shared" si="15"/>
        <v>0</v>
      </c>
      <c r="H54" s="63">
        <f t="shared" si="15"/>
        <v>0</v>
      </c>
      <c r="I54" s="63">
        <f t="shared" si="15"/>
        <v>0</v>
      </c>
      <c r="J54" s="63">
        <f t="shared" si="15"/>
        <v>0</v>
      </c>
      <c r="K54" s="63">
        <f t="shared" si="15"/>
        <v>0</v>
      </c>
      <c r="L54" s="63">
        <f t="shared" si="15"/>
        <v>0</v>
      </c>
    </row>
    <row r="55" spans="1:12" s="11" customFormat="1" ht="12" customHeight="1">
      <c r="A55" s="60" t="s">
        <v>49</v>
      </c>
      <c r="B55" s="63">
        <f t="shared" si="3"/>
        <v>0</v>
      </c>
      <c r="C55" s="63">
        <f t="shared" ref="C55:L55" si="16">C19+C37</f>
        <v>12</v>
      </c>
      <c r="D55" s="63">
        <f t="shared" si="16"/>
        <v>0</v>
      </c>
      <c r="E55" s="63">
        <f t="shared" si="16"/>
        <v>0</v>
      </c>
      <c r="F55" s="63">
        <f t="shared" si="16"/>
        <v>0</v>
      </c>
      <c r="G55" s="63">
        <f t="shared" si="16"/>
        <v>0</v>
      </c>
      <c r="H55" s="63">
        <f t="shared" si="16"/>
        <v>0</v>
      </c>
      <c r="I55" s="63">
        <f t="shared" si="16"/>
        <v>0</v>
      </c>
      <c r="J55" s="63">
        <f t="shared" si="16"/>
        <v>81</v>
      </c>
      <c r="K55" s="63">
        <f t="shared" si="16"/>
        <v>123</v>
      </c>
      <c r="L55" s="63">
        <f t="shared" si="16"/>
        <v>12</v>
      </c>
    </row>
    <row r="56" spans="1:12" s="11" customFormat="1" ht="12" customHeight="1">
      <c r="A56" s="60" t="s">
        <v>50</v>
      </c>
      <c r="B56" s="63">
        <f t="shared" si="3"/>
        <v>0</v>
      </c>
      <c r="C56" s="63">
        <f t="shared" ref="C56:L56" si="17">C20+C38</f>
        <v>36</v>
      </c>
      <c r="D56" s="63">
        <f t="shared" si="17"/>
        <v>0</v>
      </c>
      <c r="E56" s="63">
        <f t="shared" si="17"/>
        <v>149</v>
      </c>
      <c r="F56" s="63">
        <f t="shared" si="17"/>
        <v>36</v>
      </c>
      <c r="G56" s="63">
        <f t="shared" si="17"/>
        <v>39</v>
      </c>
      <c r="H56" s="63">
        <f t="shared" si="17"/>
        <v>46</v>
      </c>
      <c r="I56" s="63">
        <f t="shared" si="17"/>
        <v>186</v>
      </c>
      <c r="J56" s="63">
        <f t="shared" si="17"/>
        <v>3</v>
      </c>
      <c r="K56" s="63">
        <f t="shared" si="17"/>
        <v>18</v>
      </c>
      <c r="L56" s="63">
        <f t="shared" si="17"/>
        <v>77</v>
      </c>
    </row>
    <row r="57" spans="1:12" s="11" customFormat="1" ht="12" customHeight="1">
      <c r="A57" s="60" t="s">
        <v>4</v>
      </c>
      <c r="B57" s="63">
        <f t="shared" ref="B57:L57" si="18">SUM(B42:B56)</f>
        <v>482</v>
      </c>
      <c r="C57" s="63">
        <f t="shared" si="18"/>
        <v>576</v>
      </c>
      <c r="D57" s="63">
        <f t="shared" si="18"/>
        <v>525</v>
      </c>
      <c r="E57" s="63">
        <f t="shared" si="18"/>
        <v>996</v>
      </c>
      <c r="F57" s="63">
        <f t="shared" si="18"/>
        <v>1291</v>
      </c>
      <c r="G57" s="63">
        <f t="shared" si="18"/>
        <v>851</v>
      </c>
      <c r="H57" s="63">
        <f t="shared" si="18"/>
        <v>840</v>
      </c>
      <c r="I57" s="63">
        <f t="shared" si="18"/>
        <v>1633</v>
      </c>
      <c r="J57" s="63">
        <f t="shared" si="18"/>
        <v>1135</v>
      </c>
      <c r="K57" s="63">
        <f t="shared" si="18"/>
        <v>1524</v>
      </c>
      <c r="L57" s="63">
        <f t="shared" si="18"/>
        <v>884</v>
      </c>
    </row>
    <row r="58" spans="1:12" s="11" customFormat="1" ht="12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1:12" s="11" customFormat="1" ht="12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1:12" s="11" customFormat="1" ht="26.45" customHeight="1">
      <c r="A60" s="46" t="s">
        <v>7</v>
      </c>
      <c r="B60" s="42">
        <v>2015</v>
      </c>
      <c r="C60" s="42">
        <v>2016</v>
      </c>
      <c r="D60" s="42">
        <v>2017</v>
      </c>
      <c r="E60" s="43">
        <v>2018</v>
      </c>
      <c r="F60" s="41">
        <v>2019</v>
      </c>
      <c r="G60" s="42">
        <v>2020</v>
      </c>
      <c r="H60" s="42">
        <v>2021</v>
      </c>
      <c r="I60" s="42">
        <v>2022</v>
      </c>
      <c r="J60" s="43">
        <v>2023</v>
      </c>
      <c r="K60" s="43">
        <v>2024</v>
      </c>
      <c r="L60" s="44">
        <v>2025</v>
      </c>
    </row>
    <row r="61" spans="1:12" s="11" customFormat="1" ht="12" customHeight="1">
      <c r="A61" s="50" t="s">
        <v>37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</row>
    <row r="62" spans="1:12" s="11" customFormat="1" ht="12" customHeight="1">
      <c r="A62" s="52" t="s">
        <v>38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5"/>
    </row>
    <row r="63" spans="1:12" s="11" customFormat="1" ht="12" customHeight="1">
      <c r="A63" s="52" t="s">
        <v>39</v>
      </c>
      <c r="B63" s="54"/>
      <c r="C63" s="54"/>
      <c r="D63" s="54"/>
      <c r="E63" s="54"/>
      <c r="F63" s="54"/>
      <c r="G63" s="54"/>
      <c r="H63" s="54">
        <v>12</v>
      </c>
      <c r="I63" s="54"/>
      <c r="J63" s="54"/>
      <c r="K63" s="54"/>
      <c r="L63" s="55"/>
    </row>
    <row r="64" spans="1:12" s="11" customFormat="1" ht="12.75">
      <c r="A64" s="52" t="s">
        <v>40</v>
      </c>
      <c r="B64" s="54"/>
      <c r="C64" s="54"/>
      <c r="D64" s="54">
        <v>67</v>
      </c>
      <c r="E64" s="54"/>
      <c r="F64" s="54"/>
      <c r="G64" s="54">
        <v>19</v>
      </c>
      <c r="H64" s="54">
        <v>125</v>
      </c>
      <c r="I64" s="54">
        <v>68</v>
      </c>
      <c r="J64" s="54"/>
      <c r="K64" s="54"/>
      <c r="L64" s="55"/>
    </row>
    <row r="65" spans="1:12" s="11" customFormat="1" ht="12" customHeight="1">
      <c r="A65" s="52" t="s">
        <v>82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5">
        <v>27</v>
      </c>
    </row>
    <row r="66" spans="1:12" s="11" customFormat="1" ht="12" customHeight="1">
      <c r="A66" s="52" t="s">
        <v>41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5"/>
    </row>
    <row r="67" spans="1:12" s="11" customFormat="1" ht="12" customHeight="1">
      <c r="A67" s="52" t="s">
        <v>42</v>
      </c>
      <c r="B67" s="54"/>
      <c r="C67" s="54"/>
      <c r="D67" s="54"/>
      <c r="E67" s="54"/>
      <c r="F67" s="54"/>
      <c r="G67" s="54">
        <v>4</v>
      </c>
      <c r="H67" s="54"/>
      <c r="I67" s="54"/>
      <c r="J67" s="54"/>
      <c r="K67" s="54">
        <v>30</v>
      </c>
      <c r="L67" s="55"/>
    </row>
    <row r="68" spans="1:12" s="11" customFormat="1" ht="12" customHeight="1">
      <c r="A68" s="52" t="s">
        <v>43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5"/>
    </row>
    <row r="69" spans="1:12" s="11" customFormat="1" ht="12" customHeight="1">
      <c r="A69" s="52" t="s">
        <v>44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5"/>
    </row>
    <row r="70" spans="1:12" s="11" customFormat="1" ht="12" customHeight="1">
      <c r="A70" s="52" t="s">
        <v>45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5"/>
    </row>
    <row r="71" spans="1:12" s="11" customFormat="1" ht="12" customHeight="1">
      <c r="A71" s="52" t="s">
        <v>46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5"/>
    </row>
    <row r="72" spans="1:12" s="11" customFormat="1" ht="12" customHeight="1">
      <c r="A72" s="52" t="s">
        <v>47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5"/>
    </row>
    <row r="73" spans="1:12" s="11" customFormat="1" ht="12" customHeight="1">
      <c r="A73" s="52" t="s">
        <v>48</v>
      </c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5"/>
    </row>
    <row r="74" spans="1:12" s="11" customFormat="1" ht="12" customHeight="1">
      <c r="A74" s="52" t="s">
        <v>49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5"/>
    </row>
    <row r="75" spans="1:12" s="11" customFormat="1" ht="12" customHeight="1">
      <c r="A75" s="52" t="s">
        <v>50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5">
        <v>15</v>
      </c>
    </row>
    <row r="76" spans="1:12" s="11" customFormat="1" ht="12" customHeight="1">
      <c r="A76" s="48" t="s">
        <v>4</v>
      </c>
      <c r="B76" s="49">
        <f t="shared" ref="B76:L76" si="19">SUM(B61:B75)</f>
        <v>0</v>
      </c>
      <c r="C76" s="49">
        <f t="shared" si="19"/>
        <v>0</v>
      </c>
      <c r="D76" s="49">
        <f t="shared" si="19"/>
        <v>67</v>
      </c>
      <c r="E76" s="49">
        <f t="shared" si="19"/>
        <v>0</v>
      </c>
      <c r="F76" s="49">
        <f t="shared" si="19"/>
        <v>0</v>
      </c>
      <c r="G76" s="49">
        <f t="shared" si="19"/>
        <v>23</v>
      </c>
      <c r="H76" s="49">
        <f t="shared" si="19"/>
        <v>137</v>
      </c>
      <c r="I76" s="49">
        <f t="shared" si="19"/>
        <v>68</v>
      </c>
      <c r="J76" s="49">
        <f t="shared" si="19"/>
        <v>0</v>
      </c>
      <c r="K76" s="49">
        <f t="shared" si="19"/>
        <v>30</v>
      </c>
      <c r="L76" s="49">
        <f t="shared" si="19"/>
        <v>42</v>
      </c>
    </row>
    <row r="77" spans="1:12" s="11" customFormat="1" ht="12" customHeight="1">
      <c r="A77" s="5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1:12" s="11" customFormat="1" ht="26.45" customHeight="1">
      <c r="A78" s="46" t="s">
        <v>8</v>
      </c>
      <c r="B78" s="42">
        <v>2015</v>
      </c>
      <c r="C78" s="42">
        <v>2016</v>
      </c>
      <c r="D78" s="42">
        <v>2017</v>
      </c>
      <c r="E78" s="43">
        <v>2018</v>
      </c>
      <c r="F78" s="41">
        <v>2019</v>
      </c>
      <c r="G78" s="42">
        <v>2020</v>
      </c>
      <c r="H78" s="42">
        <v>2021</v>
      </c>
      <c r="I78" s="42">
        <v>2022</v>
      </c>
      <c r="J78" s="43">
        <v>2023</v>
      </c>
      <c r="K78" s="43">
        <v>2024</v>
      </c>
      <c r="L78" s="44">
        <v>2025</v>
      </c>
    </row>
    <row r="79" spans="1:12" s="11" customFormat="1" ht="12" customHeight="1">
      <c r="A79" s="50" t="s">
        <v>37</v>
      </c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</row>
    <row r="80" spans="1:12" s="11" customFormat="1" ht="12" customHeight="1">
      <c r="A80" s="52" t="s">
        <v>38</v>
      </c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5"/>
    </row>
    <row r="81" spans="1:12" s="11" customFormat="1" ht="12" customHeight="1">
      <c r="A81" s="52" t="s">
        <v>39</v>
      </c>
      <c r="B81" s="54"/>
      <c r="C81" s="54"/>
      <c r="D81" s="54"/>
      <c r="E81" s="54"/>
      <c r="F81" s="54"/>
      <c r="G81" s="54"/>
      <c r="H81" s="54">
        <v>36</v>
      </c>
      <c r="I81" s="54"/>
      <c r="J81" s="54"/>
      <c r="K81" s="54"/>
      <c r="L81" s="55"/>
    </row>
    <row r="82" spans="1:12" s="11" customFormat="1" ht="12.75">
      <c r="A82" s="52" t="s">
        <v>40</v>
      </c>
      <c r="B82" s="54">
        <v>185</v>
      </c>
      <c r="C82" s="54">
        <v>3</v>
      </c>
      <c r="D82" s="54">
        <v>91</v>
      </c>
      <c r="E82" s="54">
        <v>42</v>
      </c>
      <c r="F82" s="54"/>
      <c r="G82" s="54"/>
      <c r="H82" s="54">
        <v>23</v>
      </c>
      <c r="I82" s="54"/>
      <c r="J82" s="54"/>
      <c r="K82" s="54"/>
      <c r="L82" s="55"/>
    </row>
    <row r="83" spans="1:12" s="11" customFormat="1" ht="12" customHeight="1">
      <c r="A83" s="52" t="s">
        <v>82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5"/>
    </row>
    <row r="84" spans="1:12" s="11" customFormat="1" ht="12" customHeight="1">
      <c r="A84" s="52" t="s">
        <v>41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5"/>
    </row>
    <row r="85" spans="1:12" s="11" customFormat="1" ht="12" customHeight="1">
      <c r="A85" s="52" t="s">
        <v>42</v>
      </c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5"/>
    </row>
    <row r="86" spans="1:12" s="11" customFormat="1" ht="12" customHeight="1">
      <c r="A86" s="52" t="s">
        <v>43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5"/>
    </row>
    <row r="87" spans="1:12" s="11" customFormat="1" ht="12" customHeight="1">
      <c r="A87" s="52" t="s">
        <v>44</v>
      </c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5"/>
    </row>
    <row r="88" spans="1:12" s="11" customFormat="1" ht="12" customHeight="1">
      <c r="A88" s="52" t="s">
        <v>45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5"/>
    </row>
    <row r="89" spans="1:12" s="11" customFormat="1" ht="12" customHeight="1">
      <c r="A89" s="52" t="s">
        <v>46</v>
      </c>
      <c r="B89" s="54"/>
      <c r="C89" s="54"/>
      <c r="D89" s="54"/>
      <c r="E89" s="54"/>
      <c r="F89" s="54">
        <v>42</v>
      </c>
      <c r="G89" s="54"/>
      <c r="H89" s="54">
        <v>60</v>
      </c>
      <c r="I89" s="54"/>
      <c r="J89" s="54"/>
      <c r="K89" s="54"/>
      <c r="L89" s="55"/>
    </row>
    <row r="90" spans="1:12" s="11" customFormat="1" ht="12" customHeight="1">
      <c r="A90" s="52" t="s">
        <v>47</v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5"/>
    </row>
    <row r="91" spans="1:12" s="11" customFormat="1" ht="12" customHeight="1">
      <c r="A91" s="52" t="s">
        <v>48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5"/>
    </row>
    <row r="92" spans="1:12" s="11" customFormat="1" ht="12" customHeight="1">
      <c r="A92" s="52" t="s">
        <v>49</v>
      </c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5"/>
    </row>
    <row r="93" spans="1:12" s="11" customFormat="1" ht="12" customHeight="1">
      <c r="A93" s="52" t="s">
        <v>50</v>
      </c>
      <c r="B93" s="54"/>
      <c r="C93" s="54">
        <v>14</v>
      </c>
      <c r="D93" s="54"/>
      <c r="E93" s="54"/>
      <c r="F93" s="54"/>
      <c r="G93" s="54"/>
      <c r="H93" s="54"/>
      <c r="I93" s="54"/>
      <c r="J93" s="54"/>
      <c r="K93" s="54"/>
      <c r="L93" s="55"/>
    </row>
    <row r="94" spans="1:12" s="11" customFormat="1" ht="12" customHeight="1">
      <c r="A94" s="48" t="s">
        <v>4</v>
      </c>
      <c r="B94" s="49">
        <f t="shared" ref="B94:L94" si="20">SUM(B79:B93)</f>
        <v>185</v>
      </c>
      <c r="C94" s="49">
        <f t="shared" si="20"/>
        <v>17</v>
      </c>
      <c r="D94" s="49">
        <f t="shared" si="20"/>
        <v>91</v>
      </c>
      <c r="E94" s="49">
        <f t="shared" si="20"/>
        <v>42</v>
      </c>
      <c r="F94" s="49">
        <f t="shared" si="20"/>
        <v>42</v>
      </c>
      <c r="G94" s="49">
        <f t="shared" si="20"/>
        <v>0</v>
      </c>
      <c r="H94" s="49">
        <f t="shared" si="20"/>
        <v>119</v>
      </c>
      <c r="I94" s="49">
        <f t="shared" si="20"/>
        <v>0</v>
      </c>
      <c r="J94" s="49">
        <f t="shared" si="20"/>
        <v>0</v>
      </c>
      <c r="K94" s="49">
        <f t="shared" si="20"/>
        <v>0</v>
      </c>
      <c r="L94" s="49">
        <f t="shared" si="20"/>
        <v>0</v>
      </c>
    </row>
    <row r="95" spans="1:12" s="11" customFormat="1" ht="12" customHeight="1">
      <c r="A95" s="5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 spans="1:12" s="11" customFormat="1" ht="26.45" customHeight="1">
      <c r="A96" s="64" t="s">
        <v>9</v>
      </c>
      <c r="B96" s="65">
        <v>2015</v>
      </c>
      <c r="C96" s="65">
        <v>2016</v>
      </c>
      <c r="D96" s="65">
        <v>2017</v>
      </c>
      <c r="E96" s="65">
        <v>2018</v>
      </c>
      <c r="F96" s="65">
        <v>2019</v>
      </c>
      <c r="G96" s="65">
        <v>2020</v>
      </c>
      <c r="H96" s="65">
        <v>2021</v>
      </c>
      <c r="I96" s="65">
        <v>2022</v>
      </c>
      <c r="J96" s="65">
        <v>2023</v>
      </c>
      <c r="K96" s="65">
        <v>2024</v>
      </c>
      <c r="L96" s="65">
        <v>2025</v>
      </c>
    </row>
    <row r="97" spans="1:12" s="11" customFormat="1" ht="12" customHeight="1">
      <c r="A97" s="60" t="s">
        <v>37</v>
      </c>
      <c r="B97" s="63">
        <f>B61+B79</f>
        <v>0</v>
      </c>
      <c r="C97" s="63">
        <f t="shared" ref="C97:L97" si="21">C61+C79</f>
        <v>0</v>
      </c>
      <c r="D97" s="63">
        <f t="shared" si="21"/>
        <v>0</v>
      </c>
      <c r="E97" s="63">
        <f t="shared" si="21"/>
        <v>0</v>
      </c>
      <c r="F97" s="63">
        <f t="shared" si="21"/>
        <v>0</v>
      </c>
      <c r="G97" s="63">
        <f t="shared" si="21"/>
        <v>0</v>
      </c>
      <c r="H97" s="63">
        <f t="shared" si="21"/>
        <v>0</v>
      </c>
      <c r="I97" s="63">
        <f t="shared" si="21"/>
        <v>0</v>
      </c>
      <c r="J97" s="63">
        <f t="shared" si="21"/>
        <v>0</v>
      </c>
      <c r="K97" s="63">
        <f t="shared" si="21"/>
        <v>0</v>
      </c>
      <c r="L97" s="63">
        <f t="shared" si="21"/>
        <v>0</v>
      </c>
    </row>
    <row r="98" spans="1:12" s="11" customFormat="1" ht="12" customHeight="1">
      <c r="A98" s="60" t="s">
        <v>38</v>
      </c>
      <c r="B98" s="63">
        <f t="shared" ref="B98:L98" si="22">B62+B80</f>
        <v>0</v>
      </c>
      <c r="C98" s="63">
        <f t="shared" si="22"/>
        <v>0</v>
      </c>
      <c r="D98" s="63">
        <f t="shared" si="22"/>
        <v>0</v>
      </c>
      <c r="E98" s="63">
        <f t="shared" si="22"/>
        <v>0</v>
      </c>
      <c r="F98" s="63">
        <f t="shared" si="22"/>
        <v>0</v>
      </c>
      <c r="G98" s="63">
        <f t="shared" si="22"/>
        <v>0</v>
      </c>
      <c r="H98" s="63">
        <f t="shared" si="22"/>
        <v>0</v>
      </c>
      <c r="I98" s="63">
        <f t="shared" si="22"/>
        <v>0</v>
      </c>
      <c r="J98" s="63">
        <f t="shared" si="22"/>
        <v>0</v>
      </c>
      <c r="K98" s="63">
        <f t="shared" si="22"/>
        <v>0</v>
      </c>
      <c r="L98" s="63">
        <f t="shared" si="22"/>
        <v>0</v>
      </c>
    </row>
    <row r="99" spans="1:12" s="11" customFormat="1" ht="12" customHeight="1">
      <c r="A99" s="60" t="s">
        <v>39</v>
      </c>
      <c r="B99" s="63">
        <f t="shared" ref="B99:L99" si="23">B63+B81</f>
        <v>0</v>
      </c>
      <c r="C99" s="63">
        <f t="shared" si="23"/>
        <v>0</v>
      </c>
      <c r="D99" s="63">
        <f t="shared" si="23"/>
        <v>0</v>
      </c>
      <c r="E99" s="63">
        <f t="shared" si="23"/>
        <v>0</v>
      </c>
      <c r="F99" s="63">
        <f t="shared" si="23"/>
        <v>0</v>
      </c>
      <c r="G99" s="63">
        <f t="shared" si="23"/>
        <v>0</v>
      </c>
      <c r="H99" s="63">
        <f t="shared" si="23"/>
        <v>48</v>
      </c>
      <c r="I99" s="63">
        <f t="shared" si="23"/>
        <v>0</v>
      </c>
      <c r="J99" s="63">
        <f t="shared" si="23"/>
        <v>0</v>
      </c>
      <c r="K99" s="63">
        <f t="shared" si="23"/>
        <v>0</v>
      </c>
      <c r="L99" s="63">
        <f t="shared" si="23"/>
        <v>0</v>
      </c>
    </row>
    <row r="100" spans="1:12" s="11" customFormat="1" ht="11.25" customHeight="1">
      <c r="A100" s="60" t="s">
        <v>40</v>
      </c>
      <c r="B100" s="63">
        <f t="shared" ref="B100:L100" si="24">B64+B82</f>
        <v>185</v>
      </c>
      <c r="C100" s="63">
        <f t="shared" si="24"/>
        <v>3</v>
      </c>
      <c r="D100" s="63">
        <f t="shared" si="24"/>
        <v>158</v>
      </c>
      <c r="E100" s="63">
        <f t="shared" si="24"/>
        <v>42</v>
      </c>
      <c r="F100" s="63">
        <f t="shared" si="24"/>
        <v>0</v>
      </c>
      <c r="G100" s="63">
        <f t="shared" si="24"/>
        <v>19</v>
      </c>
      <c r="H100" s="63">
        <f t="shared" si="24"/>
        <v>148</v>
      </c>
      <c r="I100" s="63">
        <f t="shared" si="24"/>
        <v>68</v>
      </c>
      <c r="J100" s="63">
        <f t="shared" si="24"/>
        <v>0</v>
      </c>
      <c r="K100" s="63">
        <f t="shared" si="24"/>
        <v>0</v>
      </c>
      <c r="L100" s="63">
        <f t="shared" si="24"/>
        <v>0</v>
      </c>
    </row>
    <row r="101" spans="1:12" s="11" customFormat="1" ht="12" customHeight="1">
      <c r="A101" s="60" t="s">
        <v>82</v>
      </c>
      <c r="B101" s="63">
        <f t="shared" ref="B101:L101" si="25">B65+B83</f>
        <v>0</v>
      </c>
      <c r="C101" s="63">
        <f t="shared" si="25"/>
        <v>0</v>
      </c>
      <c r="D101" s="63">
        <f t="shared" si="25"/>
        <v>0</v>
      </c>
      <c r="E101" s="63">
        <f t="shared" si="25"/>
        <v>0</v>
      </c>
      <c r="F101" s="63">
        <f t="shared" si="25"/>
        <v>0</v>
      </c>
      <c r="G101" s="63">
        <f t="shared" si="25"/>
        <v>0</v>
      </c>
      <c r="H101" s="63">
        <f t="shared" si="25"/>
        <v>0</v>
      </c>
      <c r="I101" s="63">
        <f t="shared" si="25"/>
        <v>0</v>
      </c>
      <c r="J101" s="63">
        <f t="shared" si="25"/>
        <v>0</v>
      </c>
      <c r="K101" s="63">
        <f t="shared" si="25"/>
        <v>0</v>
      </c>
      <c r="L101" s="63">
        <f t="shared" si="25"/>
        <v>27</v>
      </c>
    </row>
    <row r="102" spans="1:12" s="11" customFormat="1" ht="12" customHeight="1">
      <c r="A102" s="60" t="s">
        <v>41</v>
      </c>
      <c r="B102" s="63">
        <f t="shared" ref="B102:L102" si="26">B66+B84</f>
        <v>0</v>
      </c>
      <c r="C102" s="63">
        <f t="shared" si="26"/>
        <v>0</v>
      </c>
      <c r="D102" s="63">
        <f t="shared" si="26"/>
        <v>0</v>
      </c>
      <c r="E102" s="63">
        <f t="shared" si="26"/>
        <v>0</v>
      </c>
      <c r="F102" s="63">
        <f t="shared" si="26"/>
        <v>0</v>
      </c>
      <c r="G102" s="63">
        <f t="shared" si="26"/>
        <v>0</v>
      </c>
      <c r="H102" s="63">
        <f t="shared" si="26"/>
        <v>0</v>
      </c>
      <c r="I102" s="63">
        <f t="shared" si="26"/>
        <v>0</v>
      </c>
      <c r="J102" s="63">
        <f t="shared" si="26"/>
        <v>0</v>
      </c>
      <c r="K102" s="63">
        <f t="shared" si="26"/>
        <v>0</v>
      </c>
      <c r="L102" s="63">
        <f t="shared" si="26"/>
        <v>0</v>
      </c>
    </row>
    <row r="103" spans="1:12" s="11" customFormat="1" ht="12" customHeight="1">
      <c r="A103" s="60" t="s">
        <v>42</v>
      </c>
      <c r="B103" s="63">
        <f t="shared" ref="B103:L103" si="27">B67+B85</f>
        <v>0</v>
      </c>
      <c r="C103" s="63">
        <f t="shared" si="27"/>
        <v>0</v>
      </c>
      <c r="D103" s="63">
        <f t="shared" si="27"/>
        <v>0</v>
      </c>
      <c r="E103" s="63">
        <f t="shared" si="27"/>
        <v>0</v>
      </c>
      <c r="F103" s="63">
        <f t="shared" si="27"/>
        <v>0</v>
      </c>
      <c r="G103" s="63">
        <f t="shared" si="27"/>
        <v>4</v>
      </c>
      <c r="H103" s="63">
        <f t="shared" si="27"/>
        <v>0</v>
      </c>
      <c r="I103" s="63">
        <f t="shared" si="27"/>
        <v>0</v>
      </c>
      <c r="J103" s="63">
        <f t="shared" si="27"/>
        <v>0</v>
      </c>
      <c r="K103" s="63">
        <f t="shared" si="27"/>
        <v>30</v>
      </c>
      <c r="L103" s="63">
        <f t="shared" si="27"/>
        <v>0</v>
      </c>
    </row>
    <row r="104" spans="1:12" s="11" customFormat="1" ht="12" customHeight="1">
      <c r="A104" s="60" t="s">
        <v>43</v>
      </c>
      <c r="B104" s="63">
        <f t="shared" ref="B104:L104" si="28">B68+B86</f>
        <v>0</v>
      </c>
      <c r="C104" s="63">
        <f t="shared" si="28"/>
        <v>0</v>
      </c>
      <c r="D104" s="63">
        <f t="shared" si="28"/>
        <v>0</v>
      </c>
      <c r="E104" s="63">
        <f t="shared" si="28"/>
        <v>0</v>
      </c>
      <c r="F104" s="63">
        <f t="shared" si="28"/>
        <v>0</v>
      </c>
      <c r="G104" s="63">
        <f t="shared" si="28"/>
        <v>0</v>
      </c>
      <c r="H104" s="63">
        <f t="shared" si="28"/>
        <v>0</v>
      </c>
      <c r="I104" s="63">
        <f t="shared" si="28"/>
        <v>0</v>
      </c>
      <c r="J104" s="63">
        <f t="shared" si="28"/>
        <v>0</v>
      </c>
      <c r="K104" s="63">
        <f t="shared" si="28"/>
        <v>0</v>
      </c>
      <c r="L104" s="63">
        <f t="shared" si="28"/>
        <v>0</v>
      </c>
    </row>
    <row r="105" spans="1:12" s="11" customFormat="1" ht="12" customHeight="1">
      <c r="A105" s="60" t="s">
        <v>44</v>
      </c>
      <c r="B105" s="63">
        <f t="shared" ref="B105:L105" si="29">B69+B87</f>
        <v>0</v>
      </c>
      <c r="C105" s="63">
        <f t="shared" si="29"/>
        <v>0</v>
      </c>
      <c r="D105" s="63">
        <f t="shared" si="29"/>
        <v>0</v>
      </c>
      <c r="E105" s="63">
        <f t="shared" si="29"/>
        <v>0</v>
      </c>
      <c r="F105" s="63">
        <f t="shared" si="29"/>
        <v>0</v>
      </c>
      <c r="G105" s="63">
        <f t="shared" si="29"/>
        <v>0</v>
      </c>
      <c r="H105" s="63">
        <f t="shared" si="29"/>
        <v>0</v>
      </c>
      <c r="I105" s="63">
        <f t="shared" si="29"/>
        <v>0</v>
      </c>
      <c r="J105" s="63">
        <f t="shared" si="29"/>
        <v>0</v>
      </c>
      <c r="K105" s="63">
        <f t="shared" si="29"/>
        <v>0</v>
      </c>
      <c r="L105" s="63">
        <f t="shared" si="29"/>
        <v>0</v>
      </c>
    </row>
    <row r="106" spans="1:12" s="11" customFormat="1" ht="12" customHeight="1">
      <c r="A106" s="60" t="s">
        <v>45</v>
      </c>
      <c r="B106" s="63">
        <f t="shared" ref="B106:L106" si="30">B70+B88</f>
        <v>0</v>
      </c>
      <c r="C106" s="63">
        <f t="shared" si="30"/>
        <v>0</v>
      </c>
      <c r="D106" s="63">
        <f t="shared" si="30"/>
        <v>0</v>
      </c>
      <c r="E106" s="63">
        <f t="shared" si="30"/>
        <v>0</v>
      </c>
      <c r="F106" s="63">
        <f t="shared" si="30"/>
        <v>0</v>
      </c>
      <c r="G106" s="63">
        <f t="shared" si="30"/>
        <v>0</v>
      </c>
      <c r="H106" s="63">
        <f t="shared" si="30"/>
        <v>0</v>
      </c>
      <c r="I106" s="63">
        <f t="shared" si="30"/>
        <v>0</v>
      </c>
      <c r="J106" s="63">
        <f t="shared" si="30"/>
        <v>0</v>
      </c>
      <c r="K106" s="63">
        <f t="shared" si="30"/>
        <v>0</v>
      </c>
      <c r="L106" s="63">
        <f t="shared" si="30"/>
        <v>0</v>
      </c>
    </row>
    <row r="107" spans="1:12" s="11" customFormat="1" ht="12" customHeight="1">
      <c r="A107" s="60" t="s">
        <v>46</v>
      </c>
      <c r="B107" s="63">
        <f t="shared" ref="B107:L107" si="31">B71+B89</f>
        <v>0</v>
      </c>
      <c r="C107" s="63">
        <f t="shared" si="31"/>
        <v>0</v>
      </c>
      <c r="D107" s="63">
        <f t="shared" si="31"/>
        <v>0</v>
      </c>
      <c r="E107" s="63">
        <f t="shared" si="31"/>
        <v>0</v>
      </c>
      <c r="F107" s="63">
        <f t="shared" si="31"/>
        <v>42</v>
      </c>
      <c r="G107" s="63">
        <f t="shared" si="31"/>
        <v>0</v>
      </c>
      <c r="H107" s="63">
        <f t="shared" si="31"/>
        <v>60</v>
      </c>
      <c r="I107" s="63">
        <f t="shared" si="31"/>
        <v>0</v>
      </c>
      <c r="J107" s="63">
        <f t="shared" si="31"/>
        <v>0</v>
      </c>
      <c r="K107" s="63">
        <f t="shared" si="31"/>
        <v>0</v>
      </c>
      <c r="L107" s="63">
        <f t="shared" si="31"/>
        <v>0</v>
      </c>
    </row>
    <row r="108" spans="1:12" s="11" customFormat="1" ht="12" customHeight="1">
      <c r="A108" s="60" t="s">
        <v>47</v>
      </c>
      <c r="B108" s="63">
        <f t="shared" ref="B108:L108" si="32">B72+B90</f>
        <v>0</v>
      </c>
      <c r="C108" s="63">
        <f t="shared" si="32"/>
        <v>0</v>
      </c>
      <c r="D108" s="63">
        <f t="shared" si="32"/>
        <v>0</v>
      </c>
      <c r="E108" s="63">
        <f t="shared" si="32"/>
        <v>0</v>
      </c>
      <c r="F108" s="63">
        <f t="shared" si="32"/>
        <v>0</v>
      </c>
      <c r="G108" s="63">
        <f t="shared" si="32"/>
        <v>0</v>
      </c>
      <c r="H108" s="63">
        <f t="shared" si="32"/>
        <v>0</v>
      </c>
      <c r="I108" s="63">
        <f t="shared" si="32"/>
        <v>0</v>
      </c>
      <c r="J108" s="63">
        <f t="shared" si="32"/>
        <v>0</v>
      </c>
      <c r="K108" s="63">
        <f t="shared" si="32"/>
        <v>0</v>
      </c>
      <c r="L108" s="63">
        <f t="shared" si="32"/>
        <v>0</v>
      </c>
    </row>
    <row r="109" spans="1:12" s="11" customFormat="1" ht="12" customHeight="1">
      <c r="A109" s="60" t="s">
        <v>48</v>
      </c>
      <c r="B109" s="63">
        <f t="shared" ref="B109:L109" si="33">B73+B91</f>
        <v>0</v>
      </c>
      <c r="C109" s="63">
        <f t="shared" si="33"/>
        <v>0</v>
      </c>
      <c r="D109" s="63">
        <f t="shared" si="33"/>
        <v>0</v>
      </c>
      <c r="E109" s="63">
        <f t="shared" si="33"/>
        <v>0</v>
      </c>
      <c r="F109" s="63">
        <f t="shared" si="33"/>
        <v>0</v>
      </c>
      <c r="G109" s="63">
        <f t="shared" si="33"/>
        <v>0</v>
      </c>
      <c r="H109" s="63">
        <f t="shared" si="33"/>
        <v>0</v>
      </c>
      <c r="I109" s="63">
        <f t="shared" si="33"/>
        <v>0</v>
      </c>
      <c r="J109" s="63">
        <f t="shared" si="33"/>
        <v>0</v>
      </c>
      <c r="K109" s="63">
        <f t="shared" si="33"/>
        <v>0</v>
      </c>
      <c r="L109" s="63">
        <f t="shared" si="33"/>
        <v>0</v>
      </c>
    </row>
    <row r="110" spans="1:12" s="11" customFormat="1" ht="12" customHeight="1">
      <c r="A110" s="60" t="s">
        <v>49</v>
      </c>
      <c r="B110" s="63">
        <f t="shared" ref="B110:L110" si="34">B74+B92</f>
        <v>0</v>
      </c>
      <c r="C110" s="63">
        <f t="shared" si="34"/>
        <v>0</v>
      </c>
      <c r="D110" s="63">
        <f t="shared" si="34"/>
        <v>0</v>
      </c>
      <c r="E110" s="63">
        <f t="shared" si="34"/>
        <v>0</v>
      </c>
      <c r="F110" s="63">
        <f t="shared" si="34"/>
        <v>0</v>
      </c>
      <c r="G110" s="63">
        <f t="shared" si="34"/>
        <v>0</v>
      </c>
      <c r="H110" s="63">
        <f t="shared" si="34"/>
        <v>0</v>
      </c>
      <c r="I110" s="63">
        <f t="shared" si="34"/>
        <v>0</v>
      </c>
      <c r="J110" s="63">
        <f t="shared" si="34"/>
        <v>0</v>
      </c>
      <c r="K110" s="63">
        <f t="shared" si="34"/>
        <v>0</v>
      </c>
      <c r="L110" s="63">
        <f t="shared" si="34"/>
        <v>0</v>
      </c>
    </row>
    <row r="111" spans="1:12" s="11" customFormat="1" ht="12" customHeight="1">
      <c r="A111" s="60" t="s">
        <v>50</v>
      </c>
      <c r="B111" s="63">
        <f t="shared" ref="B111:L111" si="35">B75+B93</f>
        <v>0</v>
      </c>
      <c r="C111" s="63">
        <f t="shared" si="35"/>
        <v>14</v>
      </c>
      <c r="D111" s="63">
        <f t="shared" si="35"/>
        <v>0</v>
      </c>
      <c r="E111" s="63">
        <f t="shared" si="35"/>
        <v>0</v>
      </c>
      <c r="F111" s="63">
        <f t="shared" si="35"/>
        <v>0</v>
      </c>
      <c r="G111" s="63">
        <f t="shared" si="35"/>
        <v>0</v>
      </c>
      <c r="H111" s="63">
        <f t="shared" si="35"/>
        <v>0</v>
      </c>
      <c r="I111" s="63">
        <f t="shared" si="35"/>
        <v>0</v>
      </c>
      <c r="J111" s="63">
        <f t="shared" si="35"/>
        <v>0</v>
      </c>
      <c r="K111" s="63">
        <f t="shared" si="35"/>
        <v>0</v>
      </c>
      <c r="L111" s="63">
        <f t="shared" si="35"/>
        <v>15</v>
      </c>
    </row>
    <row r="112" spans="1:12" s="11" customFormat="1" ht="12" customHeight="1">
      <c r="A112" s="60" t="s">
        <v>4</v>
      </c>
      <c r="B112" s="63">
        <f t="shared" ref="B112:L112" si="36">SUM(B97:B111)</f>
        <v>185</v>
      </c>
      <c r="C112" s="63">
        <f t="shared" si="36"/>
        <v>17</v>
      </c>
      <c r="D112" s="63">
        <f t="shared" si="36"/>
        <v>158</v>
      </c>
      <c r="E112" s="63">
        <f t="shared" si="36"/>
        <v>42</v>
      </c>
      <c r="F112" s="63">
        <f t="shared" si="36"/>
        <v>42</v>
      </c>
      <c r="G112" s="63">
        <f t="shared" si="36"/>
        <v>23</v>
      </c>
      <c r="H112" s="63">
        <f t="shared" si="36"/>
        <v>256</v>
      </c>
      <c r="I112" s="63">
        <f t="shared" si="36"/>
        <v>68</v>
      </c>
      <c r="J112" s="63">
        <f t="shared" si="36"/>
        <v>0</v>
      </c>
      <c r="K112" s="63">
        <f t="shared" si="36"/>
        <v>30</v>
      </c>
      <c r="L112" s="63">
        <f t="shared" si="36"/>
        <v>42</v>
      </c>
    </row>
    <row r="113" spans="1:12" s="11" customFormat="1" ht="12" customHeight="1">
      <c r="A113" s="2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1:12" s="11" customFormat="1" ht="12" customHeight="1">
      <c r="A114" s="2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</row>
    <row r="115" spans="1:12" s="11" customFormat="1" ht="26.45" customHeight="1">
      <c r="A115" s="46" t="s">
        <v>51</v>
      </c>
      <c r="B115" s="42">
        <v>2015</v>
      </c>
      <c r="C115" s="42">
        <v>2016</v>
      </c>
      <c r="D115" s="42">
        <v>2017</v>
      </c>
      <c r="E115" s="43">
        <v>2018</v>
      </c>
      <c r="F115" s="41">
        <v>2019</v>
      </c>
      <c r="G115" s="42">
        <v>2020</v>
      </c>
      <c r="H115" s="42">
        <v>2021</v>
      </c>
      <c r="I115" s="42">
        <v>2022</v>
      </c>
      <c r="J115" s="43">
        <v>2023</v>
      </c>
      <c r="K115" s="43">
        <v>2024</v>
      </c>
      <c r="L115" s="44">
        <v>2025</v>
      </c>
    </row>
    <row r="116" spans="1:12" s="11" customFormat="1" ht="12" customHeight="1">
      <c r="A116" s="50" t="s">
        <v>37</v>
      </c>
      <c r="B116" s="51"/>
      <c r="C116" s="51">
        <v>1</v>
      </c>
      <c r="D116" s="51"/>
      <c r="E116" s="51"/>
      <c r="F116" s="51"/>
      <c r="G116" s="51"/>
      <c r="H116" s="51"/>
      <c r="I116" s="51"/>
      <c r="J116" s="51">
        <v>247</v>
      </c>
      <c r="K116" s="51"/>
      <c r="L116" s="51">
        <v>88</v>
      </c>
    </row>
    <row r="117" spans="1:12" s="11" customFormat="1" ht="12" customHeight="1">
      <c r="A117" s="52" t="s">
        <v>38</v>
      </c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5"/>
    </row>
    <row r="118" spans="1:12" s="11" customFormat="1" ht="12" customHeight="1">
      <c r="A118" s="52" t="s">
        <v>39</v>
      </c>
      <c r="B118" s="54"/>
      <c r="C118" s="54"/>
      <c r="D118" s="54"/>
      <c r="E118" s="54"/>
      <c r="F118" s="54"/>
      <c r="G118" s="54"/>
      <c r="H118" s="54">
        <v>12</v>
      </c>
      <c r="I118" s="54"/>
      <c r="J118" s="54">
        <v>10</v>
      </c>
      <c r="K118" s="54"/>
      <c r="L118" s="55">
        <v>34</v>
      </c>
    </row>
    <row r="119" spans="1:12" s="11" customFormat="1" ht="12.75">
      <c r="A119" s="52" t="s">
        <v>40</v>
      </c>
      <c r="B119" s="54">
        <v>80</v>
      </c>
      <c r="C119" s="54">
        <v>117</v>
      </c>
      <c r="D119" s="54">
        <v>104</v>
      </c>
      <c r="E119" s="54">
        <v>72</v>
      </c>
      <c r="F119" s="54">
        <v>166</v>
      </c>
      <c r="G119" s="54"/>
      <c r="H119" s="54">
        <v>233</v>
      </c>
      <c r="I119" s="54"/>
      <c r="J119" s="54">
        <v>112</v>
      </c>
      <c r="K119" s="54">
        <v>235</v>
      </c>
      <c r="L119" s="55"/>
    </row>
    <row r="120" spans="1:12" s="11" customFormat="1" ht="12" customHeight="1">
      <c r="A120" s="52" t="s">
        <v>82</v>
      </c>
      <c r="B120" s="54"/>
      <c r="C120" s="54">
        <v>11</v>
      </c>
      <c r="D120" s="54"/>
      <c r="E120" s="54"/>
      <c r="F120" s="54"/>
      <c r="G120" s="54"/>
      <c r="H120" s="54"/>
      <c r="I120" s="54">
        <v>25</v>
      </c>
      <c r="J120" s="54"/>
      <c r="K120" s="54">
        <v>24</v>
      </c>
      <c r="L120" s="55"/>
    </row>
    <row r="121" spans="1:12" s="11" customFormat="1" ht="12" customHeight="1">
      <c r="A121" s="52" t="s">
        <v>41</v>
      </c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5"/>
    </row>
    <row r="122" spans="1:12" s="11" customFormat="1" ht="12" customHeight="1">
      <c r="A122" s="52" t="s">
        <v>42</v>
      </c>
      <c r="B122" s="54"/>
      <c r="C122" s="54"/>
      <c r="D122" s="54">
        <v>45</v>
      </c>
      <c r="E122" s="54">
        <v>0</v>
      </c>
      <c r="F122" s="54">
        <v>0</v>
      </c>
      <c r="G122" s="54">
        <v>27</v>
      </c>
      <c r="H122" s="54"/>
      <c r="I122" s="54"/>
      <c r="J122" s="54"/>
      <c r="K122" s="54"/>
      <c r="L122" s="55"/>
    </row>
    <row r="123" spans="1:12" s="11" customFormat="1" ht="12" customHeight="1">
      <c r="A123" s="52" t="s">
        <v>43</v>
      </c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5"/>
    </row>
    <row r="124" spans="1:12" s="11" customFormat="1" ht="12" customHeight="1">
      <c r="A124" s="52" t="s">
        <v>44</v>
      </c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5"/>
    </row>
    <row r="125" spans="1:12" s="11" customFormat="1" ht="12" customHeight="1">
      <c r="A125" s="52" t="s">
        <v>45</v>
      </c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5"/>
    </row>
    <row r="126" spans="1:12" s="11" customFormat="1" ht="12" customHeight="1">
      <c r="A126" s="52" t="s">
        <v>46</v>
      </c>
      <c r="B126" s="54"/>
      <c r="C126" s="54"/>
      <c r="D126" s="54">
        <v>58</v>
      </c>
      <c r="E126" s="54">
        <v>0</v>
      </c>
      <c r="F126" s="54">
        <v>18</v>
      </c>
      <c r="G126" s="54"/>
      <c r="H126" s="54"/>
      <c r="I126" s="54"/>
      <c r="J126" s="54"/>
      <c r="K126" s="54"/>
      <c r="L126" s="55"/>
    </row>
    <row r="127" spans="1:12" s="11" customFormat="1" ht="12" customHeight="1">
      <c r="A127" s="52" t="s">
        <v>47</v>
      </c>
      <c r="B127" s="54"/>
      <c r="C127" s="54"/>
      <c r="D127" s="54"/>
      <c r="E127" s="54"/>
      <c r="F127" s="54"/>
      <c r="G127" s="54"/>
      <c r="H127" s="54">
        <v>21</v>
      </c>
      <c r="I127" s="54"/>
      <c r="J127" s="54"/>
      <c r="K127" s="54"/>
      <c r="L127" s="55"/>
    </row>
    <row r="128" spans="1:12" s="11" customFormat="1" ht="12" customHeight="1">
      <c r="A128" s="52" t="s">
        <v>48</v>
      </c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5"/>
    </row>
    <row r="129" spans="1:12" s="11" customFormat="1" ht="12" customHeight="1">
      <c r="A129" s="52" t="s">
        <v>49</v>
      </c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5"/>
    </row>
    <row r="130" spans="1:12" s="11" customFormat="1" ht="12" customHeight="1">
      <c r="A130" s="52" t="s">
        <v>50</v>
      </c>
      <c r="B130" s="54"/>
      <c r="C130" s="54">
        <v>30</v>
      </c>
      <c r="D130" s="54"/>
      <c r="E130" s="54"/>
      <c r="F130" s="54"/>
      <c r="G130" s="54"/>
      <c r="H130" s="54"/>
      <c r="I130" s="54">
        <v>36</v>
      </c>
      <c r="J130" s="54"/>
      <c r="K130" s="54"/>
      <c r="L130" s="55"/>
    </row>
    <row r="131" spans="1:12" s="11" customFormat="1" ht="12" customHeight="1">
      <c r="A131" s="48" t="s">
        <v>4</v>
      </c>
      <c r="B131" s="49">
        <f t="shared" ref="B131:L131" si="37">SUM(B116:B130)</f>
        <v>80</v>
      </c>
      <c r="C131" s="49">
        <f t="shared" si="37"/>
        <v>159</v>
      </c>
      <c r="D131" s="49">
        <f t="shared" si="37"/>
        <v>207</v>
      </c>
      <c r="E131" s="49">
        <f t="shared" si="37"/>
        <v>72</v>
      </c>
      <c r="F131" s="49">
        <f t="shared" si="37"/>
        <v>184</v>
      </c>
      <c r="G131" s="49">
        <f t="shared" si="37"/>
        <v>27</v>
      </c>
      <c r="H131" s="49">
        <f t="shared" si="37"/>
        <v>266</v>
      </c>
      <c r="I131" s="49">
        <f t="shared" si="37"/>
        <v>61</v>
      </c>
      <c r="J131" s="49">
        <f t="shared" si="37"/>
        <v>369</v>
      </c>
      <c r="K131" s="49">
        <f t="shared" si="37"/>
        <v>259</v>
      </c>
      <c r="L131" s="49">
        <f t="shared" si="37"/>
        <v>122</v>
      </c>
    </row>
    <row r="132" spans="1:12" s="11" customFormat="1" ht="12" customHeight="1">
      <c r="A132" s="2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</row>
    <row r="133" spans="1:12" s="11" customFormat="1" ht="12" customHeight="1">
      <c r="A133" s="2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</row>
    <row r="134" spans="1:12" s="11" customFormat="1" ht="12" customHeight="1">
      <c r="A134" s="77" t="s">
        <v>70</v>
      </c>
      <c r="B134" s="77"/>
      <c r="C134" s="77"/>
      <c r="D134" s="77"/>
      <c r="E134" s="77"/>
      <c r="F134" s="77"/>
      <c r="G134" s="77"/>
      <c r="H134" s="77"/>
      <c r="I134" s="77"/>
      <c r="J134" s="77"/>
      <c r="K134" s="77"/>
    </row>
    <row r="135" spans="1:12" s="11" customFormat="1" ht="17.25" customHeight="1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</row>
    <row r="136" spans="1:12" s="11" customFormat="1" ht="12" customHeight="1">
      <c r="A136" s="36" t="s">
        <v>72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</row>
    <row r="137" spans="1:12" s="11" customFormat="1" ht="12" customHeight="1">
      <c r="A137" s="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</row>
    <row r="138" spans="1:12" s="11" customFormat="1" ht="12" customHeight="1">
      <c r="A138" s="2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</row>
    <row r="139" spans="1:12" s="11" customFormat="1" ht="26.45" customHeight="1">
      <c r="A139" s="46" t="s">
        <v>11</v>
      </c>
      <c r="B139" s="42">
        <v>2015</v>
      </c>
      <c r="C139" s="42">
        <v>2016</v>
      </c>
      <c r="D139" s="42">
        <v>2017</v>
      </c>
      <c r="E139" s="43">
        <v>2018</v>
      </c>
      <c r="F139" s="41">
        <v>2019</v>
      </c>
      <c r="G139" s="42">
        <v>2020</v>
      </c>
      <c r="H139" s="42">
        <v>2021</v>
      </c>
      <c r="I139" s="42">
        <v>2022</v>
      </c>
      <c r="J139" s="43">
        <v>2023</v>
      </c>
      <c r="K139" s="43">
        <v>2024</v>
      </c>
      <c r="L139" s="44">
        <v>2025</v>
      </c>
    </row>
    <row r="140" spans="1:12" s="11" customFormat="1" ht="12" customHeight="1">
      <c r="A140" s="50" t="s">
        <v>37</v>
      </c>
      <c r="B140" s="51"/>
      <c r="C140" s="51"/>
      <c r="D140" s="51"/>
      <c r="E140" s="51">
        <v>92</v>
      </c>
      <c r="F140" s="51"/>
      <c r="G140" s="51"/>
      <c r="H140" s="51">
        <v>10</v>
      </c>
      <c r="I140" s="51"/>
      <c r="J140" s="51"/>
      <c r="K140" s="51"/>
      <c r="L140" s="51"/>
    </row>
    <row r="141" spans="1:12" s="11" customFormat="1" ht="12" customHeight="1">
      <c r="A141" s="52" t="s">
        <v>38</v>
      </c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5"/>
    </row>
    <row r="142" spans="1:12" s="11" customFormat="1" ht="12" customHeight="1">
      <c r="A142" s="52" t="s">
        <v>39</v>
      </c>
      <c r="B142" s="54"/>
      <c r="C142" s="54"/>
      <c r="D142" s="54"/>
      <c r="E142" s="54"/>
      <c r="F142" s="54"/>
      <c r="G142" s="54"/>
      <c r="H142" s="54"/>
      <c r="I142" s="54"/>
      <c r="J142" s="54">
        <v>24</v>
      </c>
      <c r="K142" s="54"/>
      <c r="L142" s="55"/>
    </row>
    <row r="143" spans="1:12" s="11" customFormat="1" ht="12" customHeight="1">
      <c r="A143" s="52" t="s">
        <v>40</v>
      </c>
      <c r="B143" s="54"/>
      <c r="C143" s="54">
        <v>118</v>
      </c>
      <c r="D143" s="54">
        <v>66</v>
      </c>
      <c r="E143" s="54">
        <v>179</v>
      </c>
      <c r="F143" s="54">
        <v>63</v>
      </c>
      <c r="G143" s="54">
        <v>2</v>
      </c>
      <c r="H143" s="54">
        <v>0</v>
      </c>
      <c r="I143" s="54">
        <v>58</v>
      </c>
      <c r="J143" s="54"/>
      <c r="K143" s="54"/>
      <c r="L143" s="55">
        <v>18</v>
      </c>
    </row>
    <row r="144" spans="1:12" s="11" customFormat="1" ht="12" customHeight="1">
      <c r="A144" s="52" t="s">
        <v>82</v>
      </c>
      <c r="B144" s="54"/>
      <c r="C144" s="54"/>
      <c r="D144" s="54">
        <v>94</v>
      </c>
      <c r="E144" s="54">
        <v>34</v>
      </c>
      <c r="F144" s="54">
        <v>52</v>
      </c>
      <c r="G144" s="54"/>
      <c r="H144" s="54"/>
      <c r="I144" s="54">
        <v>5</v>
      </c>
      <c r="J144" s="54"/>
      <c r="K144" s="54">
        <v>181</v>
      </c>
      <c r="L144" s="55"/>
    </row>
    <row r="145" spans="1:12" s="11" customFormat="1" ht="12" customHeight="1">
      <c r="A145" s="52" t="s">
        <v>41</v>
      </c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5"/>
    </row>
    <row r="146" spans="1:12" s="11" customFormat="1" ht="12" customHeight="1">
      <c r="A146" s="52" t="s">
        <v>42</v>
      </c>
      <c r="B146" s="54"/>
      <c r="C146" s="54"/>
      <c r="D146" s="54"/>
      <c r="E146" s="54"/>
      <c r="F146" s="54"/>
      <c r="G146" s="54">
        <v>19</v>
      </c>
      <c r="H146" s="54"/>
      <c r="I146" s="54"/>
      <c r="J146" s="54"/>
      <c r="K146" s="54"/>
      <c r="L146" s="55">
        <v>120</v>
      </c>
    </row>
    <row r="147" spans="1:12" s="11" customFormat="1" ht="12" customHeight="1">
      <c r="A147" s="52" t="s">
        <v>43</v>
      </c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5"/>
    </row>
    <row r="148" spans="1:12" s="11" customFormat="1" ht="12" customHeight="1">
      <c r="A148" s="52" t="s">
        <v>44</v>
      </c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5"/>
    </row>
    <row r="149" spans="1:12" s="11" customFormat="1" ht="12" customHeight="1">
      <c r="A149" s="52" t="s">
        <v>45</v>
      </c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5"/>
    </row>
    <row r="150" spans="1:12" s="11" customFormat="1" ht="12" customHeight="1">
      <c r="A150" s="52" t="s">
        <v>46</v>
      </c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5"/>
    </row>
    <row r="151" spans="1:12" s="11" customFormat="1" ht="12" customHeight="1">
      <c r="A151" s="52" t="s">
        <v>47</v>
      </c>
      <c r="B151" s="54"/>
      <c r="C151" s="54"/>
      <c r="D151" s="54"/>
      <c r="E151" s="54"/>
      <c r="F151" s="54"/>
      <c r="G151" s="54">
        <v>12</v>
      </c>
      <c r="H151" s="54"/>
      <c r="I151" s="54"/>
      <c r="J151" s="54"/>
      <c r="K151" s="54"/>
      <c r="L151" s="55"/>
    </row>
    <row r="152" spans="1:12" s="11" customFormat="1" ht="12" customHeight="1">
      <c r="A152" s="52" t="s">
        <v>48</v>
      </c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5"/>
    </row>
    <row r="153" spans="1:12" s="11" customFormat="1" ht="12" customHeight="1">
      <c r="A153" s="52" t="s">
        <v>49</v>
      </c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5"/>
    </row>
    <row r="154" spans="1:12" s="11" customFormat="1" ht="12" customHeight="1">
      <c r="A154" s="52" t="s">
        <v>50</v>
      </c>
      <c r="B154" s="54"/>
      <c r="C154" s="54"/>
      <c r="D154" s="54"/>
      <c r="E154" s="54"/>
      <c r="F154" s="54">
        <v>54</v>
      </c>
      <c r="G154" s="54">
        <v>60</v>
      </c>
      <c r="H154" s="54"/>
      <c r="I154" s="54"/>
      <c r="J154" s="54"/>
      <c r="K154" s="54"/>
      <c r="L154" s="55"/>
    </row>
    <row r="155" spans="1:12" s="11" customFormat="1" ht="12" customHeight="1">
      <c r="A155" s="48" t="s">
        <v>4</v>
      </c>
      <c r="B155" s="49">
        <f t="shared" ref="B155:L155" si="38">SUM(B140:B154)</f>
        <v>0</v>
      </c>
      <c r="C155" s="49">
        <f t="shared" si="38"/>
        <v>118</v>
      </c>
      <c r="D155" s="49">
        <f t="shared" si="38"/>
        <v>160</v>
      </c>
      <c r="E155" s="49">
        <f t="shared" si="38"/>
        <v>305</v>
      </c>
      <c r="F155" s="49">
        <f t="shared" si="38"/>
        <v>169</v>
      </c>
      <c r="G155" s="49">
        <f t="shared" si="38"/>
        <v>93</v>
      </c>
      <c r="H155" s="49">
        <f t="shared" si="38"/>
        <v>10</v>
      </c>
      <c r="I155" s="49">
        <f t="shared" si="38"/>
        <v>63</v>
      </c>
      <c r="J155" s="49">
        <f t="shared" si="38"/>
        <v>24</v>
      </c>
      <c r="K155" s="49">
        <f t="shared" si="38"/>
        <v>181</v>
      </c>
      <c r="L155" s="49">
        <f t="shared" si="38"/>
        <v>138</v>
      </c>
    </row>
    <row r="156" spans="1:12" s="11" customFormat="1" ht="12" customHeight="1">
      <c r="A156" s="2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</row>
    <row r="157" spans="1:12" s="11" customFormat="1" ht="26.45" customHeight="1">
      <c r="A157" s="46" t="s">
        <v>12</v>
      </c>
      <c r="B157" s="42">
        <v>2015</v>
      </c>
      <c r="C157" s="42">
        <v>2016</v>
      </c>
      <c r="D157" s="42">
        <v>2017</v>
      </c>
      <c r="E157" s="43">
        <v>2018</v>
      </c>
      <c r="F157" s="41">
        <v>2019</v>
      </c>
      <c r="G157" s="42">
        <v>2020</v>
      </c>
      <c r="H157" s="42">
        <v>2021</v>
      </c>
      <c r="I157" s="42">
        <v>2022</v>
      </c>
      <c r="J157" s="43">
        <v>2023</v>
      </c>
      <c r="K157" s="43">
        <v>2024</v>
      </c>
      <c r="L157" s="44">
        <v>2025</v>
      </c>
    </row>
    <row r="158" spans="1:12" s="11" customFormat="1" ht="12" customHeight="1">
      <c r="A158" s="50" t="s">
        <v>37</v>
      </c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</row>
    <row r="159" spans="1:12" s="11" customFormat="1" ht="12" customHeight="1">
      <c r="A159" s="52" t="s">
        <v>38</v>
      </c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/>
    </row>
    <row r="160" spans="1:12" s="11" customFormat="1" ht="12" customHeight="1">
      <c r="A160" s="52" t="s">
        <v>39</v>
      </c>
      <c r="B160" s="54"/>
      <c r="C160" s="54"/>
      <c r="D160" s="54"/>
      <c r="E160" s="54"/>
      <c r="F160" s="54">
        <v>8</v>
      </c>
      <c r="G160" s="54"/>
      <c r="H160" s="54"/>
      <c r="I160" s="54"/>
      <c r="J160" s="54"/>
      <c r="K160" s="54"/>
      <c r="L160" s="55"/>
    </row>
    <row r="161" spans="1:12" s="11" customFormat="1" ht="12" customHeight="1">
      <c r="A161" s="52" t="s">
        <v>40</v>
      </c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5"/>
    </row>
    <row r="162" spans="1:12" s="11" customFormat="1" ht="12" customHeight="1">
      <c r="A162" s="52" t="s">
        <v>82</v>
      </c>
      <c r="B162" s="54"/>
      <c r="C162" s="54"/>
      <c r="D162" s="54"/>
      <c r="E162" s="54"/>
      <c r="F162" s="54">
        <v>36</v>
      </c>
      <c r="G162" s="54"/>
      <c r="H162" s="54"/>
      <c r="I162" s="54"/>
      <c r="J162" s="54"/>
      <c r="K162" s="54"/>
      <c r="L162" s="55"/>
    </row>
    <row r="163" spans="1:12" s="11" customFormat="1" ht="12" customHeight="1">
      <c r="A163" s="52" t="s">
        <v>41</v>
      </c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5"/>
    </row>
    <row r="164" spans="1:12" s="11" customFormat="1" ht="12" customHeight="1">
      <c r="A164" s="52" t="s">
        <v>42</v>
      </c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5"/>
    </row>
    <row r="165" spans="1:12" s="11" customFormat="1" ht="12" customHeight="1">
      <c r="A165" s="52" t="s">
        <v>43</v>
      </c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5"/>
    </row>
    <row r="166" spans="1:12" s="11" customFormat="1" ht="12" customHeight="1">
      <c r="A166" s="52" t="s">
        <v>44</v>
      </c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5"/>
    </row>
    <row r="167" spans="1:12" s="11" customFormat="1" ht="12" customHeight="1">
      <c r="A167" s="52" t="s">
        <v>45</v>
      </c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5"/>
    </row>
    <row r="168" spans="1:12" s="11" customFormat="1" ht="12" customHeight="1">
      <c r="A168" s="52" t="s">
        <v>46</v>
      </c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5"/>
    </row>
    <row r="169" spans="1:12" s="11" customFormat="1" ht="12" customHeight="1">
      <c r="A169" s="52" t="s">
        <v>47</v>
      </c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5"/>
    </row>
    <row r="170" spans="1:12" s="11" customFormat="1" ht="12" customHeight="1">
      <c r="A170" s="52" t="s">
        <v>48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5"/>
    </row>
    <row r="171" spans="1:12" s="11" customFormat="1" ht="12" customHeight="1">
      <c r="A171" s="52" t="s">
        <v>49</v>
      </c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5"/>
    </row>
    <row r="172" spans="1:12" s="11" customFormat="1" ht="12" customHeight="1">
      <c r="A172" s="52" t="s">
        <v>50</v>
      </c>
      <c r="B172" s="54"/>
      <c r="C172" s="54"/>
      <c r="D172" s="54"/>
      <c r="E172" s="54">
        <v>12</v>
      </c>
      <c r="F172" s="54"/>
      <c r="G172" s="54"/>
      <c r="H172" s="54">
        <v>60</v>
      </c>
      <c r="I172" s="54"/>
      <c r="J172" s="54"/>
      <c r="K172" s="54"/>
      <c r="L172" s="55"/>
    </row>
    <row r="173" spans="1:12" s="11" customFormat="1" ht="12" customHeight="1">
      <c r="A173" s="48" t="s">
        <v>4</v>
      </c>
      <c r="B173" s="49">
        <f t="shared" ref="B173:L173" si="39">SUM(B158:B172)</f>
        <v>0</v>
      </c>
      <c r="C173" s="49">
        <f t="shared" si="39"/>
        <v>0</v>
      </c>
      <c r="D173" s="49">
        <f t="shared" si="39"/>
        <v>0</v>
      </c>
      <c r="E173" s="49">
        <f t="shared" si="39"/>
        <v>12</v>
      </c>
      <c r="F173" s="49">
        <f t="shared" si="39"/>
        <v>44</v>
      </c>
      <c r="G173" s="49">
        <f t="shared" si="39"/>
        <v>0</v>
      </c>
      <c r="H173" s="49">
        <f t="shared" si="39"/>
        <v>60</v>
      </c>
      <c r="I173" s="49">
        <f t="shared" si="39"/>
        <v>0</v>
      </c>
      <c r="J173" s="49">
        <f t="shared" si="39"/>
        <v>0</v>
      </c>
      <c r="K173" s="49">
        <f t="shared" si="39"/>
        <v>0</v>
      </c>
      <c r="L173" s="49">
        <f t="shared" si="39"/>
        <v>0</v>
      </c>
    </row>
    <row r="174" spans="1:12" s="11" customFormat="1" ht="12" customHeight="1">
      <c r="A174" s="2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</row>
    <row r="175" spans="1:12" s="11" customFormat="1" ht="26.45" customHeight="1">
      <c r="A175" s="46" t="s">
        <v>13</v>
      </c>
      <c r="B175" s="42">
        <v>2015</v>
      </c>
      <c r="C175" s="42">
        <v>2016</v>
      </c>
      <c r="D175" s="42">
        <v>2017</v>
      </c>
      <c r="E175" s="43">
        <v>2018</v>
      </c>
      <c r="F175" s="41">
        <v>2019</v>
      </c>
      <c r="G175" s="42">
        <v>2020</v>
      </c>
      <c r="H175" s="42">
        <v>2021</v>
      </c>
      <c r="I175" s="42">
        <v>2022</v>
      </c>
      <c r="J175" s="43">
        <v>2023</v>
      </c>
      <c r="K175" s="43">
        <v>2024</v>
      </c>
      <c r="L175" s="44">
        <v>2025</v>
      </c>
    </row>
    <row r="176" spans="1:12" s="11" customFormat="1" ht="12" customHeight="1">
      <c r="A176" s="50" t="s">
        <v>37</v>
      </c>
      <c r="B176" s="51"/>
      <c r="C176" s="51"/>
      <c r="D176" s="51"/>
      <c r="E176" s="51"/>
      <c r="F176" s="51"/>
      <c r="G176" s="51"/>
      <c r="H176" s="51">
        <v>6</v>
      </c>
      <c r="I176" s="51"/>
      <c r="J176" s="51">
        <v>63</v>
      </c>
      <c r="K176" s="51"/>
      <c r="L176" s="51"/>
    </row>
    <row r="177" spans="1:12" s="11" customFormat="1" ht="12" customHeight="1">
      <c r="A177" s="52" t="s">
        <v>38</v>
      </c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5"/>
    </row>
    <row r="178" spans="1:12" s="11" customFormat="1" ht="12" customHeight="1">
      <c r="A178" s="52" t="s">
        <v>39</v>
      </c>
      <c r="B178" s="54"/>
      <c r="C178" s="54"/>
      <c r="D178" s="54"/>
      <c r="E178" s="54"/>
      <c r="F178" s="54"/>
      <c r="G178" s="54"/>
      <c r="H178" s="54"/>
      <c r="I178" s="54">
        <v>12</v>
      </c>
      <c r="J178" s="54"/>
      <c r="K178" s="54">
        <v>10</v>
      </c>
      <c r="L178" s="55"/>
    </row>
    <row r="179" spans="1:12" s="11" customFormat="1" ht="12" customHeight="1">
      <c r="A179" s="52" t="s">
        <v>40</v>
      </c>
      <c r="B179" s="54">
        <v>45</v>
      </c>
      <c r="C179" s="54">
        <v>20</v>
      </c>
      <c r="D179" s="54"/>
      <c r="E179" s="54">
        <v>45</v>
      </c>
      <c r="F179" s="54">
        <v>0</v>
      </c>
      <c r="G179" s="54">
        <v>0</v>
      </c>
      <c r="H179" s="54">
        <v>171</v>
      </c>
      <c r="I179" s="54">
        <v>233</v>
      </c>
      <c r="J179" s="54">
        <v>39</v>
      </c>
      <c r="K179" s="54">
        <v>99</v>
      </c>
      <c r="L179" s="55">
        <v>209</v>
      </c>
    </row>
    <row r="180" spans="1:12" s="11" customFormat="1" ht="12" customHeight="1">
      <c r="A180" s="52" t="s">
        <v>82</v>
      </c>
      <c r="B180" s="54">
        <v>60</v>
      </c>
      <c r="C180" s="54">
        <v>129</v>
      </c>
      <c r="D180" s="54">
        <v>11</v>
      </c>
      <c r="E180" s="54">
        <v>82</v>
      </c>
      <c r="F180" s="54">
        <v>36</v>
      </c>
      <c r="G180" s="54">
        <v>6</v>
      </c>
      <c r="H180" s="54"/>
      <c r="I180" s="54">
        <v>37</v>
      </c>
      <c r="J180" s="54">
        <v>24</v>
      </c>
      <c r="K180" s="54"/>
      <c r="L180" s="55"/>
    </row>
    <row r="181" spans="1:12" s="11" customFormat="1" ht="12" customHeight="1">
      <c r="A181" s="52" t="s">
        <v>41</v>
      </c>
      <c r="B181" s="54">
        <v>20</v>
      </c>
      <c r="C181" s="54"/>
      <c r="D181" s="54"/>
      <c r="E181" s="54"/>
      <c r="F181" s="54"/>
      <c r="G181" s="54"/>
      <c r="H181" s="54"/>
      <c r="I181" s="54"/>
      <c r="J181" s="54"/>
      <c r="K181" s="54"/>
      <c r="L181" s="55"/>
    </row>
    <row r="182" spans="1:12" s="11" customFormat="1" ht="12" customHeight="1">
      <c r="A182" s="52" t="s">
        <v>42</v>
      </c>
      <c r="B182" s="54"/>
      <c r="C182" s="54">
        <v>34</v>
      </c>
      <c r="D182" s="54">
        <v>30</v>
      </c>
      <c r="E182" s="54"/>
      <c r="F182" s="54"/>
      <c r="G182" s="54"/>
      <c r="H182" s="54"/>
      <c r="I182" s="54">
        <v>38</v>
      </c>
      <c r="J182" s="54"/>
      <c r="K182" s="54"/>
      <c r="L182" s="55"/>
    </row>
    <row r="183" spans="1:12" s="11" customFormat="1" ht="12" customHeight="1">
      <c r="A183" s="52" t="s">
        <v>43</v>
      </c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5"/>
    </row>
    <row r="184" spans="1:12" s="11" customFormat="1" ht="12" customHeight="1">
      <c r="A184" s="52" t="s">
        <v>44</v>
      </c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5"/>
    </row>
    <row r="185" spans="1:12" s="11" customFormat="1" ht="12" customHeight="1">
      <c r="A185" s="52" t="s">
        <v>45</v>
      </c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5"/>
    </row>
    <row r="186" spans="1:12" s="11" customFormat="1" ht="12" customHeight="1">
      <c r="A186" s="52" t="s">
        <v>46</v>
      </c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5"/>
    </row>
    <row r="187" spans="1:12" s="11" customFormat="1" ht="12" customHeight="1">
      <c r="A187" s="52" t="s">
        <v>47</v>
      </c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5"/>
    </row>
    <row r="188" spans="1:12" s="11" customFormat="1" ht="12" customHeight="1">
      <c r="A188" s="52" t="s">
        <v>48</v>
      </c>
      <c r="B188" s="54">
        <v>6</v>
      </c>
      <c r="C188" s="54"/>
      <c r="D188" s="54"/>
      <c r="E188" s="54"/>
      <c r="F188" s="54"/>
      <c r="G188" s="54"/>
      <c r="H188" s="54"/>
      <c r="I188" s="54"/>
      <c r="J188" s="54"/>
      <c r="K188" s="54"/>
      <c r="L188" s="55"/>
    </row>
    <row r="189" spans="1:12" s="11" customFormat="1" ht="12" customHeight="1">
      <c r="A189" s="52" t="s">
        <v>49</v>
      </c>
      <c r="B189" s="54">
        <v>19</v>
      </c>
      <c r="C189" s="54">
        <v>10</v>
      </c>
      <c r="D189" s="54"/>
      <c r="E189" s="54"/>
      <c r="F189" s="54"/>
      <c r="G189" s="54">
        <v>22</v>
      </c>
      <c r="H189" s="54">
        <v>13</v>
      </c>
      <c r="I189" s="54">
        <v>90</v>
      </c>
      <c r="J189" s="54">
        <v>60</v>
      </c>
      <c r="K189" s="54">
        <v>7</v>
      </c>
      <c r="L189" s="55"/>
    </row>
    <row r="190" spans="1:12" s="11" customFormat="1" ht="12" customHeight="1">
      <c r="A190" s="52" t="s">
        <v>50</v>
      </c>
      <c r="B190" s="54"/>
      <c r="C190" s="54"/>
      <c r="D190" s="54"/>
      <c r="E190" s="54">
        <v>61</v>
      </c>
      <c r="F190" s="54">
        <v>24</v>
      </c>
      <c r="G190" s="54"/>
      <c r="H190" s="54">
        <v>52</v>
      </c>
      <c r="I190" s="54">
        <v>2</v>
      </c>
      <c r="J190" s="54">
        <v>264</v>
      </c>
      <c r="K190" s="54"/>
      <c r="L190" s="55"/>
    </row>
    <row r="191" spans="1:12" s="11" customFormat="1" ht="12" customHeight="1">
      <c r="A191" s="48" t="s">
        <v>4</v>
      </c>
      <c r="B191" s="49">
        <f t="shared" ref="B191:L191" si="40">SUM(B176:B190)</f>
        <v>150</v>
      </c>
      <c r="C191" s="49">
        <f t="shared" si="40"/>
        <v>193</v>
      </c>
      <c r="D191" s="49">
        <f t="shared" si="40"/>
        <v>41</v>
      </c>
      <c r="E191" s="49">
        <f t="shared" si="40"/>
        <v>188</v>
      </c>
      <c r="F191" s="49">
        <f t="shared" si="40"/>
        <v>60</v>
      </c>
      <c r="G191" s="49">
        <f t="shared" si="40"/>
        <v>28</v>
      </c>
      <c r="H191" s="49">
        <f t="shared" si="40"/>
        <v>242</v>
      </c>
      <c r="I191" s="49">
        <f t="shared" si="40"/>
        <v>412</v>
      </c>
      <c r="J191" s="49">
        <f t="shared" si="40"/>
        <v>450</v>
      </c>
      <c r="K191" s="49">
        <f t="shared" si="40"/>
        <v>116</v>
      </c>
      <c r="L191" s="49">
        <f t="shared" si="40"/>
        <v>209</v>
      </c>
    </row>
    <row r="192" spans="1:12" s="11" customFormat="1" ht="12" customHeight="1">
      <c r="A192" s="2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</row>
    <row r="193" spans="1:12" s="11" customFormat="1" ht="12" customHeight="1">
      <c r="A193" s="2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</row>
    <row r="194" spans="1:12" s="11" customFormat="1" ht="26.45" customHeight="1">
      <c r="A194" s="66" t="s">
        <v>15</v>
      </c>
      <c r="B194" s="67">
        <v>2015</v>
      </c>
      <c r="C194" s="67">
        <v>2016</v>
      </c>
      <c r="D194" s="67">
        <v>2017</v>
      </c>
      <c r="E194" s="67">
        <v>2018</v>
      </c>
      <c r="F194" s="67">
        <v>2019</v>
      </c>
      <c r="G194" s="67">
        <v>2020</v>
      </c>
      <c r="H194" s="67">
        <v>2021</v>
      </c>
      <c r="I194" s="67">
        <v>2022</v>
      </c>
      <c r="J194" s="67">
        <v>2023</v>
      </c>
      <c r="K194" s="67">
        <v>2024</v>
      </c>
      <c r="L194" s="67">
        <v>2025</v>
      </c>
    </row>
    <row r="195" spans="1:12" s="11" customFormat="1" ht="12" customHeight="1">
      <c r="A195" s="56" t="s">
        <v>37</v>
      </c>
      <c r="B195" s="59">
        <f>B176+B158+B140+B116+B97+B42</f>
        <v>15</v>
      </c>
      <c r="C195" s="59">
        <f t="shared" ref="C195:L195" si="41">C176+C158+C140+C116+C97+C42</f>
        <v>41</v>
      </c>
      <c r="D195" s="59">
        <f t="shared" si="41"/>
        <v>52</v>
      </c>
      <c r="E195" s="59">
        <f t="shared" si="41"/>
        <v>244</v>
      </c>
      <c r="F195" s="59">
        <f t="shared" si="41"/>
        <v>341</v>
      </c>
      <c r="G195" s="59">
        <f t="shared" si="41"/>
        <v>185</v>
      </c>
      <c r="H195" s="59">
        <f t="shared" si="41"/>
        <v>280</v>
      </c>
      <c r="I195" s="59">
        <f t="shared" si="41"/>
        <v>444</v>
      </c>
      <c r="J195" s="59">
        <f t="shared" si="41"/>
        <v>576</v>
      </c>
      <c r="K195" s="59">
        <f t="shared" si="41"/>
        <v>824</v>
      </c>
      <c r="L195" s="59">
        <f t="shared" si="41"/>
        <v>308</v>
      </c>
    </row>
    <row r="196" spans="1:12" s="11" customFormat="1" ht="12" customHeight="1">
      <c r="A196" s="56" t="s">
        <v>38</v>
      </c>
      <c r="B196" s="58">
        <f t="shared" ref="B196:B209" si="42">B177+B159+B141+B117+B98+B43</f>
        <v>0</v>
      </c>
      <c r="C196" s="58">
        <f t="shared" ref="C196:L196" si="43">C177+C159+C141+C117+C98+C43</f>
        <v>0</v>
      </c>
      <c r="D196" s="58">
        <f t="shared" si="43"/>
        <v>0</v>
      </c>
      <c r="E196" s="58">
        <f t="shared" si="43"/>
        <v>0</v>
      </c>
      <c r="F196" s="58">
        <f t="shared" si="43"/>
        <v>0</v>
      </c>
      <c r="G196" s="58">
        <f t="shared" si="43"/>
        <v>0</v>
      </c>
      <c r="H196" s="58">
        <f t="shared" si="43"/>
        <v>0</v>
      </c>
      <c r="I196" s="58">
        <f t="shared" si="43"/>
        <v>0</v>
      </c>
      <c r="J196" s="58">
        <f t="shared" si="43"/>
        <v>0</v>
      </c>
      <c r="K196" s="58">
        <f t="shared" si="43"/>
        <v>0</v>
      </c>
      <c r="L196" s="58">
        <f t="shared" si="43"/>
        <v>0</v>
      </c>
    </row>
    <row r="197" spans="1:12" s="11" customFormat="1" ht="12" customHeight="1">
      <c r="A197" s="56" t="s">
        <v>39</v>
      </c>
      <c r="B197" s="58">
        <f t="shared" si="42"/>
        <v>1</v>
      </c>
      <c r="C197" s="58">
        <f t="shared" ref="C197:L197" si="44">C178+C160+C142+C118+C99+C44</f>
        <v>0</v>
      </c>
      <c r="D197" s="58">
        <f t="shared" si="44"/>
        <v>0</v>
      </c>
      <c r="E197" s="58">
        <f t="shared" si="44"/>
        <v>0</v>
      </c>
      <c r="F197" s="58">
        <f t="shared" si="44"/>
        <v>32</v>
      </c>
      <c r="G197" s="58">
        <f t="shared" si="44"/>
        <v>0</v>
      </c>
      <c r="H197" s="58">
        <f t="shared" si="44"/>
        <v>180</v>
      </c>
      <c r="I197" s="58">
        <f t="shared" si="44"/>
        <v>35</v>
      </c>
      <c r="J197" s="58">
        <f t="shared" si="44"/>
        <v>49</v>
      </c>
      <c r="K197" s="58">
        <f t="shared" si="44"/>
        <v>10</v>
      </c>
      <c r="L197" s="58">
        <f t="shared" si="44"/>
        <v>74</v>
      </c>
    </row>
    <row r="198" spans="1:12" s="11" customFormat="1" ht="11.25" customHeight="1">
      <c r="A198" s="56" t="s">
        <v>40</v>
      </c>
      <c r="B198" s="58">
        <f t="shared" si="42"/>
        <v>582</v>
      </c>
      <c r="C198" s="58">
        <f t="shared" ref="C198:L198" si="45">C179+C161+C143+C119+C100+C45</f>
        <v>560</v>
      </c>
      <c r="D198" s="58">
        <f t="shared" si="45"/>
        <v>691</v>
      </c>
      <c r="E198" s="58">
        <f t="shared" si="45"/>
        <v>740</v>
      </c>
      <c r="F198" s="58">
        <f t="shared" si="45"/>
        <v>699</v>
      </c>
      <c r="G198" s="58">
        <f t="shared" si="45"/>
        <v>575</v>
      </c>
      <c r="H198" s="58">
        <f t="shared" si="45"/>
        <v>918</v>
      </c>
      <c r="I198" s="58">
        <f t="shared" si="45"/>
        <v>1043</v>
      </c>
      <c r="J198" s="58">
        <f t="shared" si="45"/>
        <v>775</v>
      </c>
      <c r="K198" s="58">
        <f t="shared" si="45"/>
        <v>671</v>
      </c>
      <c r="L198" s="58">
        <f t="shared" si="45"/>
        <v>302</v>
      </c>
    </row>
    <row r="199" spans="1:12" s="11" customFormat="1" ht="12" customHeight="1">
      <c r="A199" s="56" t="s">
        <v>82</v>
      </c>
      <c r="B199" s="58">
        <f t="shared" si="42"/>
        <v>128</v>
      </c>
      <c r="C199" s="58">
        <f t="shared" ref="C199:L199" si="46">C180+C162+C144+C120+C101+C46</f>
        <v>326</v>
      </c>
      <c r="D199" s="58">
        <f t="shared" si="46"/>
        <v>195</v>
      </c>
      <c r="E199" s="58">
        <f t="shared" si="46"/>
        <v>153</v>
      </c>
      <c r="F199" s="58">
        <f t="shared" si="46"/>
        <v>379</v>
      </c>
      <c r="G199" s="58">
        <f t="shared" si="46"/>
        <v>61</v>
      </c>
      <c r="H199" s="58">
        <f t="shared" si="46"/>
        <v>30</v>
      </c>
      <c r="I199" s="58">
        <f t="shared" si="46"/>
        <v>225</v>
      </c>
      <c r="J199" s="58">
        <f t="shared" si="46"/>
        <v>170</v>
      </c>
      <c r="K199" s="58">
        <f t="shared" si="46"/>
        <v>334</v>
      </c>
      <c r="L199" s="58">
        <f t="shared" si="46"/>
        <v>464</v>
      </c>
    </row>
    <row r="200" spans="1:12" s="11" customFormat="1" ht="12" customHeight="1">
      <c r="A200" s="56" t="s">
        <v>41</v>
      </c>
      <c r="B200" s="58">
        <f t="shared" si="42"/>
        <v>130</v>
      </c>
      <c r="C200" s="58">
        <f t="shared" ref="C200:L200" si="47">C181+C163+C145+C121+C102+C47</f>
        <v>0</v>
      </c>
      <c r="D200" s="58">
        <f t="shared" si="47"/>
        <v>20</v>
      </c>
      <c r="E200" s="58">
        <f t="shared" si="47"/>
        <v>48</v>
      </c>
      <c r="F200" s="58">
        <f t="shared" si="47"/>
        <v>95</v>
      </c>
      <c r="G200" s="58">
        <f t="shared" si="47"/>
        <v>0</v>
      </c>
      <c r="H200" s="58">
        <f t="shared" si="47"/>
        <v>0</v>
      </c>
      <c r="I200" s="58">
        <f t="shared" si="47"/>
        <v>102</v>
      </c>
      <c r="J200" s="58">
        <f t="shared" si="47"/>
        <v>0</v>
      </c>
      <c r="K200" s="58">
        <f t="shared" si="47"/>
        <v>0</v>
      </c>
      <c r="L200" s="58">
        <f t="shared" si="47"/>
        <v>0</v>
      </c>
    </row>
    <row r="201" spans="1:12" s="11" customFormat="1" ht="12" customHeight="1">
      <c r="A201" s="56" t="s">
        <v>42</v>
      </c>
      <c r="B201" s="58">
        <f t="shared" si="42"/>
        <v>16</v>
      </c>
      <c r="C201" s="58">
        <f t="shared" ref="C201:L201" si="48">C182+C164+C146+C122+C103+C48</f>
        <v>34</v>
      </c>
      <c r="D201" s="58">
        <f t="shared" si="48"/>
        <v>75</v>
      </c>
      <c r="E201" s="58">
        <f t="shared" si="48"/>
        <v>0</v>
      </c>
      <c r="F201" s="58">
        <f t="shared" si="48"/>
        <v>0</v>
      </c>
      <c r="G201" s="58">
        <f t="shared" si="48"/>
        <v>68</v>
      </c>
      <c r="H201" s="58">
        <f t="shared" si="48"/>
        <v>0</v>
      </c>
      <c r="I201" s="58">
        <f t="shared" si="48"/>
        <v>74</v>
      </c>
      <c r="J201" s="58">
        <f t="shared" si="48"/>
        <v>0</v>
      </c>
      <c r="K201" s="58">
        <f t="shared" si="48"/>
        <v>30</v>
      </c>
      <c r="L201" s="58">
        <f t="shared" si="48"/>
        <v>120</v>
      </c>
    </row>
    <row r="202" spans="1:12" s="11" customFormat="1" ht="12" customHeight="1">
      <c r="A202" s="56" t="s">
        <v>43</v>
      </c>
      <c r="B202" s="58">
        <f t="shared" si="42"/>
        <v>0</v>
      </c>
      <c r="C202" s="58">
        <f t="shared" ref="C202:L202" si="49">C183+C165+C147+C123+C104+C49</f>
        <v>0</v>
      </c>
      <c r="D202" s="58">
        <f t="shared" si="49"/>
        <v>0</v>
      </c>
      <c r="E202" s="58">
        <f t="shared" si="49"/>
        <v>0</v>
      </c>
      <c r="F202" s="58">
        <f t="shared" si="49"/>
        <v>0</v>
      </c>
      <c r="G202" s="58">
        <f t="shared" si="49"/>
        <v>0</v>
      </c>
      <c r="H202" s="58">
        <f t="shared" si="49"/>
        <v>0</v>
      </c>
      <c r="I202" s="58">
        <f t="shared" si="49"/>
        <v>0</v>
      </c>
      <c r="J202" s="58">
        <f t="shared" si="49"/>
        <v>0</v>
      </c>
      <c r="K202" s="58">
        <f t="shared" si="49"/>
        <v>0</v>
      </c>
      <c r="L202" s="58">
        <f t="shared" si="49"/>
        <v>0</v>
      </c>
    </row>
    <row r="203" spans="1:12" s="11" customFormat="1" ht="12" customHeight="1">
      <c r="A203" s="56" t="s">
        <v>44</v>
      </c>
      <c r="B203" s="58">
        <f t="shared" si="42"/>
        <v>0</v>
      </c>
      <c r="C203" s="58">
        <f t="shared" ref="C203:L203" si="50">C184+C166+C148+C124+C105+C50</f>
        <v>0</v>
      </c>
      <c r="D203" s="58">
        <f t="shared" si="50"/>
        <v>0</v>
      </c>
      <c r="E203" s="58">
        <f t="shared" si="50"/>
        <v>0</v>
      </c>
      <c r="F203" s="58">
        <f t="shared" si="50"/>
        <v>0</v>
      </c>
      <c r="G203" s="58">
        <f t="shared" si="50"/>
        <v>0</v>
      </c>
      <c r="H203" s="58">
        <f t="shared" si="50"/>
        <v>0</v>
      </c>
      <c r="I203" s="58">
        <f t="shared" si="50"/>
        <v>0</v>
      </c>
      <c r="J203" s="58">
        <f t="shared" si="50"/>
        <v>0</v>
      </c>
      <c r="K203" s="58">
        <f t="shared" si="50"/>
        <v>0</v>
      </c>
      <c r="L203" s="58">
        <f t="shared" si="50"/>
        <v>0</v>
      </c>
    </row>
    <row r="204" spans="1:12" s="11" customFormat="1" ht="12" customHeight="1">
      <c r="A204" s="56" t="s">
        <v>45</v>
      </c>
      <c r="B204" s="58">
        <f t="shared" si="42"/>
        <v>0</v>
      </c>
      <c r="C204" s="58">
        <f t="shared" ref="C204:L204" si="51">C185+C167+C149+C125+C106+C51</f>
        <v>0</v>
      </c>
      <c r="D204" s="58">
        <f t="shared" si="51"/>
        <v>0</v>
      </c>
      <c r="E204" s="58">
        <f t="shared" si="51"/>
        <v>0</v>
      </c>
      <c r="F204" s="58">
        <f t="shared" si="51"/>
        <v>0</v>
      </c>
      <c r="G204" s="58">
        <f t="shared" si="51"/>
        <v>0</v>
      </c>
      <c r="H204" s="58">
        <f t="shared" si="51"/>
        <v>14</v>
      </c>
      <c r="I204" s="58">
        <f t="shared" si="51"/>
        <v>0</v>
      </c>
      <c r="J204" s="58">
        <f t="shared" si="51"/>
        <v>0</v>
      </c>
      <c r="K204" s="58">
        <f t="shared" si="51"/>
        <v>0</v>
      </c>
      <c r="L204" s="58">
        <f t="shared" si="51"/>
        <v>23</v>
      </c>
    </row>
    <row r="205" spans="1:12" s="11" customFormat="1" ht="12" customHeight="1">
      <c r="A205" s="56" t="s">
        <v>46</v>
      </c>
      <c r="B205" s="58">
        <f t="shared" si="42"/>
        <v>0</v>
      </c>
      <c r="C205" s="58">
        <f t="shared" ref="C205:L205" si="52">C186+C168+C150+C126+C107+C52</f>
        <v>0</v>
      </c>
      <c r="D205" s="58">
        <f t="shared" si="52"/>
        <v>58</v>
      </c>
      <c r="E205" s="58">
        <f t="shared" si="52"/>
        <v>0</v>
      </c>
      <c r="F205" s="58">
        <f t="shared" si="52"/>
        <v>60</v>
      </c>
      <c r="G205" s="58">
        <f t="shared" si="52"/>
        <v>0</v>
      </c>
      <c r="H205" s="58">
        <f t="shared" si="52"/>
        <v>60</v>
      </c>
      <c r="I205" s="58">
        <f t="shared" si="52"/>
        <v>0</v>
      </c>
      <c r="J205" s="58">
        <f t="shared" si="52"/>
        <v>0</v>
      </c>
      <c r="K205" s="58">
        <f t="shared" si="52"/>
        <v>93</v>
      </c>
      <c r="L205" s="58">
        <f t="shared" si="52"/>
        <v>0</v>
      </c>
    </row>
    <row r="206" spans="1:12" s="11" customFormat="1" ht="12" customHeight="1">
      <c r="A206" s="56" t="s">
        <v>47</v>
      </c>
      <c r="B206" s="58">
        <f t="shared" si="42"/>
        <v>0</v>
      </c>
      <c r="C206" s="58">
        <f t="shared" ref="C206:L206" si="53">C187+C169+C151+C127+C108+C53</f>
        <v>0</v>
      </c>
      <c r="D206" s="58">
        <f t="shared" si="53"/>
        <v>0</v>
      </c>
      <c r="E206" s="58">
        <f t="shared" si="53"/>
        <v>114</v>
      </c>
      <c r="F206" s="58">
        <f t="shared" si="53"/>
        <v>70</v>
      </c>
      <c r="G206" s="58">
        <f t="shared" si="53"/>
        <v>12</v>
      </c>
      <c r="H206" s="58">
        <f t="shared" si="53"/>
        <v>21</v>
      </c>
      <c r="I206" s="58">
        <f t="shared" si="53"/>
        <v>0</v>
      </c>
      <c r="J206" s="58">
        <f t="shared" si="53"/>
        <v>0</v>
      </c>
      <c r="K206" s="58">
        <f t="shared" si="53"/>
        <v>0</v>
      </c>
      <c r="L206" s="58">
        <f t="shared" si="53"/>
        <v>0</v>
      </c>
    </row>
    <row r="207" spans="1:12" s="11" customFormat="1" ht="12" customHeight="1">
      <c r="A207" s="56" t="s">
        <v>48</v>
      </c>
      <c r="B207" s="58">
        <f t="shared" si="42"/>
        <v>6</v>
      </c>
      <c r="C207" s="58">
        <f t="shared" ref="C207:L207" si="54">C188+C170+C152+C128+C109+C54</f>
        <v>0</v>
      </c>
      <c r="D207" s="58">
        <f t="shared" si="54"/>
        <v>0</v>
      </c>
      <c r="E207" s="58">
        <f t="shared" si="54"/>
        <v>94</v>
      </c>
      <c r="F207" s="58">
        <f t="shared" si="54"/>
        <v>0</v>
      </c>
      <c r="G207" s="58">
        <f t="shared" si="54"/>
        <v>0</v>
      </c>
      <c r="H207" s="58">
        <f t="shared" si="54"/>
        <v>0</v>
      </c>
      <c r="I207" s="58">
        <f t="shared" si="54"/>
        <v>0</v>
      </c>
      <c r="J207" s="58">
        <f t="shared" si="54"/>
        <v>0</v>
      </c>
      <c r="K207" s="58">
        <f t="shared" si="54"/>
        <v>0</v>
      </c>
      <c r="L207" s="58">
        <f t="shared" si="54"/>
        <v>0</v>
      </c>
    </row>
    <row r="208" spans="1:12" s="11" customFormat="1" ht="12" customHeight="1">
      <c r="A208" s="56" t="s">
        <v>49</v>
      </c>
      <c r="B208" s="58">
        <f t="shared" si="42"/>
        <v>19</v>
      </c>
      <c r="C208" s="58">
        <f t="shared" ref="C208:L208" si="55">C189+C171+C153+C129+C110+C55</f>
        <v>22</v>
      </c>
      <c r="D208" s="58">
        <f t="shared" si="55"/>
        <v>0</v>
      </c>
      <c r="E208" s="58">
        <f t="shared" si="55"/>
        <v>0</v>
      </c>
      <c r="F208" s="58">
        <f t="shared" si="55"/>
        <v>0</v>
      </c>
      <c r="G208" s="58">
        <f t="shared" si="55"/>
        <v>22</v>
      </c>
      <c r="H208" s="58">
        <f t="shared" si="55"/>
        <v>13</v>
      </c>
      <c r="I208" s="58">
        <f t="shared" si="55"/>
        <v>90</v>
      </c>
      <c r="J208" s="58">
        <f t="shared" si="55"/>
        <v>141</v>
      </c>
      <c r="K208" s="58">
        <f t="shared" si="55"/>
        <v>130</v>
      </c>
      <c r="L208" s="58">
        <f t="shared" si="55"/>
        <v>12</v>
      </c>
    </row>
    <row r="209" spans="1:12" s="11" customFormat="1" ht="12" customHeight="1">
      <c r="A209" s="56" t="s">
        <v>50</v>
      </c>
      <c r="B209" s="58">
        <f t="shared" si="42"/>
        <v>0</v>
      </c>
      <c r="C209" s="58">
        <f t="shared" ref="C209:L209" si="56">C190+C172+C154+C130+C111+C56</f>
        <v>80</v>
      </c>
      <c r="D209" s="58">
        <f t="shared" si="56"/>
        <v>0</v>
      </c>
      <c r="E209" s="58">
        <f t="shared" si="56"/>
        <v>222</v>
      </c>
      <c r="F209" s="58">
        <f t="shared" si="56"/>
        <v>114</v>
      </c>
      <c r="G209" s="58">
        <f t="shared" si="56"/>
        <v>99</v>
      </c>
      <c r="H209" s="58">
        <f t="shared" si="56"/>
        <v>158</v>
      </c>
      <c r="I209" s="58">
        <f t="shared" si="56"/>
        <v>224</v>
      </c>
      <c r="J209" s="58">
        <f t="shared" si="56"/>
        <v>267</v>
      </c>
      <c r="K209" s="58">
        <f t="shared" si="56"/>
        <v>18</v>
      </c>
      <c r="L209" s="58">
        <f t="shared" si="56"/>
        <v>92</v>
      </c>
    </row>
    <row r="210" spans="1:12" s="11" customFormat="1" ht="12" customHeight="1">
      <c r="A210" s="56" t="s">
        <v>4</v>
      </c>
      <c r="B210" s="57">
        <f t="shared" ref="B210:L210" si="57">SUM(B195:B209)</f>
        <v>897</v>
      </c>
      <c r="C210" s="57">
        <f t="shared" si="57"/>
        <v>1063</v>
      </c>
      <c r="D210" s="57">
        <f t="shared" si="57"/>
        <v>1091</v>
      </c>
      <c r="E210" s="57">
        <f t="shared" si="57"/>
        <v>1615</v>
      </c>
      <c r="F210" s="57">
        <f t="shared" si="57"/>
        <v>1790</v>
      </c>
      <c r="G210" s="57">
        <f t="shared" si="57"/>
        <v>1022</v>
      </c>
      <c r="H210" s="57">
        <f t="shared" si="57"/>
        <v>1674</v>
      </c>
      <c r="I210" s="57">
        <f t="shared" si="57"/>
        <v>2237</v>
      </c>
      <c r="J210" s="57">
        <f t="shared" si="57"/>
        <v>1978</v>
      </c>
      <c r="K210" s="57">
        <f t="shared" si="57"/>
        <v>2110</v>
      </c>
      <c r="L210" s="57">
        <f t="shared" si="57"/>
        <v>1395</v>
      </c>
    </row>
    <row r="211" spans="1:12" ht="12" customHeight="1">
      <c r="A211" s="7" t="str">
        <f>+'Viviendas Iniciadas'!A96</f>
        <v>EEEko 2025eko 3. hiruhileko datuak/Datos de EDYVI 3er trimestre 2025</v>
      </c>
    </row>
    <row r="212" spans="1:12" s="11" customFormat="1" ht="12" customHeight="1">
      <c r="A212" s="7" t="str">
        <f>+'Viviendas Iniciadas'!A97</f>
        <v>Iturria: BOE behin-behineko eta behin betiko kalifikazioak ,eta EE SS zuinketa-akta eta behin-behineko onarpen-akta</v>
      </c>
    </row>
    <row r="213" spans="1:12" s="11" customFormat="1" ht="12" customHeight="1">
      <c r="A213" s="7" t="str">
        <f>+'Viviendas Iniciadas'!A98</f>
        <v>Fuente: calificaciones provisionales y definitivas de VPO y actas de replanteo y de recepción provisional de viviendas sociales</v>
      </c>
    </row>
    <row r="214" spans="1:12" s="11" customFormat="1" ht="12" customHeight="1">
      <c r="A214" s="7" t="str">
        <f>+'Viviendas Iniciadas'!A99</f>
        <v>Azkenengo eguneratzea 2026/01/08 - Última actualización a 08/01/2026</v>
      </c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</row>
    <row r="215" spans="1:12" s="11" customFormat="1" ht="12" customHeight="1">
      <c r="A215" s="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</row>
    <row r="216" spans="1:12" s="11" customFormat="1" ht="12" customHeight="1">
      <c r="A216" s="26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</row>
    <row r="217" spans="1:12" s="11" customFormat="1" ht="12" customHeight="1">
      <c r="A217" s="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</row>
    <row r="218" spans="1:12" s="11" customFormat="1" ht="12" customHeight="1">
      <c r="A218" s="26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</row>
    <row r="219" spans="1:12" s="11" customFormat="1" ht="12" customHeight="1">
      <c r="A219" s="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</row>
    <row r="220" spans="1:12" s="11" customFormat="1" ht="12" customHeight="1">
      <c r="A220" s="26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</row>
    <row r="221" spans="1:12" s="11" customFormat="1" ht="12" customHeight="1">
      <c r="A221" s="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</row>
    <row r="222" spans="1:12" s="11" customFormat="1" ht="12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</row>
    <row r="223" spans="1:12" s="11" customFormat="1" ht="12" customHeight="1">
      <c r="A223" s="26"/>
    </row>
  </sheetData>
  <mergeCells count="1">
    <mergeCell ref="A134:K135"/>
  </mergeCells>
  <printOptions horizontalCentered="1" verticalCentered="1"/>
  <pageMargins left="0" right="0" top="1.3779527559055118" bottom="0.78740157480314965" header="0.39370078740157483" footer="0.39370078740157483"/>
  <pageSetup paperSize="9" scale="89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3" manualBreakCount="3">
    <brk id="57" max="16383" man="1"/>
    <brk id="112" max="16383" man="1"/>
    <brk id="17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4"/>
  <sheetViews>
    <sheetView showZeros="0" zoomScaleNormal="100" zoomScaleSheetLayoutView="75" workbookViewId="0"/>
  </sheetViews>
  <sheetFormatPr baseColWidth="10" defaultColWidth="12" defaultRowHeight="11.25"/>
  <cols>
    <col min="1" max="1" width="19.140625" style="14" customWidth="1"/>
    <col min="2" max="2" width="29.28515625" style="14" bestFit="1" customWidth="1"/>
    <col min="3" max="12" width="5.5703125" style="20" bestFit="1" customWidth="1"/>
    <col min="13" max="13" width="5" style="20" bestFit="1" customWidth="1"/>
    <col min="14" max="28" width="12" style="20"/>
    <col min="29" max="16384" width="12" style="14"/>
  </cols>
  <sheetData>
    <row r="1" spans="1:13" ht="18">
      <c r="A1" s="37" t="s">
        <v>52</v>
      </c>
      <c r="J1" s="28"/>
      <c r="M1" s="35" t="str">
        <f>+'Viviendas Iniciadas'!L1</f>
        <v>2025ko 4. hiruhilekoan arte</v>
      </c>
    </row>
    <row r="2" spans="1:13" ht="12">
      <c r="A2" s="36" t="s">
        <v>53</v>
      </c>
      <c r="B2" s="3"/>
      <c r="J2" s="28"/>
      <c r="M2" s="34" t="str">
        <f>+'Viviendas Iniciadas'!L2</f>
        <v>Hasta 4º trimestre 2025</v>
      </c>
    </row>
    <row r="3" spans="1:13" ht="12">
      <c r="A3" s="36"/>
      <c r="B3" s="3"/>
      <c r="J3" s="28"/>
      <c r="L3" s="28"/>
      <c r="M3" s="28"/>
    </row>
    <row r="4" spans="1:13" ht="13.35" customHeight="1">
      <c r="A4" s="46" t="s">
        <v>54</v>
      </c>
      <c r="B4" s="42" t="s">
        <v>55</v>
      </c>
      <c r="C4" s="42">
        <v>2015</v>
      </c>
      <c r="D4" s="42">
        <v>2016</v>
      </c>
      <c r="E4" s="43">
        <v>2017</v>
      </c>
      <c r="F4" s="41">
        <v>2018</v>
      </c>
      <c r="G4" s="42">
        <v>2019</v>
      </c>
      <c r="H4" s="42">
        <v>2020</v>
      </c>
      <c r="I4" s="42">
        <v>2021</v>
      </c>
      <c r="J4" s="43">
        <v>2022</v>
      </c>
      <c r="K4" s="43">
        <v>2023</v>
      </c>
      <c r="L4" s="44">
        <v>2024</v>
      </c>
      <c r="M4" s="44">
        <v>2025</v>
      </c>
    </row>
    <row r="5" spans="1:13" ht="26.1" customHeight="1">
      <c r="A5" s="78" t="s">
        <v>56</v>
      </c>
      <c r="B5" s="69" t="s">
        <v>67</v>
      </c>
      <c r="C5" s="51"/>
      <c r="D5" s="51"/>
      <c r="E5" s="51">
        <v>67</v>
      </c>
      <c r="F5" s="51"/>
      <c r="G5" s="51"/>
      <c r="H5" s="51"/>
      <c r="I5" s="51">
        <v>118</v>
      </c>
      <c r="J5" s="51"/>
      <c r="K5" s="51"/>
      <c r="L5" s="51"/>
      <c r="M5" s="52"/>
    </row>
    <row r="6" spans="1:13" ht="26.1" customHeight="1">
      <c r="A6" s="79"/>
      <c r="B6" s="70" t="s">
        <v>57</v>
      </c>
      <c r="C6" s="54"/>
      <c r="D6" s="54">
        <v>3</v>
      </c>
      <c r="E6" s="54"/>
      <c r="F6" s="54"/>
      <c r="G6" s="54"/>
      <c r="H6" s="54"/>
      <c r="I6" s="54">
        <v>23</v>
      </c>
      <c r="J6" s="54"/>
      <c r="K6" s="54"/>
      <c r="L6" s="55"/>
      <c r="M6" s="52"/>
    </row>
    <row r="7" spans="1:13" ht="26.1" customHeight="1">
      <c r="A7" s="79"/>
      <c r="B7" s="71" t="s">
        <v>74</v>
      </c>
      <c r="C7" s="54">
        <v>78</v>
      </c>
      <c r="D7" s="54"/>
      <c r="E7" s="54">
        <v>190</v>
      </c>
      <c r="F7" s="54">
        <v>96</v>
      </c>
      <c r="G7" s="54">
        <v>120</v>
      </c>
      <c r="H7" s="54"/>
      <c r="I7" s="54">
        <v>60</v>
      </c>
      <c r="J7" s="54">
        <v>144</v>
      </c>
      <c r="K7" s="54">
        <v>313</v>
      </c>
      <c r="L7" s="55">
        <v>113</v>
      </c>
      <c r="M7" s="52"/>
    </row>
    <row r="8" spans="1:13" ht="26.1" customHeight="1">
      <c r="A8" s="79"/>
      <c r="B8" s="69" t="s">
        <v>58</v>
      </c>
      <c r="C8" s="54"/>
      <c r="D8" s="54">
        <v>115</v>
      </c>
      <c r="E8" s="54"/>
      <c r="F8" s="54"/>
      <c r="G8" s="54">
        <v>14</v>
      </c>
      <c r="H8" s="54">
        <v>172</v>
      </c>
      <c r="I8" s="54"/>
      <c r="J8" s="54">
        <v>143</v>
      </c>
      <c r="K8" s="54"/>
      <c r="L8" s="55"/>
      <c r="M8" s="52"/>
    </row>
    <row r="9" spans="1:13" ht="26.1" customHeight="1">
      <c r="A9" s="79"/>
      <c r="B9" s="71" t="s">
        <v>59</v>
      </c>
      <c r="C9" s="54"/>
      <c r="D9" s="54">
        <v>117</v>
      </c>
      <c r="E9" s="54">
        <v>104</v>
      </c>
      <c r="F9" s="54">
        <v>48</v>
      </c>
      <c r="G9" s="54">
        <v>166</v>
      </c>
      <c r="H9" s="54"/>
      <c r="I9" s="54">
        <v>233</v>
      </c>
      <c r="J9" s="54"/>
      <c r="K9" s="54"/>
      <c r="L9" s="55">
        <v>131</v>
      </c>
      <c r="M9" s="52"/>
    </row>
    <row r="10" spans="1:13" ht="26.1" customHeight="1">
      <c r="A10" s="79"/>
      <c r="B10" s="69" t="s">
        <v>60</v>
      </c>
      <c r="C10" s="54"/>
      <c r="D10" s="54">
        <v>60</v>
      </c>
      <c r="E10" s="54">
        <v>66</v>
      </c>
      <c r="F10" s="54">
        <v>179</v>
      </c>
      <c r="G10" s="54"/>
      <c r="H10" s="54"/>
      <c r="I10" s="54"/>
      <c r="J10" s="54">
        <v>58</v>
      </c>
      <c r="K10" s="54"/>
      <c r="L10" s="55"/>
      <c r="M10" s="52"/>
    </row>
    <row r="11" spans="1:13" ht="26.1" customHeight="1">
      <c r="A11" s="80"/>
      <c r="B11" s="70" t="s">
        <v>65</v>
      </c>
      <c r="C11" s="54"/>
      <c r="D11" s="54"/>
      <c r="E11" s="54"/>
      <c r="F11" s="54">
        <v>45</v>
      </c>
      <c r="G11" s="54"/>
      <c r="H11" s="54"/>
      <c r="I11" s="54">
        <v>54</v>
      </c>
      <c r="J11" s="54">
        <v>233</v>
      </c>
      <c r="K11" s="54"/>
      <c r="L11" s="55"/>
      <c r="M11" s="52">
        <v>131</v>
      </c>
    </row>
    <row r="12" spans="1:13" ht="20.100000000000001" customHeight="1">
      <c r="A12" s="60" t="s">
        <v>33</v>
      </c>
      <c r="B12" s="63"/>
      <c r="C12" s="63">
        <f>SUM(C5:C11)</f>
        <v>78</v>
      </c>
      <c r="D12" s="63">
        <f t="shared" ref="D12:M12" si="0">SUM(D5:D11)</f>
        <v>295</v>
      </c>
      <c r="E12" s="63">
        <f t="shared" si="0"/>
        <v>427</v>
      </c>
      <c r="F12" s="63">
        <f t="shared" si="0"/>
        <v>368</v>
      </c>
      <c r="G12" s="63">
        <f t="shared" si="0"/>
        <v>300</v>
      </c>
      <c r="H12" s="63">
        <f t="shared" si="0"/>
        <v>172</v>
      </c>
      <c r="I12" s="63">
        <f t="shared" si="0"/>
        <v>488</v>
      </c>
      <c r="J12" s="63">
        <f t="shared" si="0"/>
        <v>578</v>
      </c>
      <c r="K12" s="63">
        <f t="shared" si="0"/>
        <v>313</v>
      </c>
      <c r="L12" s="63">
        <f t="shared" si="0"/>
        <v>244</v>
      </c>
      <c r="M12" s="63">
        <f t="shared" si="0"/>
        <v>131</v>
      </c>
    </row>
    <row r="13" spans="1:13" ht="26.1" customHeight="1">
      <c r="A13" s="81" t="s">
        <v>76</v>
      </c>
      <c r="B13" s="68" t="s">
        <v>7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13" ht="26.1" customHeight="1">
      <c r="A14" s="79"/>
      <c r="B14" s="70" t="s">
        <v>57</v>
      </c>
      <c r="C14" s="54"/>
      <c r="D14" s="54"/>
      <c r="E14" s="54"/>
      <c r="F14" s="54"/>
      <c r="G14" s="54"/>
      <c r="H14" s="54"/>
      <c r="I14" s="54"/>
      <c r="J14" s="54"/>
      <c r="K14" s="54"/>
      <c r="L14" s="55"/>
      <c r="M14" s="52"/>
    </row>
    <row r="15" spans="1:13" ht="26.1" customHeight="1">
      <c r="A15" s="79"/>
      <c r="B15" s="71" t="s">
        <v>74</v>
      </c>
      <c r="C15" s="54"/>
      <c r="D15" s="54"/>
      <c r="E15" s="54"/>
      <c r="F15" s="54"/>
      <c r="G15" s="54">
        <v>255</v>
      </c>
      <c r="H15" s="54"/>
      <c r="I15" s="54"/>
      <c r="J15" s="54"/>
      <c r="K15" s="54"/>
      <c r="L15" s="55"/>
      <c r="M15" s="52"/>
    </row>
    <row r="16" spans="1:13" ht="26.1" customHeight="1">
      <c r="A16" s="79"/>
      <c r="B16" s="69" t="s">
        <v>58</v>
      </c>
      <c r="C16" s="54">
        <v>22</v>
      </c>
      <c r="D16" s="54">
        <v>162</v>
      </c>
      <c r="E16" s="54">
        <v>6</v>
      </c>
      <c r="F16" s="54">
        <v>37</v>
      </c>
      <c r="G16" s="54"/>
      <c r="H16" s="54">
        <v>10</v>
      </c>
      <c r="I16" s="54"/>
      <c r="J16" s="54"/>
      <c r="K16" s="54"/>
      <c r="L16" s="55"/>
      <c r="M16" s="52"/>
    </row>
    <row r="17" spans="1:13" ht="26.1" customHeight="1">
      <c r="A17" s="79"/>
      <c r="B17" s="71" t="s">
        <v>59</v>
      </c>
      <c r="C17" s="54"/>
      <c r="D17" s="54"/>
      <c r="E17" s="54"/>
      <c r="F17" s="54"/>
      <c r="G17" s="54"/>
      <c r="H17" s="54"/>
      <c r="I17" s="54"/>
      <c r="J17" s="54"/>
      <c r="K17" s="54"/>
      <c r="L17" s="55"/>
      <c r="M17" s="52"/>
    </row>
    <row r="18" spans="1:13" ht="26.1" customHeight="1">
      <c r="A18" s="79"/>
      <c r="B18" s="69" t="s">
        <v>60</v>
      </c>
      <c r="C18" s="54"/>
      <c r="D18" s="54"/>
      <c r="E18" s="54"/>
      <c r="F18" s="54"/>
      <c r="G18" s="54"/>
      <c r="H18" s="54"/>
      <c r="I18" s="54"/>
      <c r="J18" s="54">
        <v>5</v>
      </c>
      <c r="K18" s="54"/>
      <c r="L18" s="55">
        <v>181</v>
      </c>
      <c r="M18" s="52"/>
    </row>
    <row r="19" spans="1:13" ht="26.1" customHeight="1">
      <c r="A19" s="80"/>
      <c r="B19" s="70" t="s">
        <v>65</v>
      </c>
      <c r="C19" s="54">
        <v>44</v>
      </c>
      <c r="D19" s="54">
        <v>113</v>
      </c>
      <c r="E19" s="54"/>
      <c r="F19" s="54">
        <v>36</v>
      </c>
      <c r="G19" s="54">
        <v>72</v>
      </c>
      <c r="H19" s="54"/>
      <c r="I19" s="54"/>
      <c r="J19" s="54"/>
      <c r="K19" s="54"/>
      <c r="L19" s="55"/>
      <c r="M19" s="52"/>
    </row>
    <row r="20" spans="1:13" ht="20.100000000000001" customHeight="1">
      <c r="A20" s="60" t="s">
        <v>33</v>
      </c>
      <c r="B20" s="63"/>
      <c r="C20" s="63">
        <f>SUM(C13:C19)</f>
        <v>66</v>
      </c>
      <c r="D20" s="63">
        <f t="shared" ref="D20" si="1">SUM(D13:D19)</f>
        <v>275</v>
      </c>
      <c r="E20" s="63">
        <f t="shared" ref="E20" si="2">SUM(E13:E19)</f>
        <v>6</v>
      </c>
      <c r="F20" s="63">
        <f t="shared" ref="F20" si="3">SUM(F13:F19)</f>
        <v>73</v>
      </c>
      <c r="G20" s="63">
        <f t="shared" ref="G20" si="4">SUM(G13:G19)</f>
        <v>327</v>
      </c>
      <c r="H20" s="63">
        <f t="shared" ref="H20" si="5">SUM(H13:H19)</f>
        <v>10</v>
      </c>
      <c r="I20" s="63">
        <f t="shared" ref="I20" si="6">SUM(I13:I19)</f>
        <v>0</v>
      </c>
      <c r="J20" s="63">
        <f t="shared" ref="J20" si="7">SUM(J13:J19)</f>
        <v>5</v>
      </c>
      <c r="K20" s="63">
        <f t="shared" ref="K20" si="8">SUM(K13:K19)</f>
        <v>0</v>
      </c>
      <c r="L20" s="63">
        <f t="shared" ref="L20" si="9">SUM(L13:L19)</f>
        <v>181</v>
      </c>
      <c r="M20" s="63">
        <f t="shared" ref="M20" si="10">SUM(M13:M19)</f>
        <v>0</v>
      </c>
    </row>
    <row r="21" spans="1:13" ht="26.1" customHeight="1">
      <c r="A21" s="78" t="s">
        <v>61</v>
      </c>
      <c r="B21" s="68" t="s">
        <v>66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</row>
    <row r="22" spans="1:13" ht="26.1" customHeight="1">
      <c r="A22" s="79"/>
      <c r="B22" s="70" t="s">
        <v>57</v>
      </c>
      <c r="C22" s="54"/>
      <c r="D22" s="54"/>
      <c r="E22" s="54"/>
      <c r="F22" s="54"/>
      <c r="G22" s="54"/>
      <c r="H22" s="54"/>
      <c r="I22" s="54"/>
      <c r="J22" s="54"/>
      <c r="K22" s="54"/>
      <c r="L22" s="55"/>
      <c r="M22" s="52"/>
    </row>
    <row r="23" spans="1:13" ht="26.1" customHeight="1">
      <c r="A23" s="79"/>
      <c r="B23" s="71" t="s">
        <v>74</v>
      </c>
      <c r="C23" s="54"/>
      <c r="D23" s="54"/>
      <c r="E23" s="54"/>
      <c r="F23" s="54"/>
      <c r="G23" s="54">
        <v>152</v>
      </c>
      <c r="H23" s="54">
        <v>166</v>
      </c>
      <c r="I23" s="54"/>
      <c r="J23" s="54"/>
      <c r="K23" s="54"/>
      <c r="L23" s="55">
        <v>225</v>
      </c>
      <c r="M23" s="52">
        <v>162</v>
      </c>
    </row>
    <row r="24" spans="1:13" ht="26.1" customHeight="1">
      <c r="A24" s="79"/>
      <c r="B24" s="69" t="s">
        <v>58</v>
      </c>
      <c r="C24" s="54">
        <v>15</v>
      </c>
      <c r="D24" s="54">
        <v>40</v>
      </c>
      <c r="E24" s="54">
        <v>52</v>
      </c>
      <c r="F24" s="54">
        <v>152</v>
      </c>
      <c r="G24" s="54">
        <v>189</v>
      </c>
      <c r="H24" s="54">
        <v>19</v>
      </c>
      <c r="I24" s="54">
        <v>264</v>
      </c>
      <c r="J24" s="54">
        <v>444</v>
      </c>
      <c r="K24" s="54">
        <v>266</v>
      </c>
      <c r="L24" s="55">
        <v>599</v>
      </c>
      <c r="M24" s="52"/>
    </row>
    <row r="25" spans="1:13" ht="26.1" customHeight="1">
      <c r="A25" s="79"/>
      <c r="B25" s="71" t="s">
        <v>59</v>
      </c>
      <c r="C25" s="54"/>
      <c r="D25" s="54"/>
      <c r="E25" s="54"/>
      <c r="F25" s="54"/>
      <c r="G25" s="54"/>
      <c r="H25" s="54"/>
      <c r="I25" s="54"/>
      <c r="J25" s="54"/>
      <c r="K25" s="54">
        <v>247</v>
      </c>
      <c r="L25" s="55"/>
      <c r="M25" s="52">
        <v>88</v>
      </c>
    </row>
    <row r="26" spans="1:13" ht="26.1" customHeight="1">
      <c r="A26" s="79"/>
      <c r="B26" s="69" t="s">
        <v>60</v>
      </c>
      <c r="C26" s="54"/>
      <c r="D26" s="54"/>
      <c r="E26" s="54"/>
      <c r="F26" s="54">
        <v>92</v>
      </c>
      <c r="G26" s="54"/>
      <c r="H26" s="54"/>
      <c r="I26" s="54"/>
      <c r="J26" s="54"/>
      <c r="K26" s="54"/>
      <c r="L26" s="55"/>
      <c r="M26" s="52"/>
    </row>
    <row r="27" spans="1:13" ht="26.1" customHeight="1">
      <c r="A27" s="80"/>
      <c r="B27" s="70" t="s">
        <v>65</v>
      </c>
      <c r="C27" s="54"/>
      <c r="D27" s="54"/>
      <c r="E27" s="54"/>
      <c r="F27" s="54"/>
      <c r="G27" s="54"/>
      <c r="H27" s="54"/>
      <c r="I27" s="54"/>
      <c r="J27" s="54"/>
      <c r="K27" s="54">
        <v>63</v>
      </c>
      <c r="L27" s="55"/>
      <c r="M27" s="52"/>
    </row>
    <row r="28" spans="1:13" ht="20.100000000000001" customHeight="1">
      <c r="A28" s="60" t="s">
        <v>33</v>
      </c>
      <c r="B28" s="63"/>
      <c r="C28" s="63">
        <f>SUM(C21:C27)</f>
        <v>15</v>
      </c>
      <c r="D28" s="63">
        <f t="shared" ref="D28" si="11">SUM(D21:D27)</f>
        <v>40</v>
      </c>
      <c r="E28" s="63">
        <f t="shared" ref="E28" si="12">SUM(E21:E27)</f>
        <v>52</v>
      </c>
      <c r="F28" s="63">
        <f t="shared" ref="F28" si="13">SUM(F21:F27)</f>
        <v>244</v>
      </c>
      <c r="G28" s="63">
        <f t="shared" ref="G28" si="14">SUM(G21:G27)</f>
        <v>341</v>
      </c>
      <c r="H28" s="63">
        <f t="shared" ref="H28" si="15">SUM(H21:H27)</f>
        <v>185</v>
      </c>
      <c r="I28" s="63">
        <f t="shared" ref="I28" si="16">SUM(I21:I27)</f>
        <v>264</v>
      </c>
      <c r="J28" s="63">
        <f t="shared" ref="J28" si="17">SUM(J21:J27)</f>
        <v>444</v>
      </c>
      <c r="K28" s="63">
        <f t="shared" ref="K28" si="18">SUM(K21:K27)</f>
        <v>576</v>
      </c>
      <c r="L28" s="63">
        <f t="shared" ref="L28" si="19">SUM(L21:L27)</f>
        <v>824</v>
      </c>
      <c r="M28" s="63">
        <f t="shared" ref="M28" si="20">SUM(M21:M27)</f>
        <v>250</v>
      </c>
    </row>
    <row r="29" spans="1:13" ht="20.100000000000001" customHeight="1">
      <c r="A29" s="46" t="s">
        <v>62</v>
      </c>
      <c r="B29" s="42"/>
      <c r="C29" s="73">
        <f>C28+C20+C12</f>
        <v>159</v>
      </c>
      <c r="D29" s="73">
        <f t="shared" ref="D29:M29" si="21">D28+D20+D12</f>
        <v>610</v>
      </c>
      <c r="E29" s="74">
        <f t="shared" si="21"/>
        <v>485</v>
      </c>
      <c r="F29" s="75">
        <f t="shared" si="21"/>
        <v>685</v>
      </c>
      <c r="G29" s="73">
        <f t="shared" si="21"/>
        <v>968</v>
      </c>
      <c r="H29" s="73">
        <f t="shared" si="21"/>
        <v>367</v>
      </c>
      <c r="I29" s="73">
        <f t="shared" si="21"/>
        <v>752</v>
      </c>
      <c r="J29" s="74">
        <f t="shared" si="21"/>
        <v>1027</v>
      </c>
      <c r="K29" s="74">
        <f t="shared" si="21"/>
        <v>889</v>
      </c>
      <c r="L29" s="76">
        <f t="shared" si="21"/>
        <v>1249</v>
      </c>
      <c r="M29" s="72">
        <f t="shared" si="21"/>
        <v>381</v>
      </c>
    </row>
    <row r="30" spans="1:13">
      <c r="A30" s="7" t="str">
        <f>+'Viviendas Iniciadas'!A96</f>
        <v>EEEko 2025eko 3. hiruhileko datuak/Datos de EDYVI 3er trimestre 2025</v>
      </c>
    </row>
    <row r="31" spans="1:13">
      <c r="A31" s="7" t="str">
        <f>+'Viviendas Iniciadas'!A97</f>
        <v>Iturria: BOE behin-behineko eta behin betiko kalifikazioak ,eta EE SS zuinketa-akta eta behin-behineko onarpen-akta</v>
      </c>
    </row>
    <row r="32" spans="1:13">
      <c r="A32" s="7" t="str">
        <f>+'Viviendas Iniciadas'!A98</f>
        <v>Fuente: calificaciones provisionales y definitivas de VPO y actas de replanteo y de recepción provisional de viviendas sociales</v>
      </c>
      <c r="B32" s="5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>
      <c r="A33" s="7" t="str">
        <f>+'Viviendas Iniciadas'!A99</f>
        <v>Azkenengo eguneratzea 2026/01/08 - Última actualización a 08/01/2026</v>
      </c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</row>
  </sheetData>
  <mergeCells count="3">
    <mergeCell ref="A21:A27"/>
    <mergeCell ref="A5:A11"/>
    <mergeCell ref="A13:A19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3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4" ma:contentTypeDescription="Crear nuevo documento." ma:contentTypeScope="" ma:versionID="30b7a470c76d585abedb92b63b2a1f59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c3e37802d34e0339e1b477eda72b2f9f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2ECFA4-EC6B-4CC3-B7B6-06FA2680B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450B9C-87C0-461D-8996-B3EB343B2A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6EABEB-E54A-43AA-8E04-F1C6B542D5E0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963a5026-9f9d-4189-b26e-d9b52fe3714a"/>
    <ds:schemaRef ds:uri="http://purl.org/dc/dcmitype/"/>
    <ds:schemaRef ds:uri="http://purl.org/dc/elements/1.1/"/>
    <ds:schemaRef ds:uri="a0eed0c6-a2f9-4b40-929b-2662350a63c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Viviendas Iniciadas</vt:lpstr>
      <vt:lpstr>Vivi Ini iniciativa publica</vt:lpstr>
      <vt:lpstr>Vivi Ini Alquiler</vt:lpstr>
      <vt:lpstr>Vivi Ini Area Funcional</vt:lpstr>
      <vt:lpstr>Vivi Ini Capitales</vt:lpstr>
      <vt:lpstr>'Vivi Ini Alquiler'!Área_de_impresión</vt:lpstr>
      <vt:lpstr>'Vivi Ini Area Funcional'!Área_de_impresión</vt:lpstr>
      <vt:lpstr>'Vivi Ini Capitales'!Área_de_impresión</vt:lpstr>
      <vt:lpstr>'Vivi Ini iniciativa publica'!Área_de_impresión</vt:lpstr>
      <vt:lpstr>'Viviendas Iniciadas'!Área_de_impresión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Azterlanak, plangintza eta aurr</dc:creator>
  <cp:keywords/>
  <dc:description/>
  <cp:lastModifiedBy>Mateo Abad, Maider</cp:lastModifiedBy>
  <cp:revision/>
  <cp:lastPrinted>2025-04-16T12:10:54Z</cp:lastPrinted>
  <dcterms:created xsi:type="dcterms:W3CDTF">1998-10-07T11:16:46Z</dcterms:created>
  <dcterms:modified xsi:type="dcterms:W3CDTF">2026-02-18T09:11:34Z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