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M:\José Manuel Para Gómez\Suplencia Amaia\EVIT\"/>
    </mc:Choice>
  </mc:AlternateContent>
  <bookViews>
    <workbookView xWindow="-255" yWindow="162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publica'!#REF!</definedName>
    <definedName name="_xlnm.Print_Area" localSheetId="4">'Vivi Termi Capitales'!#REF!</definedName>
    <definedName name="_xlnm.Print_Area" localSheetId="2">'Vivi. Terminadas Alquiler'!#REF!</definedName>
    <definedName name="_xlnm.Print_Area" localSheetId="0">'Viviendas Terminadas'!#REF!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A28" i="6" l="1"/>
  <c r="A29" i="6"/>
  <c r="A150" i="4"/>
  <c r="A151" i="4"/>
  <c r="A58" i="23"/>
  <c r="A59" i="23"/>
  <c r="A70" i="22"/>
  <c r="A71" i="22"/>
  <c r="K80" i="2"/>
  <c r="M25" i="6" l="1"/>
  <c r="M18" i="6"/>
  <c r="M11" i="6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33" i="4"/>
  <c r="L98" i="4"/>
  <c r="L99" i="4"/>
  <c r="L100" i="4"/>
  <c r="L101" i="4"/>
  <c r="L112" i="4" s="1"/>
  <c r="L102" i="4"/>
  <c r="L103" i="4"/>
  <c r="L104" i="4"/>
  <c r="L105" i="4"/>
  <c r="L106" i="4"/>
  <c r="L107" i="4"/>
  <c r="L108" i="4"/>
  <c r="L109" i="4"/>
  <c r="L110" i="4"/>
  <c r="L111" i="4"/>
  <c r="L97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43" i="4"/>
  <c r="L170" i="4"/>
  <c r="L130" i="4"/>
  <c r="L94" i="4"/>
  <c r="L76" i="4"/>
  <c r="L40" i="4"/>
  <c r="L22" i="4"/>
  <c r="L55" i="23"/>
  <c r="L56" i="23" s="1"/>
  <c r="L54" i="23"/>
  <c r="L53" i="23"/>
  <c r="L43" i="23"/>
  <c r="L42" i="23"/>
  <c r="L41" i="23"/>
  <c r="L23" i="23"/>
  <c r="L22" i="23"/>
  <c r="L21" i="23"/>
  <c r="L50" i="23"/>
  <c r="L37" i="23"/>
  <c r="L31" i="23"/>
  <c r="L17" i="23"/>
  <c r="L10" i="23"/>
  <c r="L67" i="22"/>
  <c r="L65" i="22"/>
  <c r="L60" i="22"/>
  <c r="L59" i="22"/>
  <c r="L58" i="22"/>
  <c r="L28" i="22"/>
  <c r="L29" i="22" s="1"/>
  <c r="L27" i="22"/>
  <c r="L66" i="22" s="1"/>
  <c r="L26" i="22"/>
  <c r="L61" i="22"/>
  <c r="L54" i="22"/>
  <c r="L48" i="22"/>
  <c r="L42" i="22"/>
  <c r="L36" i="22"/>
  <c r="L23" i="22"/>
  <c r="L17" i="22"/>
  <c r="L11" i="22"/>
  <c r="L66" i="2"/>
  <c r="L47" i="2"/>
  <c r="L37" i="2"/>
  <c r="L36" i="2"/>
  <c r="L35" i="2"/>
  <c r="L19" i="2"/>
  <c r="L49" i="2" s="1"/>
  <c r="L68" i="2" s="1"/>
  <c r="L18" i="2"/>
  <c r="L48" i="2" s="1"/>
  <c r="L67" i="2" s="1"/>
  <c r="L17" i="2"/>
  <c r="L80" i="2"/>
  <c r="L59" i="2"/>
  <c r="L44" i="2"/>
  <c r="L32" i="2"/>
  <c r="L26" i="2"/>
  <c r="L8" i="2"/>
  <c r="L14" i="2"/>
  <c r="M4" i="6"/>
  <c r="L154" i="4"/>
  <c r="L132" i="4"/>
  <c r="L114" i="4"/>
  <c r="L96" i="4"/>
  <c r="L78" i="4"/>
  <c r="L60" i="4"/>
  <c r="L42" i="4"/>
  <c r="L24" i="4"/>
  <c r="L6" i="4"/>
  <c r="L52" i="23"/>
  <c r="L46" i="23"/>
  <c r="L40" i="23"/>
  <c r="L33" i="23"/>
  <c r="L27" i="23"/>
  <c r="L20" i="23"/>
  <c r="L13" i="23"/>
  <c r="L6" i="23"/>
  <c r="L64" i="22"/>
  <c r="L57" i="22"/>
  <c r="L50" i="22"/>
  <c r="L44" i="22"/>
  <c r="L38" i="22"/>
  <c r="L32" i="22"/>
  <c r="L25" i="22"/>
  <c r="L19" i="22"/>
  <c r="L13" i="22"/>
  <c r="L7" i="22"/>
  <c r="L65" i="2"/>
  <c r="L55" i="2"/>
  <c r="L46" i="2"/>
  <c r="L40" i="2"/>
  <c r="L34" i="2"/>
  <c r="L28" i="2"/>
  <c r="L22" i="2"/>
  <c r="L16" i="2"/>
  <c r="L10" i="2"/>
  <c r="L4" i="2"/>
  <c r="M2" i="6"/>
  <c r="M1" i="6"/>
  <c r="A4" i="4"/>
  <c r="A2" i="4"/>
  <c r="A4" i="23"/>
  <c r="A2" i="23"/>
  <c r="A4" i="22"/>
  <c r="A2" i="22"/>
  <c r="M26" i="6" l="1"/>
  <c r="L148" i="4"/>
  <c r="L58" i="4"/>
  <c r="L69" i="2"/>
  <c r="L50" i="2"/>
  <c r="L20" i="2"/>
  <c r="L44" i="23"/>
  <c r="L24" i="23"/>
  <c r="L68" i="22"/>
  <c r="L38" i="2"/>
  <c r="A30" i="6"/>
  <c r="A152" i="4"/>
  <c r="A60" i="23"/>
  <c r="A72" i="22"/>
  <c r="J25" i="6" l="1"/>
  <c r="I25" i="6"/>
  <c r="H25" i="6"/>
  <c r="G25" i="6"/>
  <c r="F25" i="6"/>
  <c r="E25" i="6"/>
  <c r="D25" i="6"/>
  <c r="C25" i="6"/>
  <c r="J18" i="6"/>
  <c r="I18" i="6"/>
  <c r="H18" i="6"/>
  <c r="G18" i="6"/>
  <c r="F18" i="6"/>
  <c r="E18" i="6"/>
  <c r="D18" i="6"/>
  <c r="C18" i="6"/>
  <c r="J11" i="6"/>
  <c r="I11" i="6"/>
  <c r="H11" i="6"/>
  <c r="G11" i="6"/>
  <c r="F11" i="6"/>
  <c r="E11" i="6"/>
  <c r="D11" i="6"/>
  <c r="C11" i="6"/>
  <c r="I170" i="4"/>
  <c r="H170" i="4"/>
  <c r="G170" i="4"/>
  <c r="F170" i="4"/>
  <c r="E170" i="4"/>
  <c r="D170" i="4"/>
  <c r="C170" i="4"/>
  <c r="B170" i="4"/>
  <c r="I130" i="4"/>
  <c r="H130" i="4"/>
  <c r="G130" i="4"/>
  <c r="F130" i="4"/>
  <c r="C130" i="4"/>
  <c r="B130" i="4"/>
  <c r="I111" i="4"/>
  <c r="H111" i="4"/>
  <c r="G111" i="4"/>
  <c r="F111" i="4"/>
  <c r="E111" i="4"/>
  <c r="E129" i="4" s="1"/>
  <c r="D111" i="4"/>
  <c r="D129" i="4" s="1"/>
  <c r="C111" i="4"/>
  <c r="B111" i="4"/>
  <c r="I110" i="4"/>
  <c r="H110" i="4"/>
  <c r="G110" i="4"/>
  <c r="F110" i="4"/>
  <c r="E110" i="4"/>
  <c r="E128" i="4" s="1"/>
  <c r="D110" i="4"/>
  <c r="C110" i="4"/>
  <c r="B110" i="4"/>
  <c r="I109" i="4"/>
  <c r="H109" i="4"/>
  <c r="G109" i="4"/>
  <c r="F109" i="4"/>
  <c r="E109" i="4"/>
  <c r="E127" i="4" s="1"/>
  <c r="D109" i="4"/>
  <c r="C109" i="4"/>
  <c r="B109" i="4"/>
  <c r="I108" i="4"/>
  <c r="H108" i="4"/>
  <c r="G108" i="4"/>
  <c r="F108" i="4"/>
  <c r="E108" i="4"/>
  <c r="D108" i="4"/>
  <c r="C108" i="4"/>
  <c r="B108" i="4"/>
  <c r="I107" i="4"/>
  <c r="H107" i="4"/>
  <c r="G107" i="4"/>
  <c r="F107" i="4"/>
  <c r="E107" i="4"/>
  <c r="D107" i="4"/>
  <c r="C107" i="4"/>
  <c r="B107" i="4"/>
  <c r="I106" i="4"/>
  <c r="H106" i="4"/>
  <c r="G106" i="4"/>
  <c r="F106" i="4"/>
  <c r="E106" i="4"/>
  <c r="D106" i="4"/>
  <c r="C106" i="4"/>
  <c r="B106" i="4"/>
  <c r="I105" i="4"/>
  <c r="H105" i="4"/>
  <c r="G105" i="4"/>
  <c r="F105" i="4"/>
  <c r="E105" i="4"/>
  <c r="D105" i="4"/>
  <c r="C105" i="4"/>
  <c r="B105" i="4"/>
  <c r="I104" i="4"/>
  <c r="H104" i="4"/>
  <c r="G104" i="4"/>
  <c r="F104" i="4"/>
  <c r="E104" i="4"/>
  <c r="D104" i="4"/>
  <c r="D122" i="4" s="1"/>
  <c r="C104" i="4"/>
  <c r="B104" i="4"/>
  <c r="I103" i="4"/>
  <c r="H103" i="4"/>
  <c r="G103" i="4"/>
  <c r="F103" i="4"/>
  <c r="E103" i="4"/>
  <c r="D103" i="4"/>
  <c r="C103" i="4"/>
  <c r="B103" i="4"/>
  <c r="I102" i="4"/>
  <c r="H102" i="4"/>
  <c r="G102" i="4"/>
  <c r="F102" i="4"/>
  <c r="E102" i="4"/>
  <c r="D102" i="4"/>
  <c r="C102" i="4"/>
  <c r="B102" i="4"/>
  <c r="I101" i="4"/>
  <c r="H101" i="4"/>
  <c r="G101" i="4"/>
  <c r="F101" i="4"/>
  <c r="E101" i="4"/>
  <c r="D101" i="4"/>
  <c r="C101" i="4"/>
  <c r="B101" i="4"/>
  <c r="I100" i="4"/>
  <c r="H100" i="4"/>
  <c r="G100" i="4"/>
  <c r="F100" i="4"/>
  <c r="E100" i="4"/>
  <c r="D100" i="4"/>
  <c r="C100" i="4"/>
  <c r="B100" i="4"/>
  <c r="I99" i="4"/>
  <c r="H99" i="4"/>
  <c r="G99" i="4"/>
  <c r="F99" i="4"/>
  <c r="E99" i="4"/>
  <c r="D99" i="4"/>
  <c r="C99" i="4"/>
  <c r="B99" i="4"/>
  <c r="I98" i="4"/>
  <c r="H98" i="4"/>
  <c r="G98" i="4"/>
  <c r="F98" i="4"/>
  <c r="E98" i="4"/>
  <c r="D98" i="4"/>
  <c r="D116" i="4" s="1"/>
  <c r="C98" i="4"/>
  <c r="B98" i="4"/>
  <c r="I97" i="4"/>
  <c r="H97" i="4"/>
  <c r="G97" i="4"/>
  <c r="F97" i="4"/>
  <c r="E97" i="4"/>
  <c r="D97" i="4"/>
  <c r="C97" i="4"/>
  <c r="B97" i="4"/>
  <c r="I94" i="4"/>
  <c r="H94" i="4"/>
  <c r="G94" i="4"/>
  <c r="F94" i="4"/>
  <c r="E94" i="4"/>
  <c r="D94" i="4"/>
  <c r="C94" i="4"/>
  <c r="B94" i="4"/>
  <c r="I76" i="4"/>
  <c r="H76" i="4"/>
  <c r="G76" i="4"/>
  <c r="F76" i="4"/>
  <c r="E76" i="4"/>
  <c r="D76" i="4"/>
  <c r="C76" i="4"/>
  <c r="B76" i="4"/>
  <c r="I57" i="4"/>
  <c r="H57" i="4"/>
  <c r="G57" i="4"/>
  <c r="F57" i="4"/>
  <c r="E57" i="4"/>
  <c r="D57" i="4"/>
  <c r="C57" i="4"/>
  <c r="B57" i="4"/>
  <c r="I56" i="4"/>
  <c r="H56" i="4"/>
  <c r="G56" i="4"/>
  <c r="F56" i="4"/>
  <c r="E56" i="4"/>
  <c r="D56" i="4"/>
  <c r="C56" i="4"/>
  <c r="B56" i="4"/>
  <c r="I55" i="4"/>
  <c r="H55" i="4"/>
  <c r="G55" i="4"/>
  <c r="F55" i="4"/>
  <c r="E55" i="4"/>
  <c r="D55" i="4"/>
  <c r="C55" i="4"/>
  <c r="B55" i="4"/>
  <c r="I54" i="4"/>
  <c r="H54" i="4"/>
  <c r="G54" i="4"/>
  <c r="F54" i="4"/>
  <c r="E54" i="4"/>
  <c r="D54" i="4"/>
  <c r="C54" i="4"/>
  <c r="B54" i="4"/>
  <c r="I53" i="4"/>
  <c r="H53" i="4"/>
  <c r="G53" i="4"/>
  <c r="F53" i="4"/>
  <c r="E53" i="4"/>
  <c r="D53" i="4"/>
  <c r="C53" i="4"/>
  <c r="B53" i="4"/>
  <c r="I52" i="4"/>
  <c r="H52" i="4"/>
  <c r="G52" i="4"/>
  <c r="F52" i="4"/>
  <c r="E52" i="4"/>
  <c r="D52" i="4"/>
  <c r="C52" i="4"/>
  <c r="B52" i="4"/>
  <c r="I51" i="4"/>
  <c r="H51" i="4"/>
  <c r="G51" i="4"/>
  <c r="F51" i="4"/>
  <c r="E51" i="4"/>
  <c r="D51" i="4"/>
  <c r="C51" i="4"/>
  <c r="B51" i="4"/>
  <c r="I50" i="4"/>
  <c r="H50" i="4"/>
  <c r="G50" i="4"/>
  <c r="F50" i="4"/>
  <c r="E50" i="4"/>
  <c r="D50" i="4"/>
  <c r="C50" i="4"/>
  <c r="B50" i="4"/>
  <c r="I49" i="4"/>
  <c r="H49" i="4"/>
  <c r="G49" i="4"/>
  <c r="F49" i="4"/>
  <c r="E49" i="4"/>
  <c r="D49" i="4"/>
  <c r="C49" i="4"/>
  <c r="B49" i="4"/>
  <c r="I48" i="4"/>
  <c r="H48" i="4"/>
  <c r="G48" i="4"/>
  <c r="F48" i="4"/>
  <c r="E48" i="4"/>
  <c r="D48" i="4"/>
  <c r="C48" i="4"/>
  <c r="B48" i="4"/>
  <c r="I47" i="4"/>
  <c r="H47" i="4"/>
  <c r="G47" i="4"/>
  <c r="F47" i="4"/>
  <c r="E47" i="4"/>
  <c r="D47" i="4"/>
  <c r="C47" i="4"/>
  <c r="B47" i="4"/>
  <c r="I46" i="4"/>
  <c r="H46" i="4"/>
  <c r="G46" i="4"/>
  <c r="F46" i="4"/>
  <c r="E46" i="4"/>
  <c r="D46" i="4"/>
  <c r="C46" i="4"/>
  <c r="B46" i="4"/>
  <c r="I45" i="4"/>
  <c r="H45" i="4"/>
  <c r="G45" i="4"/>
  <c r="F45" i="4"/>
  <c r="E45" i="4"/>
  <c r="D45" i="4"/>
  <c r="C45" i="4"/>
  <c r="B45" i="4"/>
  <c r="I44" i="4"/>
  <c r="H44" i="4"/>
  <c r="G44" i="4"/>
  <c r="F44" i="4"/>
  <c r="E44" i="4"/>
  <c r="D44" i="4"/>
  <c r="C44" i="4"/>
  <c r="B44" i="4"/>
  <c r="I43" i="4"/>
  <c r="H43" i="4"/>
  <c r="G43" i="4"/>
  <c r="F43" i="4"/>
  <c r="E43" i="4"/>
  <c r="D43" i="4"/>
  <c r="C43" i="4"/>
  <c r="B43" i="4"/>
  <c r="I40" i="4"/>
  <c r="H40" i="4"/>
  <c r="G40" i="4"/>
  <c r="F40" i="4"/>
  <c r="E40" i="4"/>
  <c r="D40" i="4"/>
  <c r="C40" i="4"/>
  <c r="B40" i="4"/>
  <c r="I24" i="4"/>
  <c r="I42" i="4" s="1"/>
  <c r="I60" i="4" s="1"/>
  <c r="I78" i="4" s="1"/>
  <c r="I96" i="4" s="1"/>
  <c r="I114" i="4" s="1"/>
  <c r="I132" i="4" s="1"/>
  <c r="I154" i="4" s="1"/>
  <c r="I22" i="4"/>
  <c r="H22" i="4"/>
  <c r="G22" i="4"/>
  <c r="F22" i="4"/>
  <c r="E22" i="4"/>
  <c r="D22" i="4"/>
  <c r="C22" i="4"/>
  <c r="B22" i="4"/>
  <c r="I50" i="23"/>
  <c r="H50" i="23"/>
  <c r="G50" i="23"/>
  <c r="F50" i="23"/>
  <c r="E50" i="23"/>
  <c r="D50" i="23"/>
  <c r="C50" i="23"/>
  <c r="B50" i="23"/>
  <c r="I43" i="23"/>
  <c r="H43" i="23"/>
  <c r="G43" i="23"/>
  <c r="F43" i="23"/>
  <c r="E43" i="23"/>
  <c r="D43" i="23"/>
  <c r="C43" i="23"/>
  <c r="B43" i="23"/>
  <c r="I42" i="23"/>
  <c r="H42" i="23"/>
  <c r="G42" i="23"/>
  <c r="F42" i="23"/>
  <c r="E42" i="23"/>
  <c r="D42" i="23"/>
  <c r="C42" i="23"/>
  <c r="B42" i="23"/>
  <c r="I41" i="23"/>
  <c r="H41" i="23"/>
  <c r="G41" i="23"/>
  <c r="F41" i="23"/>
  <c r="E41" i="23"/>
  <c r="D41" i="23"/>
  <c r="C41" i="23"/>
  <c r="B41" i="23"/>
  <c r="I37" i="23"/>
  <c r="H37" i="23"/>
  <c r="G37" i="23"/>
  <c r="F37" i="23"/>
  <c r="E37" i="23"/>
  <c r="D37" i="23"/>
  <c r="C37" i="23"/>
  <c r="B37" i="23"/>
  <c r="I31" i="23"/>
  <c r="H31" i="23"/>
  <c r="G31" i="23"/>
  <c r="F31" i="23"/>
  <c r="E31" i="23"/>
  <c r="D31" i="23"/>
  <c r="C31" i="23"/>
  <c r="B31" i="23"/>
  <c r="I23" i="23"/>
  <c r="H23" i="23"/>
  <c r="G23" i="23"/>
  <c r="F23" i="23"/>
  <c r="F55" i="23" s="1"/>
  <c r="E23" i="23"/>
  <c r="D23" i="23"/>
  <c r="C23" i="23"/>
  <c r="B23" i="23"/>
  <c r="I22" i="23"/>
  <c r="H22" i="23"/>
  <c r="G22" i="23"/>
  <c r="F22" i="23"/>
  <c r="E22" i="23"/>
  <c r="E54" i="23" s="1"/>
  <c r="D22" i="23"/>
  <c r="C22" i="23"/>
  <c r="B22" i="23"/>
  <c r="I21" i="23"/>
  <c r="H21" i="23"/>
  <c r="G21" i="23"/>
  <c r="G53" i="23" s="1"/>
  <c r="F21" i="23"/>
  <c r="E21" i="23"/>
  <c r="D21" i="23"/>
  <c r="C21" i="23"/>
  <c r="B21" i="23"/>
  <c r="I17" i="23"/>
  <c r="H17" i="23"/>
  <c r="G17" i="23"/>
  <c r="F17" i="23"/>
  <c r="E17" i="23"/>
  <c r="D17" i="23"/>
  <c r="C17" i="23"/>
  <c r="B17" i="23"/>
  <c r="I13" i="23"/>
  <c r="I20" i="23" s="1"/>
  <c r="I27" i="23" s="1"/>
  <c r="I33" i="23" s="1"/>
  <c r="I40" i="23" s="1"/>
  <c r="I46" i="23" s="1"/>
  <c r="I52" i="23" s="1"/>
  <c r="I10" i="23"/>
  <c r="H10" i="23"/>
  <c r="G10" i="23"/>
  <c r="F10" i="23"/>
  <c r="E10" i="23"/>
  <c r="D10" i="23"/>
  <c r="C10" i="23"/>
  <c r="B10" i="23"/>
  <c r="I60" i="22"/>
  <c r="H60" i="22"/>
  <c r="G60" i="22"/>
  <c r="F60" i="22"/>
  <c r="E60" i="22"/>
  <c r="D60" i="22"/>
  <c r="C60" i="22"/>
  <c r="B60" i="22"/>
  <c r="I59" i="22"/>
  <c r="H59" i="22"/>
  <c r="G59" i="22"/>
  <c r="F59" i="22"/>
  <c r="E59" i="22"/>
  <c r="D59" i="22"/>
  <c r="C59" i="22"/>
  <c r="B59" i="22"/>
  <c r="I58" i="22"/>
  <c r="H58" i="22"/>
  <c r="G58" i="22"/>
  <c r="F58" i="22"/>
  <c r="E58" i="22"/>
  <c r="D58" i="22"/>
  <c r="C58" i="22"/>
  <c r="B58" i="22"/>
  <c r="I54" i="22"/>
  <c r="H54" i="22"/>
  <c r="G54" i="22"/>
  <c r="F54" i="22"/>
  <c r="E54" i="22"/>
  <c r="D54" i="22"/>
  <c r="C54" i="22"/>
  <c r="B54" i="22"/>
  <c r="I48" i="22"/>
  <c r="H48" i="22"/>
  <c r="G48" i="22"/>
  <c r="F48" i="22"/>
  <c r="E48" i="22"/>
  <c r="D48" i="22"/>
  <c r="C48" i="22"/>
  <c r="B48" i="22"/>
  <c r="I38" i="22"/>
  <c r="I44" i="22" s="1"/>
  <c r="I50" i="22" s="1"/>
  <c r="I57" i="22" s="1"/>
  <c r="I64" i="22" s="1"/>
  <c r="I36" i="22"/>
  <c r="H36" i="22"/>
  <c r="G36" i="22"/>
  <c r="F36" i="22"/>
  <c r="E36" i="22"/>
  <c r="D36" i="22"/>
  <c r="C36" i="22"/>
  <c r="B36" i="22"/>
  <c r="I32" i="22"/>
  <c r="I28" i="22"/>
  <c r="H28" i="22"/>
  <c r="G28" i="22"/>
  <c r="F28" i="22"/>
  <c r="E28" i="22"/>
  <c r="D28" i="22"/>
  <c r="C28" i="22"/>
  <c r="C67" i="22" s="1"/>
  <c r="B28" i="22"/>
  <c r="I27" i="22"/>
  <c r="H27" i="22"/>
  <c r="H66" i="22" s="1"/>
  <c r="G27" i="22"/>
  <c r="F27" i="22"/>
  <c r="E27" i="22"/>
  <c r="E66" i="22" s="1"/>
  <c r="D27" i="22"/>
  <c r="C27" i="22"/>
  <c r="B27" i="22"/>
  <c r="I26" i="22"/>
  <c r="H26" i="22"/>
  <c r="G26" i="22"/>
  <c r="G65" i="22" s="1"/>
  <c r="F26" i="22"/>
  <c r="E26" i="22"/>
  <c r="D26" i="22"/>
  <c r="C26" i="22"/>
  <c r="B26" i="22"/>
  <c r="I25" i="22"/>
  <c r="I23" i="22"/>
  <c r="H23" i="22"/>
  <c r="G23" i="22"/>
  <c r="F23" i="22"/>
  <c r="E23" i="22"/>
  <c r="D23" i="22"/>
  <c r="C23" i="22"/>
  <c r="B23" i="22"/>
  <c r="I19" i="22"/>
  <c r="I17" i="22"/>
  <c r="H17" i="22"/>
  <c r="G17" i="22"/>
  <c r="F17" i="22"/>
  <c r="E17" i="22"/>
  <c r="D17" i="22"/>
  <c r="C17" i="22"/>
  <c r="B17" i="22"/>
  <c r="I13" i="22"/>
  <c r="I11" i="22"/>
  <c r="H11" i="22"/>
  <c r="G11" i="22"/>
  <c r="F11" i="22"/>
  <c r="E11" i="22"/>
  <c r="D11" i="22"/>
  <c r="C11" i="22"/>
  <c r="B11" i="22"/>
  <c r="I80" i="2"/>
  <c r="H80" i="2"/>
  <c r="G80" i="2"/>
  <c r="F80" i="2"/>
  <c r="E80" i="2"/>
  <c r="D80" i="2"/>
  <c r="C80" i="2"/>
  <c r="B80" i="2"/>
  <c r="I65" i="2"/>
  <c r="I59" i="2"/>
  <c r="H59" i="2"/>
  <c r="G59" i="2"/>
  <c r="F59" i="2"/>
  <c r="E59" i="2"/>
  <c r="D59" i="2"/>
  <c r="C59" i="2"/>
  <c r="B59" i="2"/>
  <c r="I46" i="2"/>
  <c r="I44" i="2"/>
  <c r="H44" i="2"/>
  <c r="G44" i="2"/>
  <c r="F44" i="2"/>
  <c r="E44" i="2"/>
  <c r="D44" i="2"/>
  <c r="C44" i="2"/>
  <c r="B44" i="2"/>
  <c r="I40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I32" i="2"/>
  <c r="H32" i="2"/>
  <c r="G32" i="2"/>
  <c r="F32" i="2"/>
  <c r="E32" i="2"/>
  <c r="D32" i="2"/>
  <c r="C32" i="2"/>
  <c r="B32" i="2"/>
  <c r="I28" i="2"/>
  <c r="I26" i="2"/>
  <c r="H26" i="2"/>
  <c r="G26" i="2"/>
  <c r="F26" i="2"/>
  <c r="E26" i="2"/>
  <c r="D26" i="2"/>
  <c r="C26" i="2"/>
  <c r="B26" i="2"/>
  <c r="I22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I14" i="2"/>
  <c r="H14" i="2"/>
  <c r="G14" i="2"/>
  <c r="F14" i="2"/>
  <c r="E14" i="2"/>
  <c r="D14" i="2"/>
  <c r="C14" i="2"/>
  <c r="B14" i="2"/>
  <c r="I10" i="2"/>
  <c r="I8" i="2"/>
  <c r="H8" i="2"/>
  <c r="G8" i="2"/>
  <c r="F8" i="2"/>
  <c r="E8" i="2"/>
  <c r="D8" i="2"/>
  <c r="C8" i="2"/>
  <c r="B8" i="2"/>
  <c r="H20" i="2" l="1"/>
  <c r="G67" i="22"/>
  <c r="F29" i="22"/>
  <c r="D66" i="22"/>
  <c r="C53" i="23"/>
  <c r="E20" i="2"/>
  <c r="B24" i="23"/>
  <c r="E112" i="4"/>
  <c r="I20" i="2"/>
  <c r="B29" i="22"/>
  <c r="I54" i="23"/>
  <c r="D20" i="2"/>
  <c r="C65" i="22"/>
  <c r="F24" i="23"/>
  <c r="B55" i="23"/>
  <c r="I112" i="4"/>
  <c r="C26" i="6"/>
  <c r="G26" i="6"/>
  <c r="E53" i="23"/>
  <c r="E56" i="23" s="1"/>
  <c r="I53" i="23"/>
  <c r="D65" i="22"/>
  <c r="H65" i="22"/>
  <c r="C61" i="22"/>
  <c r="G61" i="22"/>
  <c r="H47" i="2"/>
  <c r="H66" i="2" s="1"/>
  <c r="F49" i="2"/>
  <c r="F68" i="2" s="1"/>
  <c r="E47" i="2"/>
  <c r="E66" i="2" s="1"/>
  <c r="I47" i="2"/>
  <c r="I66" i="2" s="1"/>
  <c r="D48" i="2"/>
  <c r="D67" i="2" s="1"/>
  <c r="H48" i="2"/>
  <c r="H67" i="2" s="1"/>
  <c r="C49" i="2"/>
  <c r="C68" i="2" s="1"/>
  <c r="G49" i="2"/>
  <c r="G68" i="2" s="1"/>
  <c r="I29" i="22"/>
  <c r="E65" i="22"/>
  <c r="E68" i="22" s="1"/>
  <c r="I65" i="22"/>
  <c r="D55" i="23"/>
  <c r="H55" i="23"/>
  <c r="C58" i="4"/>
  <c r="G58" i="4"/>
  <c r="E26" i="6"/>
  <c r="I26" i="6"/>
  <c r="D26" i="6"/>
  <c r="H26" i="6"/>
  <c r="C48" i="2"/>
  <c r="C67" i="2" s="1"/>
  <c r="B49" i="2"/>
  <c r="B68" i="2" s="1"/>
  <c r="B20" i="2"/>
  <c r="F20" i="2"/>
  <c r="B47" i="2"/>
  <c r="B66" i="2" s="1"/>
  <c r="F47" i="2"/>
  <c r="E48" i="2"/>
  <c r="E67" i="2" s="1"/>
  <c r="I48" i="2"/>
  <c r="I67" i="2" s="1"/>
  <c r="D49" i="2"/>
  <c r="D68" i="2" s="1"/>
  <c r="H49" i="2"/>
  <c r="H68" i="2" s="1"/>
  <c r="D67" i="22"/>
  <c r="H67" i="22"/>
  <c r="B54" i="23"/>
  <c r="F54" i="23"/>
  <c r="E55" i="23"/>
  <c r="I55" i="23"/>
  <c r="D58" i="4"/>
  <c r="H58" i="4"/>
  <c r="F26" i="6"/>
  <c r="J26" i="6"/>
  <c r="D47" i="2"/>
  <c r="D66" i="2" s="1"/>
  <c r="G48" i="2"/>
  <c r="G67" i="2" s="1"/>
  <c r="E130" i="4"/>
  <c r="C20" i="2"/>
  <c r="G20" i="2"/>
  <c r="C47" i="2"/>
  <c r="C66" i="2" s="1"/>
  <c r="G47" i="2"/>
  <c r="G66" i="2" s="1"/>
  <c r="B48" i="2"/>
  <c r="B67" i="2" s="1"/>
  <c r="F48" i="2"/>
  <c r="F67" i="2" s="1"/>
  <c r="E49" i="2"/>
  <c r="E68" i="2" s="1"/>
  <c r="I49" i="2"/>
  <c r="I68" i="2" s="1"/>
  <c r="B67" i="22"/>
  <c r="F67" i="22"/>
  <c r="B66" i="22"/>
  <c r="F66" i="22"/>
  <c r="E67" i="22"/>
  <c r="I67" i="22"/>
  <c r="D54" i="23"/>
  <c r="H54" i="23"/>
  <c r="C55" i="23"/>
  <c r="G55" i="23"/>
  <c r="D53" i="23"/>
  <c r="H53" i="23"/>
  <c r="C44" i="23"/>
  <c r="G44" i="23"/>
  <c r="B58" i="4"/>
  <c r="F58" i="4"/>
  <c r="D133" i="4"/>
  <c r="H133" i="4"/>
  <c r="B134" i="4"/>
  <c r="F134" i="4"/>
  <c r="D135" i="4"/>
  <c r="H135" i="4"/>
  <c r="B136" i="4"/>
  <c r="F136" i="4"/>
  <c r="D137" i="4"/>
  <c r="H137" i="4"/>
  <c r="B138" i="4"/>
  <c r="F138" i="4"/>
  <c r="H139" i="4"/>
  <c r="B140" i="4"/>
  <c r="F140" i="4"/>
  <c r="H141" i="4"/>
  <c r="B142" i="4"/>
  <c r="F142" i="4"/>
  <c r="H143" i="4"/>
  <c r="B144" i="4"/>
  <c r="F144" i="4"/>
  <c r="H145" i="4"/>
  <c r="B146" i="4"/>
  <c r="F146" i="4"/>
  <c r="D147" i="4"/>
  <c r="H147" i="4"/>
  <c r="D127" i="4"/>
  <c r="D145" i="4" s="1"/>
  <c r="C134" i="4"/>
  <c r="G134" i="4"/>
  <c r="E135" i="4"/>
  <c r="I135" i="4"/>
  <c r="C136" i="4"/>
  <c r="G136" i="4"/>
  <c r="E137" i="4"/>
  <c r="I137" i="4"/>
  <c r="C138" i="4"/>
  <c r="G138" i="4"/>
  <c r="E139" i="4"/>
  <c r="I139" i="4"/>
  <c r="C140" i="4"/>
  <c r="G140" i="4"/>
  <c r="E141" i="4"/>
  <c r="I141" i="4"/>
  <c r="C142" i="4"/>
  <c r="G142" i="4"/>
  <c r="E143" i="4"/>
  <c r="I143" i="4"/>
  <c r="C144" i="4"/>
  <c r="G144" i="4"/>
  <c r="I145" i="4"/>
  <c r="C146" i="4"/>
  <c r="G146" i="4"/>
  <c r="I147" i="4"/>
  <c r="B133" i="4"/>
  <c r="F133" i="4"/>
  <c r="H134" i="4"/>
  <c r="B135" i="4"/>
  <c r="F135" i="4"/>
  <c r="D136" i="4"/>
  <c r="H136" i="4"/>
  <c r="B137" i="4"/>
  <c r="F137" i="4"/>
  <c r="H138" i="4"/>
  <c r="B139" i="4"/>
  <c r="F139" i="4"/>
  <c r="H140" i="4"/>
  <c r="B141" i="4"/>
  <c r="F141" i="4"/>
  <c r="H142" i="4"/>
  <c r="B143" i="4"/>
  <c r="F143" i="4"/>
  <c r="D144" i="4"/>
  <c r="H144" i="4"/>
  <c r="B145" i="4"/>
  <c r="F145" i="4"/>
  <c r="H146" i="4"/>
  <c r="B147" i="4"/>
  <c r="F147" i="4"/>
  <c r="E58" i="4"/>
  <c r="I58" i="4"/>
  <c r="C133" i="4"/>
  <c r="G133" i="4"/>
  <c r="E134" i="4"/>
  <c r="I134" i="4"/>
  <c r="C135" i="4"/>
  <c r="G135" i="4"/>
  <c r="E136" i="4"/>
  <c r="I136" i="4"/>
  <c r="C137" i="4"/>
  <c r="G137" i="4"/>
  <c r="E138" i="4"/>
  <c r="I138" i="4"/>
  <c r="C139" i="4"/>
  <c r="G139" i="4"/>
  <c r="E140" i="4"/>
  <c r="I140" i="4"/>
  <c r="C141" i="4"/>
  <c r="G141" i="4"/>
  <c r="E142" i="4"/>
  <c r="I142" i="4"/>
  <c r="C143" i="4"/>
  <c r="G143" i="4"/>
  <c r="E144" i="4"/>
  <c r="I144" i="4"/>
  <c r="C145" i="4"/>
  <c r="G145" i="4"/>
  <c r="E146" i="4"/>
  <c r="I146" i="4"/>
  <c r="C147" i="4"/>
  <c r="G147" i="4"/>
  <c r="D125" i="4"/>
  <c r="D143" i="4" s="1"/>
  <c r="B112" i="4"/>
  <c r="F112" i="4"/>
  <c r="D120" i="4"/>
  <c r="D138" i="4" s="1"/>
  <c r="D124" i="4"/>
  <c r="D142" i="4" s="1"/>
  <c r="D128" i="4"/>
  <c r="D146" i="4" s="1"/>
  <c r="E133" i="4"/>
  <c r="I133" i="4"/>
  <c r="E145" i="4"/>
  <c r="E147" i="4"/>
  <c r="C112" i="4"/>
  <c r="G112" i="4"/>
  <c r="D121" i="4"/>
  <c r="D134" i="4"/>
  <c r="D140" i="4"/>
  <c r="D112" i="4"/>
  <c r="H112" i="4"/>
  <c r="D123" i="4"/>
  <c r="D141" i="4" s="1"/>
  <c r="I56" i="23"/>
  <c r="C24" i="23"/>
  <c r="G24" i="23"/>
  <c r="E44" i="23"/>
  <c r="I44" i="23"/>
  <c r="C54" i="23"/>
  <c r="G54" i="23"/>
  <c r="G56" i="23" s="1"/>
  <c r="D24" i="23"/>
  <c r="H24" i="23"/>
  <c r="B44" i="23"/>
  <c r="F44" i="23"/>
  <c r="B53" i="23"/>
  <c r="B56" i="23" s="1"/>
  <c r="F53" i="23"/>
  <c r="E24" i="23"/>
  <c r="I24" i="23"/>
  <c r="D44" i="23"/>
  <c r="H44" i="23"/>
  <c r="D68" i="22"/>
  <c r="H68" i="22"/>
  <c r="C29" i="22"/>
  <c r="G29" i="22"/>
  <c r="E61" i="22"/>
  <c r="I61" i="22"/>
  <c r="C66" i="22"/>
  <c r="C68" i="22" s="1"/>
  <c r="G66" i="22"/>
  <c r="D29" i="22"/>
  <c r="H29" i="22"/>
  <c r="B61" i="22"/>
  <c r="F61" i="22"/>
  <c r="B65" i="22"/>
  <c r="B68" i="22" s="1"/>
  <c r="F65" i="22"/>
  <c r="E29" i="22"/>
  <c r="I66" i="22"/>
  <c r="D61" i="22"/>
  <c r="H61" i="22"/>
  <c r="F66" i="2"/>
  <c r="D38" i="2"/>
  <c r="H38" i="2"/>
  <c r="E38" i="2"/>
  <c r="I38" i="2"/>
  <c r="B38" i="2"/>
  <c r="F38" i="2"/>
  <c r="C38" i="2"/>
  <c r="G38" i="2"/>
  <c r="H56" i="23" l="1"/>
  <c r="F50" i="2"/>
  <c r="G68" i="22"/>
  <c r="G69" i="2"/>
  <c r="E50" i="2"/>
  <c r="C56" i="23"/>
  <c r="G50" i="2"/>
  <c r="D50" i="2"/>
  <c r="I68" i="22"/>
  <c r="B69" i="2"/>
  <c r="D56" i="23"/>
  <c r="D69" i="2"/>
  <c r="E69" i="2"/>
  <c r="C50" i="2"/>
  <c r="F69" i="2"/>
  <c r="H148" i="4"/>
  <c r="I69" i="2"/>
  <c r="H50" i="2"/>
  <c r="I50" i="2"/>
  <c r="F68" i="22"/>
  <c r="F56" i="23"/>
  <c r="H69" i="2"/>
  <c r="C69" i="2"/>
  <c r="B50" i="2"/>
  <c r="D130" i="4"/>
  <c r="G148" i="4"/>
  <c r="I148" i="4"/>
  <c r="F148" i="4"/>
  <c r="D139" i="4"/>
  <c r="D148" i="4" s="1"/>
  <c r="C148" i="4"/>
  <c r="B148" i="4"/>
  <c r="E148" i="4"/>
</calcChain>
</file>

<file path=xl/sharedStrings.xml><?xml version="1.0" encoding="utf-8"?>
<sst xmlns="http://schemas.openxmlformats.org/spreadsheetml/2006/main" count="349" uniqueCount="76">
  <si>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</si>
  <si>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</si>
  <si>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</si>
  <si>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</si>
  <si>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</si>
  <si>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</si>
  <si>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</si>
  <si>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</si>
  <si>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</si>
  <si>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</si>
  <si>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</si>
  <si>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</si>
  <si>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</si>
  <si>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</si>
  <si>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</si>
  <si>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</si>
  <si>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</si>
  <si>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</si>
  <si>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</si>
  <si>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</si>
  <si>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</si>
  <si>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</si>
  <si>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</si>
  <si>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</si>
  <si>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</si>
  <si>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</si>
  <si>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</si>
  <si>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</si>
  <si>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</si>
  <si>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</si>
  <si>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</si>
  <si>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</si>
  <si>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</si>
  <si>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</si>
  <si>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</si>
  <si>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</si>
  <si>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</si>
  <si>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</si>
  <si>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</si>
  <si>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</si>
  <si>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</si>
  <si>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</si>
  <si>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</si>
  <si>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</si>
  <si>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</si>
  <si>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</si>
  <si>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</si>
  <si>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</si>
  <si>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</si>
  <si>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</si>
  <si>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</si>
  <si>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</si>
  <si>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</si>
  <si>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</si>
  <si>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</si>
  <si>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</si>
  <si>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</si>
  <si>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</si>
  <si>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</si>
  <si>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</si>
  <si>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</si>
  <si>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</si>
  <si>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</si>
  <si>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</si>
  <si>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</si>
  <si>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</si>
  <si>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</si>
  <si>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</si>
  <si>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ETXEBIZITZA BABESTU BUKATUAK URTEKA ETA LURRALDEKA. </t>
  </si>
  <si>
    <t xml:space="preserve">Hiru hiriburuetan bukatutako etxebizitzak. </t>
  </si>
  <si>
    <t xml:space="preserve">Viviendas terminadas en las tres capitales.  </t>
  </si>
  <si>
    <t>2021ko 1. hiruhilekoan arte</t>
  </si>
  <si>
    <t>Hasta 1º trimestre de 2021</t>
  </si>
  <si>
    <t>2021(*)</t>
  </si>
  <si>
    <t>(*)2020ko 4. hiruhilekoan arte/Datos de 4º trimestre 2020</t>
  </si>
  <si>
    <t>Azkenengo eguneratzea 2021/04/15 - Última actualización a 15/04/2021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</si>
</sst>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7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1" xfId="0" applyFont="1" applyFill="1" applyBorder="1" applyAlignment="1">
      <alignment horizontal="left" wrapText="1"/>
    </xf>
    <xf numFmtId="3" fontId="8" fillId="0" borderId="0" xfId="0" applyNumberFormat="1" applyFont="1"/>
    <xf numFmtId="0" fontId="8" fillId="0" borderId="0" xfId="0" applyFont="1" applyBorder="1"/>
    <xf numFmtId="0" fontId="10" fillId="0" borderId="3" xfId="0" applyFont="1" applyFill="1" applyBorder="1" applyAlignment="1">
      <alignment horizontal="center"/>
    </xf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5" fillId="0" borderId="0" xfId="3" applyFont="1"/>
    <xf numFmtId="0" fontId="7" fillId="0" borderId="0" xfId="3" applyFont="1"/>
    <xf numFmtId="0" fontId="8" fillId="0" borderId="0" xfId="3" applyFont="1"/>
    <xf numFmtId="0" fontId="8" fillId="0" borderId="12" xfId="3" applyFont="1" applyFill="1" applyBorder="1" applyAlignment="1">
      <alignment horizontal="left"/>
    </xf>
    <xf numFmtId="0" fontId="8" fillId="0" borderId="13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11" xfId="3" applyFont="1" applyFill="1" applyBorder="1" applyAlignment="1">
      <alignment horizontal="left" wrapText="1"/>
    </xf>
    <xf numFmtId="0" fontId="6" fillId="0" borderId="0" xfId="3" applyFont="1"/>
    <xf numFmtId="3" fontId="5" fillId="0" borderId="4" xfId="3" applyNumberFormat="1" applyFont="1" applyFill="1" applyBorder="1" applyAlignment="1"/>
    <xf numFmtId="3" fontId="5" fillId="0" borderId="5" xfId="3" applyNumberFormat="1" applyFont="1" applyFill="1" applyBorder="1" applyAlignment="1"/>
    <xf numFmtId="3" fontId="5" fillId="0" borderId="8" xfId="3" applyNumberFormat="1" applyFont="1" applyFill="1" applyBorder="1" applyAlignment="1"/>
    <xf numFmtId="3" fontId="5" fillId="0" borderId="9" xfId="3" applyNumberFormat="1" applyFont="1" applyFill="1" applyBorder="1" applyAlignment="1"/>
    <xf numFmtId="0" fontId="0" fillId="0" borderId="0" xfId="0" applyAlignment="1"/>
    <xf numFmtId="0" fontId="8" fillId="0" borderId="0" xfId="2" applyFont="1"/>
    <xf numFmtId="0" fontId="7" fillId="0" borderId="14" xfId="2" applyFont="1" applyFill="1" applyBorder="1" applyAlignment="1">
      <alignment horizontal="center"/>
    </xf>
    <xf numFmtId="0" fontId="5" fillId="0" borderId="0" xfId="2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 applyBorder="1"/>
    <xf numFmtId="0" fontId="8" fillId="0" borderId="0" xfId="4" applyFont="1"/>
    <xf numFmtId="0" fontId="8" fillId="0" borderId="0" xfId="0" applyFont="1" applyProtection="1">
      <protection locked="0"/>
    </xf>
    <xf numFmtId="3" fontId="7" fillId="2" borderId="15" xfId="4" applyNumberFormat="1" applyFont="1" applyFill="1" applyBorder="1" applyAlignment="1">
      <alignment horizontal="left"/>
    </xf>
    <xf numFmtId="0" fontId="4" fillId="0" borderId="0" xfId="0" applyFont="1"/>
    <xf numFmtId="0" fontId="4" fillId="0" borderId="0" xfId="3" applyFont="1"/>
    <xf numFmtId="0" fontId="13" fillId="0" borderId="0" xfId="3" applyFont="1"/>
    <xf numFmtId="0" fontId="5" fillId="0" borderId="0" xfId="0" applyFont="1" applyAlignme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5" fillId="0" borderId="0" xfId="0" applyFont="1" applyFill="1" applyBorder="1" applyAlignment="1"/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8" fillId="0" borderId="0" xfId="0" applyFont="1" applyFill="1"/>
    <xf numFmtId="0" fontId="2" fillId="0" borderId="7" xfId="0" applyFont="1" applyFill="1" applyBorder="1" applyAlignment="1">
      <alignment horizontal="left"/>
    </xf>
    <xf numFmtId="3" fontId="7" fillId="2" borderId="17" xfId="4" applyNumberFormat="1" applyFont="1" applyFill="1" applyBorder="1" applyAlignment="1">
      <alignment horizontal="left" wrapText="1"/>
    </xf>
    <xf numFmtId="3" fontId="11" fillId="0" borderId="6" xfId="4" applyNumberFormat="1" applyFont="1" applyFill="1" applyBorder="1" applyAlignment="1">
      <alignment horizontal="left"/>
    </xf>
    <xf numFmtId="3" fontId="11" fillId="0" borderId="14" xfId="4" applyNumberFormat="1" applyFont="1" applyFill="1" applyBorder="1" applyAlignment="1">
      <alignment horizontal="left"/>
    </xf>
    <xf numFmtId="0" fontId="5" fillId="0" borderId="0" xfId="0" applyFont="1" applyFill="1" applyAlignment="1"/>
    <xf numFmtId="3" fontId="5" fillId="0" borderId="18" xfId="2" applyNumberFormat="1" applyFont="1" applyFill="1" applyBorder="1" applyAlignment="1"/>
    <xf numFmtId="0" fontId="10" fillId="0" borderId="19" xfId="0" applyFont="1" applyFill="1" applyBorder="1" applyAlignment="1">
      <alignment horizontal="center" vertical="center"/>
    </xf>
    <xf numFmtId="3" fontId="5" fillId="0" borderId="20" xfId="2" applyNumberFormat="1" applyFont="1" applyBorder="1"/>
    <xf numFmtId="3" fontId="8" fillId="0" borderId="15" xfId="4" applyNumberFormat="1" applyFont="1" applyFill="1" applyBorder="1" applyAlignment="1">
      <alignment horizontal="left" wrapText="1"/>
    </xf>
    <xf numFmtId="3" fontId="8" fillId="0" borderId="12" xfId="4" applyNumberFormat="1" applyFont="1" applyFill="1" applyBorder="1" applyAlignment="1">
      <alignment horizontal="left" wrapText="1"/>
    </xf>
    <xf numFmtId="3" fontId="5" fillId="0" borderId="18" xfId="4" applyNumberFormat="1" applyFont="1" applyFill="1" applyBorder="1" applyAlignment="1"/>
    <xf numFmtId="3" fontId="5" fillId="0" borderId="24" xfId="4" applyNumberFormat="1" applyFont="1" applyFill="1" applyBorder="1" applyAlignment="1"/>
    <xf numFmtId="0" fontId="10" fillId="0" borderId="18" xfId="0" applyFont="1" applyFill="1" applyBorder="1" applyAlignment="1">
      <alignment horizontal="center"/>
    </xf>
    <xf numFmtId="3" fontId="5" fillId="2" borderId="18" xfId="4" applyNumberFormat="1" applyFont="1" applyFill="1" applyBorder="1" applyAlignment="1"/>
    <xf numFmtId="3" fontId="12" fillId="0" borderId="25" xfId="4" applyNumberFormat="1" applyFont="1" applyFill="1" applyBorder="1" applyAlignment="1"/>
    <xf numFmtId="3" fontId="5" fillId="0" borderId="26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7" fillId="0" borderId="10" xfId="2" applyFont="1" applyFill="1" applyBorder="1" applyAlignment="1">
      <alignment horizontal="center"/>
    </xf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3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/>
    <xf numFmtId="0" fontId="7" fillId="0" borderId="0" xfId="0" applyFont="1" applyAlignment="1"/>
    <xf numFmtId="0" fontId="7" fillId="0" borderId="0" xfId="2" applyFont="1" applyBorder="1" applyAlignment="1">
      <alignment vertical="center" wrapText="1"/>
    </xf>
    <xf numFmtId="0" fontId="8" fillId="0" borderId="27" xfId="0" applyFont="1" applyBorder="1"/>
    <xf numFmtId="0" fontId="7" fillId="0" borderId="0" xfId="0" applyFont="1" applyBorder="1"/>
    <xf numFmtId="0" fontId="10" fillId="0" borderId="10" xfId="0" applyFont="1" applyFill="1" applyBorder="1" applyAlignment="1">
      <alignment horizontal="center"/>
    </xf>
    <xf numFmtId="3" fontId="8" fillId="0" borderId="24" xfId="4" applyNumberFormat="1" applyFont="1" applyFill="1" applyBorder="1" applyAlignment="1">
      <alignment horizontal="left" wrapText="1"/>
    </xf>
    <xf numFmtId="0" fontId="15" fillId="0" borderId="0" xfId="0" applyFont="1" applyFill="1" applyAlignment="1"/>
    <xf numFmtId="0" fontId="8" fillId="0" borderId="15" xfId="2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left" wrapText="1"/>
    </xf>
    <xf numFmtId="0" fontId="8" fillId="0" borderId="21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vertical="center"/>
    </xf>
    <xf numFmtId="0" fontId="7" fillId="0" borderId="27" xfId="0" applyFont="1" applyFill="1" applyBorder="1" applyAlignment="1">
      <alignment vertical="justify" wrapText="1"/>
    </xf>
    <xf numFmtId="0" fontId="7" fillId="0" borderId="2" xfId="0" applyFont="1" applyFill="1" applyBorder="1" applyAlignment="1">
      <alignment vertical="justify" wrapText="1"/>
    </xf>
    <xf numFmtId="0" fontId="16" fillId="0" borderId="2" xfId="0" applyFont="1" applyFill="1" applyBorder="1" applyAlignment="1">
      <alignment vertical="justify" wrapText="1"/>
    </xf>
    <xf numFmtId="0" fontId="8" fillId="0" borderId="17" xfId="2" applyFont="1" applyFill="1" applyBorder="1" applyAlignment="1">
      <alignment wrapText="1"/>
    </xf>
    <xf numFmtId="0" fontId="7" fillId="0" borderId="6" xfId="0" applyFont="1" applyFill="1" applyBorder="1" applyAlignment="1"/>
    <xf numFmtId="0" fontId="7" fillId="0" borderId="2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3" fontId="5" fillId="0" borderId="9" xfId="0" quotePrefix="1" applyNumberFormat="1" applyFont="1" applyFill="1" applyBorder="1" applyAlignment="1"/>
    <xf numFmtId="3" fontId="8" fillId="0" borderId="2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3" applyFont="1"/>
    <xf numFmtId="0" fontId="12" fillId="0" borderId="0" xfId="0" applyFont="1"/>
    <xf numFmtId="0" fontId="12" fillId="0" borderId="0" xfId="0" applyFont="1" applyAlignment="1"/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zoomScaleNormal="100" workbookViewId="0"/>
  </sheetViews>
  <sheetFormatPr baseColWidth="10" defaultColWidth="12" defaultRowHeight="11.25"/>
  <cols>
    <col min="1" max="1" width="37.5703125" style="13" customWidth="1"/>
    <col min="2" max="9" width="5.7109375" style="13" customWidth="1"/>
    <col min="10" max="11" width="5.5703125" style="13" bestFit="1" customWidth="1"/>
    <col min="12" max="12" width="8" style="13" bestFit="1" customWidth="1"/>
    <col min="13" max="16384" width="12" style="13"/>
  </cols>
  <sheetData>
    <row r="1" spans="1:12">
      <c r="A1" s="7" t="s">
        <v>68</v>
      </c>
      <c r="K1" s="98"/>
      <c r="L1" s="103" t="s">
        <v>71</v>
      </c>
    </row>
    <row r="2" spans="1:12">
      <c r="A2" s="7" t="s">
        <v>67</v>
      </c>
      <c r="K2" s="98"/>
      <c r="L2" s="103" t="s">
        <v>72</v>
      </c>
    </row>
    <row r="3" spans="1:12" ht="12" thickBot="1">
      <c r="A3" s="7"/>
    </row>
    <row r="4" spans="1:12" ht="22.5">
      <c r="A4" s="14" t="s">
        <v>8</v>
      </c>
      <c r="B4" s="22">
        <v>2011</v>
      </c>
      <c r="C4" s="22">
        <v>2012</v>
      </c>
      <c r="D4" s="22">
        <v>2013</v>
      </c>
      <c r="E4" s="22">
        <v>2014</v>
      </c>
      <c r="F4" s="22">
        <v>2015</v>
      </c>
      <c r="G4" s="22">
        <v>2016</v>
      </c>
      <c r="H4" s="22">
        <v>2017</v>
      </c>
      <c r="I4" s="22">
        <v>2018</v>
      </c>
      <c r="J4" s="22">
        <v>2019</v>
      </c>
      <c r="K4" s="22">
        <v>2020</v>
      </c>
      <c r="L4" s="22">
        <f>+K4+1</f>
        <v>2021</v>
      </c>
    </row>
    <row r="5" spans="1:12">
      <c r="A5" s="9" t="s">
        <v>10</v>
      </c>
      <c r="B5" s="18">
        <v>1155</v>
      </c>
      <c r="C5" s="18">
        <v>1526</v>
      </c>
      <c r="D5" s="18">
        <v>419</v>
      </c>
      <c r="E5" s="18">
        <v>103</v>
      </c>
      <c r="F5" s="18">
        <v>0</v>
      </c>
      <c r="G5" s="18">
        <v>35</v>
      </c>
      <c r="H5" s="18">
        <v>0</v>
      </c>
      <c r="I5" s="18">
        <v>40</v>
      </c>
      <c r="J5" s="18">
        <v>63</v>
      </c>
      <c r="K5" s="18">
        <v>122</v>
      </c>
      <c r="L5" s="18">
        <v>0</v>
      </c>
    </row>
    <row r="6" spans="1:12">
      <c r="A6" s="27" t="s">
        <v>0</v>
      </c>
      <c r="B6" s="19">
        <v>670</v>
      </c>
      <c r="C6" s="19">
        <v>716</v>
      </c>
      <c r="D6" s="19">
        <v>519</v>
      </c>
      <c r="E6" s="19">
        <v>524</v>
      </c>
      <c r="F6" s="19">
        <v>834</v>
      </c>
      <c r="G6" s="19">
        <v>664</v>
      </c>
      <c r="H6" s="19">
        <v>210</v>
      </c>
      <c r="I6" s="19">
        <v>327</v>
      </c>
      <c r="J6" s="19">
        <v>442</v>
      </c>
      <c r="K6" s="19">
        <v>110</v>
      </c>
      <c r="L6" s="19">
        <v>0</v>
      </c>
    </row>
    <row r="7" spans="1:12">
      <c r="A7" s="26" t="s">
        <v>1</v>
      </c>
      <c r="B7" s="18">
        <v>1499</v>
      </c>
      <c r="C7" s="18">
        <v>935</v>
      </c>
      <c r="D7" s="18">
        <v>435</v>
      </c>
      <c r="E7" s="18">
        <v>458</v>
      </c>
      <c r="F7" s="18">
        <v>297</v>
      </c>
      <c r="G7" s="18">
        <v>286</v>
      </c>
      <c r="H7" s="18">
        <v>88</v>
      </c>
      <c r="I7" s="18">
        <v>51</v>
      </c>
      <c r="J7" s="18">
        <v>42</v>
      </c>
      <c r="K7" s="18">
        <v>222</v>
      </c>
      <c r="L7" s="18">
        <v>37</v>
      </c>
    </row>
    <row r="8" spans="1:12" ht="12" thickBot="1">
      <c r="A8" s="28" t="s">
        <v>6</v>
      </c>
      <c r="B8" s="20">
        <f t="shared" ref="B8:D8" si="0">SUM(B5:B7)</f>
        <v>3324</v>
      </c>
      <c r="C8" s="20">
        <f t="shared" si="0"/>
        <v>3177</v>
      </c>
      <c r="D8" s="20">
        <f t="shared" si="0"/>
        <v>1373</v>
      </c>
      <c r="E8" s="20">
        <f t="shared" ref="E8:I8" si="1">SUM(E5:E7)</f>
        <v>1085</v>
      </c>
      <c r="F8" s="20">
        <f t="shared" si="1"/>
        <v>1131</v>
      </c>
      <c r="G8" s="20">
        <f t="shared" si="1"/>
        <v>985</v>
      </c>
      <c r="H8" s="20">
        <f t="shared" si="1"/>
        <v>298</v>
      </c>
      <c r="I8" s="20">
        <f t="shared" si="1"/>
        <v>418</v>
      </c>
      <c r="J8" s="20">
        <v>547</v>
      </c>
      <c r="K8" s="20">
        <v>454</v>
      </c>
      <c r="L8" s="20">
        <f>SUM(L5:L7)</f>
        <v>37</v>
      </c>
    </row>
    <row r="9" spans="1:12" ht="12" thickBot="1">
      <c r="A9" s="12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22.5">
      <c r="A10" s="14" t="s">
        <v>13</v>
      </c>
      <c r="B10" s="22">
        <v>2011</v>
      </c>
      <c r="C10" s="22">
        <v>2012</v>
      </c>
      <c r="D10" s="22">
        <v>2013</v>
      </c>
      <c r="E10" s="22">
        <v>2014</v>
      </c>
      <c r="F10" s="22">
        <v>2015</v>
      </c>
      <c r="G10" s="22">
        <v>2016</v>
      </c>
      <c r="H10" s="22">
        <v>2017</v>
      </c>
      <c r="I10" s="22">
        <f>I4</f>
        <v>2018</v>
      </c>
      <c r="J10" s="22">
        <v>2019</v>
      </c>
      <c r="K10" s="22">
        <v>2020</v>
      </c>
      <c r="L10" s="22">
        <f>+L4</f>
        <v>2021</v>
      </c>
    </row>
    <row r="11" spans="1:12">
      <c r="A11" s="9" t="s">
        <v>10</v>
      </c>
      <c r="B11" s="18">
        <v>956</v>
      </c>
      <c r="C11" s="18">
        <v>84</v>
      </c>
      <c r="D11" s="18">
        <v>0</v>
      </c>
      <c r="E11" s="18">
        <v>314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</row>
    <row r="12" spans="1:12">
      <c r="A12" s="27" t="s">
        <v>0</v>
      </c>
      <c r="B12" s="19">
        <v>370</v>
      </c>
      <c r="C12" s="19">
        <v>197</v>
      </c>
      <c r="D12" s="19">
        <v>52</v>
      </c>
      <c r="E12" s="19">
        <v>348</v>
      </c>
      <c r="F12" s="19">
        <v>280</v>
      </c>
      <c r="G12" s="19">
        <v>267</v>
      </c>
      <c r="H12" s="19">
        <v>0</v>
      </c>
      <c r="I12" s="19">
        <v>108</v>
      </c>
      <c r="J12" s="19">
        <v>392</v>
      </c>
      <c r="K12" s="19">
        <v>0</v>
      </c>
      <c r="L12" s="19">
        <v>86</v>
      </c>
    </row>
    <row r="13" spans="1:12">
      <c r="A13" s="26" t="s">
        <v>1</v>
      </c>
      <c r="B13" s="18">
        <v>200</v>
      </c>
      <c r="C13" s="18">
        <v>64</v>
      </c>
      <c r="D13" s="18">
        <v>165</v>
      </c>
      <c r="E13" s="18">
        <v>174</v>
      </c>
      <c r="F13" s="18">
        <v>74</v>
      </c>
      <c r="G13" s="18">
        <v>214</v>
      </c>
      <c r="H13" s="18">
        <v>0</v>
      </c>
      <c r="I13" s="18">
        <v>97</v>
      </c>
      <c r="J13" s="18">
        <v>70</v>
      </c>
      <c r="K13" s="18">
        <v>0</v>
      </c>
      <c r="L13" s="18">
        <v>0</v>
      </c>
    </row>
    <row r="14" spans="1:12" ht="12" thickBot="1">
      <c r="A14" s="28" t="s">
        <v>6</v>
      </c>
      <c r="B14" s="20">
        <f t="shared" ref="B14:I14" si="2">SUM(B11:B13)</f>
        <v>1526</v>
      </c>
      <c r="C14" s="20">
        <f t="shared" si="2"/>
        <v>345</v>
      </c>
      <c r="D14" s="20">
        <f t="shared" si="2"/>
        <v>217</v>
      </c>
      <c r="E14" s="20">
        <f t="shared" si="2"/>
        <v>836</v>
      </c>
      <c r="F14" s="20">
        <f t="shared" si="2"/>
        <v>354</v>
      </c>
      <c r="G14" s="20">
        <f t="shared" si="2"/>
        <v>481</v>
      </c>
      <c r="H14" s="20">
        <f t="shared" si="2"/>
        <v>0</v>
      </c>
      <c r="I14" s="20">
        <f t="shared" si="2"/>
        <v>205</v>
      </c>
      <c r="J14" s="20">
        <v>462</v>
      </c>
      <c r="K14" s="20">
        <v>0</v>
      </c>
      <c r="L14" s="20">
        <f>SUM(L11:L13)</f>
        <v>86</v>
      </c>
    </row>
    <row r="15" spans="1:12" ht="12" thickBot="1">
      <c r="A15" s="5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2.5" customHeight="1">
      <c r="A16" s="92" t="s">
        <v>24</v>
      </c>
      <c r="B16" s="22">
        <v>2011</v>
      </c>
      <c r="C16" s="22">
        <v>2012</v>
      </c>
      <c r="D16" s="22">
        <v>2013</v>
      </c>
      <c r="E16" s="22">
        <v>2014</v>
      </c>
      <c r="F16" s="22">
        <v>2015</v>
      </c>
      <c r="G16" s="22">
        <v>2016</v>
      </c>
      <c r="H16" s="22">
        <v>2017</v>
      </c>
      <c r="I16" s="22">
        <f>I4</f>
        <v>2018</v>
      </c>
      <c r="J16" s="22">
        <v>2019</v>
      </c>
      <c r="K16" s="22">
        <v>2020</v>
      </c>
      <c r="L16" s="22">
        <f>+L4</f>
        <v>2021</v>
      </c>
    </row>
    <row r="17" spans="1:12">
      <c r="A17" s="9" t="s">
        <v>10</v>
      </c>
      <c r="B17" s="18">
        <f t="shared" ref="B17:I19" si="3">+B5+B11</f>
        <v>2111</v>
      </c>
      <c r="C17" s="18">
        <f t="shared" si="3"/>
        <v>1610</v>
      </c>
      <c r="D17" s="18">
        <f t="shared" si="3"/>
        <v>419</v>
      </c>
      <c r="E17" s="18">
        <f t="shared" si="3"/>
        <v>417</v>
      </c>
      <c r="F17" s="18">
        <f t="shared" si="3"/>
        <v>0</v>
      </c>
      <c r="G17" s="18">
        <f t="shared" si="3"/>
        <v>35</v>
      </c>
      <c r="H17" s="18">
        <f t="shared" si="3"/>
        <v>0</v>
      </c>
      <c r="I17" s="18">
        <f t="shared" si="3"/>
        <v>40</v>
      </c>
      <c r="J17" s="18">
        <v>63</v>
      </c>
      <c r="K17" s="18">
        <v>122</v>
      </c>
      <c r="L17" s="18">
        <f>+L5+L11</f>
        <v>0</v>
      </c>
    </row>
    <row r="18" spans="1:12">
      <c r="A18" s="10" t="s">
        <v>0</v>
      </c>
      <c r="B18" s="19">
        <f t="shared" si="3"/>
        <v>1040</v>
      </c>
      <c r="C18" s="19">
        <f t="shared" si="3"/>
        <v>913</v>
      </c>
      <c r="D18" s="19">
        <f t="shared" si="3"/>
        <v>571</v>
      </c>
      <c r="E18" s="19">
        <f t="shared" si="3"/>
        <v>872</v>
      </c>
      <c r="F18" s="19">
        <f t="shared" si="3"/>
        <v>1114</v>
      </c>
      <c r="G18" s="19">
        <f t="shared" si="3"/>
        <v>931</v>
      </c>
      <c r="H18" s="19">
        <f t="shared" si="3"/>
        <v>210</v>
      </c>
      <c r="I18" s="19">
        <f t="shared" si="3"/>
        <v>435</v>
      </c>
      <c r="J18" s="19">
        <v>834</v>
      </c>
      <c r="K18" s="19">
        <v>110</v>
      </c>
      <c r="L18" s="19">
        <f>+L6+L12</f>
        <v>86</v>
      </c>
    </row>
    <row r="19" spans="1:12">
      <c r="A19" s="9" t="s">
        <v>1</v>
      </c>
      <c r="B19" s="18">
        <f t="shared" si="3"/>
        <v>1699</v>
      </c>
      <c r="C19" s="18">
        <f t="shared" si="3"/>
        <v>999</v>
      </c>
      <c r="D19" s="18">
        <f t="shared" si="3"/>
        <v>600</v>
      </c>
      <c r="E19" s="18">
        <f t="shared" si="3"/>
        <v>632</v>
      </c>
      <c r="F19" s="18">
        <f t="shared" si="3"/>
        <v>371</v>
      </c>
      <c r="G19" s="18">
        <f t="shared" si="3"/>
        <v>500</v>
      </c>
      <c r="H19" s="18">
        <f t="shared" si="3"/>
        <v>88</v>
      </c>
      <c r="I19" s="18">
        <f t="shared" si="3"/>
        <v>148</v>
      </c>
      <c r="J19" s="18">
        <v>112</v>
      </c>
      <c r="K19" s="18">
        <v>222</v>
      </c>
      <c r="L19" s="18">
        <f>+L7+L13</f>
        <v>37</v>
      </c>
    </row>
    <row r="20" spans="1:12" ht="12" thickBot="1">
      <c r="A20" s="11" t="s">
        <v>6</v>
      </c>
      <c r="B20" s="20">
        <f t="shared" ref="B20:I20" si="4">SUM(B17:B19)</f>
        <v>4850</v>
      </c>
      <c r="C20" s="20">
        <f t="shared" si="4"/>
        <v>3522</v>
      </c>
      <c r="D20" s="20">
        <f t="shared" si="4"/>
        <v>1590</v>
      </c>
      <c r="E20" s="20">
        <f t="shared" si="4"/>
        <v>1921</v>
      </c>
      <c r="F20" s="20">
        <f t="shared" si="4"/>
        <v>1485</v>
      </c>
      <c r="G20" s="20">
        <f t="shared" si="4"/>
        <v>1466</v>
      </c>
      <c r="H20" s="20">
        <f t="shared" si="4"/>
        <v>298</v>
      </c>
      <c r="I20" s="20">
        <f t="shared" si="4"/>
        <v>623</v>
      </c>
      <c r="J20" s="20">
        <v>1009</v>
      </c>
      <c r="K20" s="20">
        <v>454</v>
      </c>
      <c r="L20" s="20">
        <f>SUM(L17:L19)</f>
        <v>123</v>
      </c>
    </row>
    <row r="21" spans="1:12" ht="12" thickBot="1">
      <c r="A21" s="12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2.5">
      <c r="A22" s="14" t="s">
        <v>14</v>
      </c>
      <c r="B22" s="22">
        <v>2011</v>
      </c>
      <c r="C22" s="22">
        <v>2012</v>
      </c>
      <c r="D22" s="22">
        <v>2013</v>
      </c>
      <c r="E22" s="22">
        <v>2014</v>
      </c>
      <c r="F22" s="22">
        <v>2015</v>
      </c>
      <c r="G22" s="22">
        <v>2016</v>
      </c>
      <c r="H22" s="22">
        <v>2017</v>
      </c>
      <c r="I22" s="22">
        <f>I4</f>
        <v>2018</v>
      </c>
      <c r="J22" s="22">
        <v>2019</v>
      </c>
      <c r="K22" s="22">
        <v>2020</v>
      </c>
      <c r="L22" s="22">
        <f>+L4</f>
        <v>2021</v>
      </c>
    </row>
    <row r="23" spans="1:12">
      <c r="A23" s="9" t="s">
        <v>10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</row>
    <row r="24" spans="1:12">
      <c r="A24" s="27" t="s">
        <v>0</v>
      </c>
      <c r="B24" s="19">
        <v>55</v>
      </c>
      <c r="C24" s="19">
        <v>50</v>
      </c>
      <c r="D24" s="19">
        <v>59</v>
      </c>
      <c r="E24" s="19">
        <v>0</v>
      </c>
      <c r="F24" s="19">
        <v>44</v>
      </c>
      <c r="G24" s="19">
        <v>70</v>
      </c>
      <c r="H24" s="19">
        <v>0</v>
      </c>
      <c r="I24" s="19">
        <v>0</v>
      </c>
      <c r="J24" s="19">
        <v>57</v>
      </c>
      <c r="K24" s="19">
        <v>0</v>
      </c>
      <c r="L24" s="19">
        <v>0</v>
      </c>
    </row>
    <row r="25" spans="1:12">
      <c r="A25" s="26" t="s">
        <v>1</v>
      </c>
      <c r="B25" s="18">
        <v>70</v>
      </c>
      <c r="C25" s="18">
        <v>108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</row>
    <row r="26" spans="1:12" ht="12" thickBot="1">
      <c r="A26" s="28" t="s">
        <v>6</v>
      </c>
      <c r="B26" s="20">
        <f t="shared" ref="B26:I26" si="5">SUM(B23:B25)</f>
        <v>125</v>
      </c>
      <c r="C26" s="20">
        <f t="shared" si="5"/>
        <v>158</v>
      </c>
      <c r="D26" s="20">
        <f t="shared" si="5"/>
        <v>59</v>
      </c>
      <c r="E26" s="20">
        <f t="shared" si="5"/>
        <v>0</v>
      </c>
      <c r="F26" s="20">
        <f t="shared" si="5"/>
        <v>44</v>
      </c>
      <c r="G26" s="20">
        <f t="shared" si="5"/>
        <v>70</v>
      </c>
      <c r="H26" s="20">
        <f t="shared" si="5"/>
        <v>0</v>
      </c>
      <c r="I26" s="20">
        <f t="shared" si="5"/>
        <v>0</v>
      </c>
      <c r="J26" s="20">
        <v>57</v>
      </c>
      <c r="K26" s="20">
        <v>0</v>
      </c>
      <c r="L26" s="20">
        <f>SUM(L23:L25)</f>
        <v>0</v>
      </c>
    </row>
    <row r="27" spans="1:12" ht="12" thickBo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2.5">
      <c r="A28" s="14" t="s">
        <v>9</v>
      </c>
      <c r="B28" s="22">
        <v>2011</v>
      </c>
      <c r="C28" s="22">
        <v>2012</v>
      </c>
      <c r="D28" s="22">
        <v>2013</v>
      </c>
      <c r="E28" s="22">
        <v>2014</v>
      </c>
      <c r="F28" s="22">
        <v>2015</v>
      </c>
      <c r="G28" s="22">
        <v>2016</v>
      </c>
      <c r="H28" s="22">
        <v>2017</v>
      </c>
      <c r="I28" s="22">
        <f>I4</f>
        <v>2018</v>
      </c>
      <c r="J28" s="22">
        <v>2019</v>
      </c>
      <c r="K28" s="22">
        <v>2020</v>
      </c>
      <c r="L28" s="22">
        <f>+L4</f>
        <v>2021</v>
      </c>
    </row>
    <row r="29" spans="1:12">
      <c r="A29" s="9" t="s">
        <v>10</v>
      </c>
      <c r="B29" s="18">
        <v>321</v>
      </c>
      <c r="C29" s="18">
        <v>90</v>
      </c>
      <c r="D29" s="18">
        <v>96</v>
      </c>
      <c r="E29" s="18">
        <v>171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</row>
    <row r="30" spans="1:12">
      <c r="A30" s="27" t="s">
        <v>0</v>
      </c>
      <c r="B30" s="19">
        <v>30</v>
      </c>
      <c r="C30" s="19">
        <v>40</v>
      </c>
      <c r="D30" s="19">
        <v>0</v>
      </c>
      <c r="E30" s="19">
        <v>40</v>
      </c>
      <c r="F30" s="19">
        <v>90</v>
      </c>
      <c r="G30" s="19">
        <v>0</v>
      </c>
      <c r="H30" s="19">
        <v>0</v>
      </c>
      <c r="I30" s="19">
        <v>167</v>
      </c>
      <c r="J30" s="19">
        <v>58</v>
      </c>
      <c r="K30" s="19">
        <v>84</v>
      </c>
      <c r="L30" s="19">
        <v>0</v>
      </c>
    </row>
    <row r="31" spans="1:12">
      <c r="A31" s="26" t="s">
        <v>1</v>
      </c>
      <c r="B31" s="18">
        <v>147</v>
      </c>
      <c r="C31" s="18">
        <v>25</v>
      </c>
      <c r="D31" s="18">
        <v>27</v>
      </c>
      <c r="E31" s="18">
        <v>68</v>
      </c>
      <c r="F31" s="18">
        <v>34</v>
      </c>
      <c r="G31" s="18">
        <v>20</v>
      </c>
      <c r="H31" s="18">
        <v>32</v>
      </c>
      <c r="I31" s="18">
        <v>0</v>
      </c>
      <c r="J31" s="18">
        <v>0</v>
      </c>
      <c r="K31" s="18">
        <v>0</v>
      </c>
      <c r="L31" s="18">
        <v>0</v>
      </c>
    </row>
    <row r="32" spans="1:12" ht="12" thickBot="1">
      <c r="A32" s="28" t="s">
        <v>6</v>
      </c>
      <c r="B32" s="20">
        <f t="shared" ref="B32:I32" si="6">SUM(B29:B31)</f>
        <v>498</v>
      </c>
      <c r="C32" s="20">
        <f t="shared" si="6"/>
        <v>155</v>
      </c>
      <c r="D32" s="20">
        <f t="shared" si="6"/>
        <v>123</v>
      </c>
      <c r="E32" s="20">
        <f t="shared" si="6"/>
        <v>279</v>
      </c>
      <c r="F32" s="20">
        <f t="shared" si="6"/>
        <v>124</v>
      </c>
      <c r="G32" s="20">
        <f t="shared" si="6"/>
        <v>20</v>
      </c>
      <c r="H32" s="20">
        <f t="shared" si="6"/>
        <v>32</v>
      </c>
      <c r="I32" s="20">
        <f t="shared" si="6"/>
        <v>167</v>
      </c>
      <c r="J32" s="20">
        <v>58</v>
      </c>
      <c r="K32" s="20">
        <v>84</v>
      </c>
      <c r="L32" s="20">
        <f>SUM(L29:L31)</f>
        <v>0</v>
      </c>
    </row>
    <row r="33" spans="1:12" ht="12" thickBot="1">
      <c r="A33" s="5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22.5" customHeight="1">
      <c r="A34" s="92" t="s">
        <v>25</v>
      </c>
      <c r="B34" s="22">
        <v>2011</v>
      </c>
      <c r="C34" s="22">
        <v>2012</v>
      </c>
      <c r="D34" s="22">
        <v>2013</v>
      </c>
      <c r="E34" s="22">
        <v>2014</v>
      </c>
      <c r="F34" s="22">
        <v>2015</v>
      </c>
      <c r="G34" s="22">
        <v>2016</v>
      </c>
      <c r="H34" s="22">
        <v>2017</v>
      </c>
      <c r="I34" s="22">
        <f>I4</f>
        <v>2018</v>
      </c>
      <c r="J34" s="22">
        <v>2019</v>
      </c>
      <c r="K34" s="22">
        <v>2020</v>
      </c>
      <c r="L34" s="22">
        <f>+L4</f>
        <v>2021</v>
      </c>
    </row>
    <row r="35" spans="1:12">
      <c r="A35" s="9" t="s">
        <v>10</v>
      </c>
      <c r="B35" s="18">
        <f t="shared" ref="B35:I37" si="7">+B23+B29</f>
        <v>321</v>
      </c>
      <c r="C35" s="18">
        <f t="shared" si="7"/>
        <v>90</v>
      </c>
      <c r="D35" s="18">
        <f t="shared" si="7"/>
        <v>96</v>
      </c>
      <c r="E35" s="18">
        <f t="shared" si="7"/>
        <v>171</v>
      </c>
      <c r="F35" s="18">
        <f t="shared" si="7"/>
        <v>0</v>
      </c>
      <c r="G35" s="18">
        <f t="shared" si="7"/>
        <v>0</v>
      </c>
      <c r="H35" s="18">
        <f t="shared" si="7"/>
        <v>0</v>
      </c>
      <c r="I35" s="18">
        <f t="shared" si="7"/>
        <v>0</v>
      </c>
      <c r="J35" s="18">
        <v>0</v>
      </c>
      <c r="K35" s="18">
        <v>0</v>
      </c>
      <c r="L35" s="18">
        <f>+L23+L29</f>
        <v>0</v>
      </c>
    </row>
    <row r="36" spans="1:12">
      <c r="A36" s="10" t="s">
        <v>0</v>
      </c>
      <c r="B36" s="19">
        <f t="shared" si="7"/>
        <v>85</v>
      </c>
      <c r="C36" s="19">
        <f t="shared" si="7"/>
        <v>90</v>
      </c>
      <c r="D36" s="19">
        <f t="shared" si="7"/>
        <v>59</v>
      </c>
      <c r="E36" s="19">
        <f t="shared" si="7"/>
        <v>40</v>
      </c>
      <c r="F36" s="19">
        <f t="shared" si="7"/>
        <v>134</v>
      </c>
      <c r="G36" s="19">
        <f t="shared" si="7"/>
        <v>70</v>
      </c>
      <c r="H36" s="19">
        <f t="shared" si="7"/>
        <v>0</v>
      </c>
      <c r="I36" s="19">
        <f t="shared" si="7"/>
        <v>167</v>
      </c>
      <c r="J36" s="19">
        <v>115</v>
      </c>
      <c r="K36" s="19">
        <v>84</v>
      </c>
      <c r="L36" s="19">
        <f>+L24+L30</f>
        <v>0</v>
      </c>
    </row>
    <row r="37" spans="1:12">
      <c r="A37" s="9" t="s">
        <v>1</v>
      </c>
      <c r="B37" s="18">
        <f t="shared" si="7"/>
        <v>217</v>
      </c>
      <c r="C37" s="18">
        <f t="shared" si="7"/>
        <v>133</v>
      </c>
      <c r="D37" s="18">
        <f t="shared" si="7"/>
        <v>27</v>
      </c>
      <c r="E37" s="18">
        <f t="shared" si="7"/>
        <v>68</v>
      </c>
      <c r="F37" s="18">
        <f t="shared" si="7"/>
        <v>34</v>
      </c>
      <c r="G37" s="18">
        <f t="shared" si="7"/>
        <v>20</v>
      </c>
      <c r="H37" s="18">
        <f t="shared" si="7"/>
        <v>32</v>
      </c>
      <c r="I37" s="18">
        <f t="shared" si="7"/>
        <v>0</v>
      </c>
      <c r="J37" s="18">
        <v>0</v>
      </c>
      <c r="K37" s="18">
        <v>0</v>
      </c>
      <c r="L37" s="18">
        <f>+L25+L31</f>
        <v>0</v>
      </c>
    </row>
    <row r="38" spans="1:12" ht="12" thickBot="1">
      <c r="A38" s="11" t="s">
        <v>6</v>
      </c>
      <c r="B38" s="20">
        <f t="shared" ref="B38:I38" si="8">SUM(B35:B37)</f>
        <v>623</v>
      </c>
      <c r="C38" s="20">
        <f t="shared" si="8"/>
        <v>313</v>
      </c>
      <c r="D38" s="20">
        <f t="shared" si="8"/>
        <v>182</v>
      </c>
      <c r="E38" s="20">
        <f t="shared" si="8"/>
        <v>279</v>
      </c>
      <c r="F38" s="20">
        <f t="shared" si="8"/>
        <v>168</v>
      </c>
      <c r="G38" s="20">
        <f t="shared" si="8"/>
        <v>90</v>
      </c>
      <c r="H38" s="20">
        <f t="shared" si="8"/>
        <v>32</v>
      </c>
      <c r="I38" s="20">
        <f t="shared" si="8"/>
        <v>167</v>
      </c>
      <c r="J38" s="20">
        <v>115</v>
      </c>
      <c r="K38" s="20">
        <v>84</v>
      </c>
      <c r="L38" s="20">
        <f>SUM(L35:L37)</f>
        <v>0</v>
      </c>
    </row>
    <row r="39" spans="1:12" ht="12" thickBot="1">
      <c r="A39" s="5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22.5" customHeight="1">
      <c r="A40" s="93" t="s">
        <v>34</v>
      </c>
      <c r="B40" s="22">
        <v>2011</v>
      </c>
      <c r="C40" s="22">
        <v>2012</v>
      </c>
      <c r="D40" s="22">
        <v>2013</v>
      </c>
      <c r="E40" s="22">
        <v>2014</v>
      </c>
      <c r="F40" s="22">
        <v>2015</v>
      </c>
      <c r="G40" s="22">
        <v>2016</v>
      </c>
      <c r="H40" s="22">
        <v>2017</v>
      </c>
      <c r="I40" s="22">
        <f>I4</f>
        <v>2018</v>
      </c>
      <c r="J40" s="22">
        <v>2019</v>
      </c>
      <c r="K40" s="22">
        <v>2020</v>
      </c>
      <c r="L40" s="22">
        <f>+L4</f>
        <v>2021</v>
      </c>
    </row>
    <row r="41" spans="1:12">
      <c r="A41" s="9" t="s">
        <v>10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1</v>
      </c>
      <c r="I41" s="18">
        <v>0</v>
      </c>
      <c r="J41" s="18">
        <v>58</v>
      </c>
      <c r="K41" s="18">
        <v>0</v>
      </c>
      <c r="L41" s="18">
        <v>0</v>
      </c>
    </row>
    <row r="42" spans="1:12">
      <c r="A42" s="10" t="s">
        <v>0</v>
      </c>
      <c r="B42" s="19">
        <v>0</v>
      </c>
      <c r="C42" s="19">
        <v>0</v>
      </c>
      <c r="D42" s="19">
        <v>0</v>
      </c>
      <c r="E42" s="19">
        <v>0</v>
      </c>
      <c r="F42" s="19">
        <v>289</v>
      </c>
      <c r="G42" s="19">
        <v>40</v>
      </c>
      <c r="H42" s="19">
        <v>26</v>
      </c>
      <c r="I42" s="19">
        <v>3</v>
      </c>
      <c r="J42" s="19">
        <v>99</v>
      </c>
      <c r="K42" s="19">
        <v>24</v>
      </c>
      <c r="L42" s="19">
        <v>117</v>
      </c>
    </row>
    <row r="43" spans="1:12">
      <c r="A43" s="9" t="s">
        <v>1</v>
      </c>
      <c r="B43" s="18">
        <v>1</v>
      </c>
      <c r="C43" s="18">
        <v>0</v>
      </c>
      <c r="D43" s="18">
        <v>70</v>
      </c>
      <c r="E43" s="18">
        <v>39</v>
      </c>
      <c r="F43" s="18">
        <v>15</v>
      </c>
      <c r="G43" s="18">
        <v>0</v>
      </c>
      <c r="H43" s="18">
        <v>0</v>
      </c>
      <c r="I43" s="18">
        <v>6</v>
      </c>
      <c r="J43" s="18">
        <v>5</v>
      </c>
      <c r="K43" s="18">
        <v>0</v>
      </c>
      <c r="L43" s="18">
        <v>0</v>
      </c>
    </row>
    <row r="44" spans="1:12" ht="12" thickBot="1">
      <c r="A44" s="11" t="s">
        <v>6</v>
      </c>
      <c r="B44" s="20">
        <f t="shared" ref="B44:I44" si="9">SUM(B41:B43)</f>
        <v>1</v>
      </c>
      <c r="C44" s="20">
        <f t="shared" si="9"/>
        <v>0</v>
      </c>
      <c r="D44" s="20">
        <f t="shared" si="9"/>
        <v>70</v>
      </c>
      <c r="E44" s="20">
        <f t="shared" si="9"/>
        <v>39</v>
      </c>
      <c r="F44" s="20">
        <f t="shared" si="9"/>
        <v>304</v>
      </c>
      <c r="G44" s="20">
        <f t="shared" si="9"/>
        <v>40</v>
      </c>
      <c r="H44" s="20">
        <f t="shared" si="9"/>
        <v>27</v>
      </c>
      <c r="I44" s="20">
        <f t="shared" si="9"/>
        <v>9</v>
      </c>
      <c r="J44" s="20">
        <v>162</v>
      </c>
      <c r="K44" s="20">
        <v>24</v>
      </c>
      <c r="L44" s="20">
        <f>SUM(L41:L43)</f>
        <v>117</v>
      </c>
    </row>
    <row r="45" spans="1:12" ht="12" thickBot="1">
      <c r="A45" s="54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45" customHeight="1">
      <c r="A46" s="93" t="s">
        <v>35</v>
      </c>
      <c r="B46" s="22">
        <v>2011</v>
      </c>
      <c r="C46" s="22">
        <v>2012</v>
      </c>
      <c r="D46" s="22">
        <v>2013</v>
      </c>
      <c r="E46" s="22">
        <v>2014</v>
      </c>
      <c r="F46" s="22">
        <v>2015</v>
      </c>
      <c r="G46" s="22">
        <v>2016</v>
      </c>
      <c r="H46" s="22">
        <v>2017</v>
      </c>
      <c r="I46" s="22">
        <f>I4</f>
        <v>2018</v>
      </c>
      <c r="J46" s="22">
        <v>2019</v>
      </c>
      <c r="K46" s="22">
        <v>2020</v>
      </c>
      <c r="L46" s="22">
        <f>+L4</f>
        <v>2021</v>
      </c>
    </row>
    <row r="47" spans="1:12">
      <c r="A47" s="9" t="s">
        <v>10</v>
      </c>
      <c r="B47" s="18">
        <f t="shared" ref="B47:C49" si="10">+B35+B17</f>
        <v>2432</v>
      </c>
      <c r="C47" s="18">
        <f t="shared" si="10"/>
        <v>1700</v>
      </c>
      <c r="D47" s="18">
        <f t="shared" ref="B47:I49" si="11">+D35+D17+D41</f>
        <v>515</v>
      </c>
      <c r="E47" s="18">
        <f t="shared" si="11"/>
        <v>588</v>
      </c>
      <c r="F47" s="18">
        <f t="shared" si="11"/>
        <v>0</v>
      </c>
      <c r="G47" s="18">
        <f t="shared" si="11"/>
        <v>35</v>
      </c>
      <c r="H47" s="18">
        <f t="shared" si="11"/>
        <v>1</v>
      </c>
      <c r="I47" s="18">
        <f t="shared" si="11"/>
        <v>40</v>
      </c>
      <c r="J47" s="18">
        <v>121</v>
      </c>
      <c r="K47" s="18">
        <v>122</v>
      </c>
      <c r="L47" s="18">
        <f>+L17+L35+L41</f>
        <v>0</v>
      </c>
    </row>
    <row r="48" spans="1:12">
      <c r="A48" s="10" t="s">
        <v>0</v>
      </c>
      <c r="B48" s="19">
        <f t="shared" si="10"/>
        <v>1125</v>
      </c>
      <c r="C48" s="19">
        <f t="shared" si="10"/>
        <v>1003</v>
      </c>
      <c r="D48" s="19">
        <f t="shared" si="11"/>
        <v>630</v>
      </c>
      <c r="E48" s="19">
        <f t="shared" si="11"/>
        <v>912</v>
      </c>
      <c r="F48" s="19">
        <f t="shared" si="11"/>
        <v>1537</v>
      </c>
      <c r="G48" s="19">
        <f t="shared" si="11"/>
        <v>1041</v>
      </c>
      <c r="H48" s="19">
        <f t="shared" si="11"/>
        <v>236</v>
      </c>
      <c r="I48" s="19">
        <f t="shared" si="11"/>
        <v>605</v>
      </c>
      <c r="J48" s="19">
        <v>1048</v>
      </c>
      <c r="K48" s="19">
        <v>218</v>
      </c>
      <c r="L48" s="19">
        <f>+L18+L36+L42</f>
        <v>203</v>
      </c>
    </row>
    <row r="49" spans="1:12">
      <c r="A49" s="9" t="s">
        <v>1</v>
      </c>
      <c r="B49" s="18">
        <f t="shared" si="11"/>
        <v>1917</v>
      </c>
      <c r="C49" s="18">
        <f t="shared" si="10"/>
        <v>1132</v>
      </c>
      <c r="D49" s="18">
        <f t="shared" si="11"/>
        <v>697</v>
      </c>
      <c r="E49" s="18">
        <f t="shared" si="11"/>
        <v>739</v>
      </c>
      <c r="F49" s="18">
        <f t="shared" si="11"/>
        <v>420</v>
      </c>
      <c r="G49" s="18">
        <f t="shared" si="11"/>
        <v>520</v>
      </c>
      <c r="H49" s="18">
        <f t="shared" si="11"/>
        <v>120</v>
      </c>
      <c r="I49" s="18">
        <f t="shared" si="11"/>
        <v>154</v>
      </c>
      <c r="J49" s="18">
        <v>117</v>
      </c>
      <c r="K49" s="18">
        <v>222</v>
      </c>
      <c r="L49" s="18">
        <f>+L19+L37+L43</f>
        <v>37</v>
      </c>
    </row>
    <row r="50" spans="1:12" ht="12" thickBot="1">
      <c r="A50" s="11" t="s">
        <v>6</v>
      </c>
      <c r="B50" s="20">
        <f t="shared" ref="B50:I50" si="12">SUM(B47:B49)</f>
        <v>5474</v>
      </c>
      <c r="C50" s="20">
        <f t="shared" si="12"/>
        <v>3835</v>
      </c>
      <c r="D50" s="20">
        <f t="shared" si="12"/>
        <v>1842</v>
      </c>
      <c r="E50" s="20">
        <f t="shared" si="12"/>
        <v>2239</v>
      </c>
      <c r="F50" s="20">
        <f t="shared" si="12"/>
        <v>1957</v>
      </c>
      <c r="G50" s="20">
        <f t="shared" si="12"/>
        <v>1596</v>
      </c>
      <c r="H50" s="20">
        <f t="shared" si="12"/>
        <v>357</v>
      </c>
      <c r="I50" s="20">
        <f t="shared" si="12"/>
        <v>799</v>
      </c>
      <c r="J50" s="20">
        <v>1286</v>
      </c>
      <c r="K50" s="20">
        <v>562</v>
      </c>
      <c r="L50" s="20">
        <f>SUM(L47:L49)</f>
        <v>240</v>
      </c>
    </row>
    <row r="51" spans="1:12">
      <c r="A51" s="12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>
      <c r="A52" s="81" t="s">
        <v>41</v>
      </c>
    </row>
    <row r="53" spans="1:12">
      <c r="A53" s="7" t="s">
        <v>46</v>
      </c>
    </row>
    <row r="54" spans="1:12" ht="12" thickBot="1"/>
    <row r="55" spans="1:12" ht="22.5">
      <c r="A55" s="93" t="s">
        <v>50</v>
      </c>
      <c r="B55" s="22">
        <v>2011</v>
      </c>
      <c r="C55" s="22">
        <v>2012</v>
      </c>
      <c r="D55" s="22">
        <v>2013</v>
      </c>
      <c r="E55" s="22">
        <v>2014</v>
      </c>
      <c r="F55" s="22">
        <v>2015</v>
      </c>
      <c r="G55" s="22">
        <v>2016</v>
      </c>
      <c r="H55" s="22">
        <v>2017</v>
      </c>
      <c r="I55" s="22">
        <v>2018</v>
      </c>
      <c r="J55" s="22">
        <v>2019</v>
      </c>
      <c r="K55" s="22">
        <v>2020</v>
      </c>
      <c r="L55" s="22">
        <f>+L4</f>
        <v>2021</v>
      </c>
    </row>
    <row r="56" spans="1:12">
      <c r="A56" s="9" t="s">
        <v>10</v>
      </c>
      <c r="B56" s="18">
        <v>0</v>
      </c>
      <c r="C56" s="18">
        <v>0</v>
      </c>
      <c r="D56" s="18">
        <v>0</v>
      </c>
      <c r="E56" s="18">
        <v>91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</row>
    <row r="57" spans="1:12">
      <c r="A57" s="10" t="s">
        <v>0</v>
      </c>
      <c r="B57" s="19">
        <v>0</v>
      </c>
      <c r="C57" s="19">
        <v>0</v>
      </c>
      <c r="D57" s="19">
        <v>0</v>
      </c>
      <c r="E57" s="19">
        <v>57</v>
      </c>
      <c r="F57" s="19">
        <v>0</v>
      </c>
      <c r="G57" s="19">
        <v>86</v>
      </c>
      <c r="H57" s="19">
        <v>0</v>
      </c>
      <c r="I57" s="19">
        <v>60</v>
      </c>
      <c r="J57" s="19">
        <v>58</v>
      </c>
      <c r="K57" s="19">
        <v>0</v>
      </c>
      <c r="L57" s="19">
        <v>0</v>
      </c>
    </row>
    <row r="58" spans="1:12">
      <c r="A58" s="9" t="s">
        <v>1</v>
      </c>
      <c r="B58" s="18">
        <v>0</v>
      </c>
      <c r="C58" s="18">
        <v>0</v>
      </c>
      <c r="D58" s="18">
        <v>0</v>
      </c>
      <c r="E58" s="18">
        <v>53</v>
      </c>
      <c r="F58" s="18">
        <v>0</v>
      </c>
      <c r="G58" s="18">
        <v>47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</row>
    <row r="59" spans="1:12" ht="12" thickBot="1">
      <c r="A59" s="11" t="s">
        <v>32</v>
      </c>
      <c r="B59" s="20">
        <f t="shared" ref="B59:E59" si="13">SUM(B56:B58)</f>
        <v>0</v>
      </c>
      <c r="C59" s="20">
        <f t="shared" si="13"/>
        <v>0</v>
      </c>
      <c r="D59" s="20">
        <f t="shared" si="13"/>
        <v>0</v>
      </c>
      <c r="E59" s="20">
        <f t="shared" si="13"/>
        <v>201</v>
      </c>
      <c r="F59" s="20">
        <f>SUM(F56:F58)</f>
        <v>0</v>
      </c>
      <c r="G59" s="20">
        <f>SUM(G56:G58)</f>
        <v>133</v>
      </c>
      <c r="H59" s="20">
        <f>SUM(H56:H58)</f>
        <v>0</v>
      </c>
      <c r="I59" s="20">
        <f>SUM(I56:I58)</f>
        <v>60</v>
      </c>
      <c r="J59" s="20">
        <v>58</v>
      </c>
      <c r="K59" s="20">
        <v>0</v>
      </c>
      <c r="L59" s="20">
        <f>SUM(L56:L58)</f>
        <v>0</v>
      </c>
    </row>
    <row r="61" spans="1:12">
      <c r="A61" s="49" t="s">
        <v>11</v>
      </c>
    </row>
    <row r="62" spans="1:12">
      <c r="A62" s="5" t="s">
        <v>33</v>
      </c>
    </row>
    <row r="63" spans="1:12">
      <c r="A63" s="63" t="s">
        <v>75</v>
      </c>
    </row>
    <row r="64" spans="1:12" ht="12" thickBot="1"/>
    <row r="65" spans="1:12" ht="24.75" customHeight="1">
      <c r="A65" s="93" t="s">
        <v>42</v>
      </c>
      <c r="B65" s="22">
        <v>2011</v>
      </c>
      <c r="C65" s="22">
        <v>2012</v>
      </c>
      <c r="D65" s="22">
        <v>2013</v>
      </c>
      <c r="E65" s="22">
        <v>2014</v>
      </c>
      <c r="F65" s="22">
        <v>2015</v>
      </c>
      <c r="G65" s="22">
        <v>2016</v>
      </c>
      <c r="H65" s="22">
        <v>2017</v>
      </c>
      <c r="I65" s="22">
        <f>I55</f>
        <v>2018</v>
      </c>
      <c r="J65" s="22">
        <v>2019</v>
      </c>
      <c r="K65" s="22">
        <v>2020</v>
      </c>
      <c r="L65" s="22">
        <f>+L4</f>
        <v>2021</v>
      </c>
    </row>
    <row r="66" spans="1:12">
      <c r="A66" s="9" t="s">
        <v>10</v>
      </c>
      <c r="B66" s="18">
        <f t="shared" ref="B66:I68" si="14">B47+B56</f>
        <v>2432</v>
      </c>
      <c r="C66" s="18">
        <f t="shared" si="14"/>
        <v>1700</v>
      </c>
      <c r="D66" s="18">
        <f t="shared" si="14"/>
        <v>515</v>
      </c>
      <c r="E66" s="18">
        <f t="shared" si="14"/>
        <v>679</v>
      </c>
      <c r="F66" s="18">
        <f t="shared" si="14"/>
        <v>0</v>
      </c>
      <c r="G66" s="18">
        <f t="shared" si="14"/>
        <v>35</v>
      </c>
      <c r="H66" s="18">
        <f t="shared" si="14"/>
        <v>1</v>
      </c>
      <c r="I66" s="18">
        <f t="shared" si="14"/>
        <v>40</v>
      </c>
      <c r="J66" s="18">
        <v>121</v>
      </c>
      <c r="K66" s="18">
        <v>122</v>
      </c>
      <c r="L66" s="18">
        <f>+L47+L56</f>
        <v>0</v>
      </c>
    </row>
    <row r="67" spans="1:12">
      <c r="A67" s="10" t="s">
        <v>0</v>
      </c>
      <c r="B67" s="19">
        <f t="shared" si="14"/>
        <v>1125</v>
      </c>
      <c r="C67" s="19">
        <f t="shared" si="14"/>
        <v>1003</v>
      </c>
      <c r="D67" s="19">
        <f t="shared" si="14"/>
        <v>630</v>
      </c>
      <c r="E67" s="19">
        <f t="shared" si="14"/>
        <v>969</v>
      </c>
      <c r="F67" s="19">
        <f t="shared" si="14"/>
        <v>1537</v>
      </c>
      <c r="G67" s="19">
        <f t="shared" si="14"/>
        <v>1127</v>
      </c>
      <c r="H67" s="19">
        <f t="shared" si="14"/>
        <v>236</v>
      </c>
      <c r="I67" s="19">
        <f t="shared" si="14"/>
        <v>665</v>
      </c>
      <c r="J67" s="19">
        <v>1106</v>
      </c>
      <c r="K67" s="19">
        <v>218</v>
      </c>
      <c r="L67" s="19">
        <f>+L48+L57</f>
        <v>203</v>
      </c>
    </row>
    <row r="68" spans="1:12">
      <c r="A68" s="9" t="s">
        <v>1</v>
      </c>
      <c r="B68" s="18">
        <f t="shared" si="14"/>
        <v>1917</v>
      </c>
      <c r="C68" s="18">
        <f t="shared" si="14"/>
        <v>1132</v>
      </c>
      <c r="D68" s="18">
        <f t="shared" si="14"/>
        <v>697</v>
      </c>
      <c r="E68" s="18">
        <f t="shared" si="14"/>
        <v>792</v>
      </c>
      <c r="F68" s="18">
        <f t="shared" si="14"/>
        <v>420</v>
      </c>
      <c r="G68" s="18">
        <f t="shared" si="14"/>
        <v>567</v>
      </c>
      <c r="H68" s="18">
        <f t="shared" si="14"/>
        <v>120</v>
      </c>
      <c r="I68" s="18">
        <f t="shared" si="14"/>
        <v>154</v>
      </c>
      <c r="J68" s="18">
        <v>117</v>
      </c>
      <c r="K68" s="18">
        <v>222</v>
      </c>
      <c r="L68" s="18">
        <f>+L49+L58</f>
        <v>37</v>
      </c>
    </row>
    <row r="69" spans="1:12" ht="12" thickBot="1">
      <c r="A69" s="11" t="s">
        <v>32</v>
      </c>
      <c r="B69" s="20">
        <f t="shared" ref="B69:E69" si="15">SUM(B66:B68)</f>
        <v>5474</v>
      </c>
      <c r="C69" s="20">
        <f t="shared" si="15"/>
        <v>3835</v>
      </c>
      <c r="D69" s="20">
        <f t="shared" si="15"/>
        <v>1842</v>
      </c>
      <c r="E69" s="20">
        <f t="shared" si="15"/>
        <v>2440</v>
      </c>
      <c r="F69" s="20">
        <f>SUM(F66:F68)</f>
        <v>1957</v>
      </c>
      <c r="G69" s="20">
        <f>SUM(G66:G68)</f>
        <v>1729</v>
      </c>
      <c r="H69" s="20">
        <f>SUM(H66:H68)</f>
        <v>357</v>
      </c>
      <c r="I69" s="20">
        <f>SUM(I66:I68)</f>
        <v>859</v>
      </c>
      <c r="J69" s="20">
        <v>1344</v>
      </c>
      <c r="K69" s="20">
        <v>562</v>
      </c>
      <c r="L69" s="20">
        <f>SUM(L66:L68)</f>
        <v>240</v>
      </c>
    </row>
    <row r="73" spans="1:12">
      <c r="A73" s="81" t="s">
        <v>18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>
      <c r="A74" s="7" t="s">
        <v>2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" thickBot="1">
      <c r="A75" s="7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>
      <c r="A76" s="8" t="s">
        <v>12</v>
      </c>
      <c r="B76" s="22">
        <v>2011</v>
      </c>
      <c r="C76" s="22">
        <v>2012</v>
      </c>
      <c r="D76" s="22">
        <v>2013</v>
      </c>
      <c r="E76" s="22">
        <v>2014</v>
      </c>
      <c r="F76" s="22">
        <v>2015</v>
      </c>
      <c r="G76" s="22">
        <v>2016</v>
      </c>
      <c r="H76" s="22">
        <v>2017</v>
      </c>
      <c r="I76" s="22">
        <v>2018</v>
      </c>
      <c r="J76" s="22">
        <v>2019</v>
      </c>
      <c r="K76" s="22">
        <v>2020</v>
      </c>
      <c r="L76" s="22" t="s">
        <v>73</v>
      </c>
    </row>
    <row r="77" spans="1:12">
      <c r="A77" s="9" t="s">
        <v>10</v>
      </c>
      <c r="B77" s="18">
        <v>1000</v>
      </c>
      <c r="C77" s="18">
        <v>881</v>
      </c>
      <c r="D77" s="18">
        <v>400</v>
      </c>
      <c r="E77" s="18">
        <v>389</v>
      </c>
      <c r="F77" s="18">
        <v>184</v>
      </c>
      <c r="G77" s="18">
        <v>144</v>
      </c>
      <c r="H77" s="18">
        <v>204</v>
      </c>
      <c r="I77" s="18">
        <v>396</v>
      </c>
      <c r="J77" s="18">
        <v>444</v>
      </c>
      <c r="K77" s="18">
        <v>327</v>
      </c>
      <c r="L77" s="18">
        <v>0</v>
      </c>
    </row>
    <row r="78" spans="1:12">
      <c r="A78" s="27" t="s">
        <v>0</v>
      </c>
      <c r="B78" s="19">
        <v>1498</v>
      </c>
      <c r="C78" s="19">
        <v>1699</v>
      </c>
      <c r="D78" s="19">
        <v>1893</v>
      </c>
      <c r="E78" s="19">
        <v>1159</v>
      </c>
      <c r="F78" s="19">
        <v>1965</v>
      </c>
      <c r="G78" s="19">
        <v>914</v>
      </c>
      <c r="H78" s="19">
        <v>1089</v>
      </c>
      <c r="I78" s="19">
        <v>1621</v>
      </c>
      <c r="J78" s="19">
        <v>1373</v>
      </c>
      <c r="K78" s="19">
        <v>1709</v>
      </c>
      <c r="L78" s="19">
        <v>0</v>
      </c>
    </row>
    <row r="79" spans="1:12">
      <c r="A79" s="26" t="s">
        <v>1</v>
      </c>
      <c r="B79" s="18">
        <v>3353</v>
      </c>
      <c r="C79" s="18">
        <v>2177</v>
      </c>
      <c r="D79" s="18">
        <v>1701</v>
      </c>
      <c r="E79" s="18">
        <v>1012</v>
      </c>
      <c r="F79" s="18">
        <v>1462</v>
      </c>
      <c r="G79" s="18">
        <v>811</v>
      </c>
      <c r="H79" s="18">
        <v>2087</v>
      </c>
      <c r="I79" s="18">
        <v>1545</v>
      </c>
      <c r="J79" s="18">
        <v>1592</v>
      </c>
      <c r="K79" s="18">
        <v>1354</v>
      </c>
      <c r="L79" s="18">
        <v>0</v>
      </c>
    </row>
    <row r="80" spans="1:12" ht="12" thickBot="1">
      <c r="A80" s="11" t="s">
        <v>6</v>
      </c>
      <c r="B80" s="20">
        <f t="shared" ref="B80:E80" si="16">SUM(B77:B79)</f>
        <v>5851</v>
      </c>
      <c r="C80" s="20">
        <f t="shared" si="16"/>
        <v>4757</v>
      </c>
      <c r="D80" s="20">
        <f t="shared" si="16"/>
        <v>3994</v>
      </c>
      <c r="E80" s="20">
        <f t="shared" si="16"/>
        <v>2560</v>
      </c>
      <c r="F80" s="20">
        <f>SUM(F77:F79)</f>
        <v>3611</v>
      </c>
      <c r="G80" s="20">
        <f>SUM(G77:G79)</f>
        <v>1869</v>
      </c>
      <c r="H80" s="20">
        <f>SUM(H77:H79)</f>
        <v>3380</v>
      </c>
      <c r="I80" s="20">
        <f>SUM(I77:I79)</f>
        <v>3562</v>
      </c>
      <c r="J80" s="20">
        <v>3409</v>
      </c>
      <c r="K80" s="20">
        <f>SUM(K77:K79)</f>
        <v>3390</v>
      </c>
      <c r="L80" s="20">
        <f>SUM(L77:L79)</f>
        <v>0</v>
      </c>
    </row>
    <row r="81" spans="1:12">
      <c r="A81" s="12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>
      <c r="A82" s="5" t="s">
        <v>66</v>
      </c>
      <c r="K82" s="21"/>
      <c r="L82" s="21"/>
    </row>
    <row r="83" spans="1:12">
      <c r="A83" s="63" t="s">
        <v>74</v>
      </c>
      <c r="K83" s="21"/>
      <c r="L83" s="21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zoomScaleNormal="100" workbookViewId="0"/>
  </sheetViews>
  <sheetFormatPr baseColWidth="10" defaultColWidth="12" defaultRowHeight="12.75"/>
  <cols>
    <col min="1" max="1" width="32.7109375" style="25" customWidth="1"/>
    <col min="2" max="12" width="5.7109375" style="23" customWidth="1"/>
    <col min="13" max="13" width="12" style="47"/>
    <col min="14" max="14" width="12" style="46"/>
    <col min="15" max="17" width="12" style="47"/>
    <col min="18" max="18" width="12" style="46"/>
    <col min="19" max="25" width="12" style="5"/>
    <col min="26" max="38" width="12" style="23"/>
    <col min="39" max="16384" width="12" style="47"/>
  </cols>
  <sheetData>
    <row r="1" spans="1:12">
      <c r="A1" s="24" t="s">
        <v>39</v>
      </c>
    </row>
    <row r="2" spans="1:12">
      <c r="A2" s="104" t="str">
        <f>+'Viviendas Terminadas'!L1</f>
        <v>2021ko 1. hiruhilekoan arte</v>
      </c>
    </row>
    <row r="3" spans="1:12">
      <c r="A3" s="24" t="s">
        <v>40</v>
      </c>
    </row>
    <row r="4" spans="1:12">
      <c r="A4" s="104" t="str">
        <f>+'Viviendas Terminadas'!L2</f>
        <v>Hasta 1º trimestre de 2021</v>
      </c>
    </row>
    <row r="5" spans="1:12">
      <c r="A5" s="24"/>
    </row>
    <row r="6" spans="1:12" ht="13.5" thickBot="1">
      <c r="A6" s="24" t="s">
        <v>7</v>
      </c>
    </row>
    <row r="7" spans="1:12" ht="23.25">
      <c r="A7" s="30" t="s">
        <v>17</v>
      </c>
      <c r="B7" s="22">
        <v>2011</v>
      </c>
      <c r="C7" s="22">
        <v>2012</v>
      </c>
      <c r="D7" s="22">
        <v>2013</v>
      </c>
      <c r="E7" s="22">
        <v>2014</v>
      </c>
      <c r="F7" s="22">
        <v>2015</v>
      </c>
      <c r="G7" s="22">
        <v>2016</v>
      </c>
      <c r="H7" s="22">
        <v>2017</v>
      </c>
      <c r="I7" s="22">
        <v>2018</v>
      </c>
      <c r="J7" s="22">
        <v>2019</v>
      </c>
      <c r="K7" s="22">
        <v>2020</v>
      </c>
      <c r="L7" s="22">
        <f>+K7+1</f>
        <v>2021</v>
      </c>
    </row>
    <row r="8" spans="1:12">
      <c r="A8" s="9" t="s">
        <v>10</v>
      </c>
      <c r="B8" s="18">
        <v>866</v>
      </c>
      <c r="C8" s="18">
        <v>84</v>
      </c>
      <c r="D8" s="18">
        <v>0</v>
      </c>
      <c r="E8" s="18">
        <v>314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</row>
    <row r="9" spans="1:12">
      <c r="A9" s="27" t="s">
        <v>0</v>
      </c>
      <c r="B9" s="19">
        <v>344</v>
      </c>
      <c r="C9" s="19">
        <v>197</v>
      </c>
      <c r="D9" s="19">
        <v>0</v>
      </c>
      <c r="E9" s="19">
        <v>270</v>
      </c>
      <c r="F9" s="19">
        <v>252</v>
      </c>
      <c r="G9" s="19">
        <v>204</v>
      </c>
      <c r="H9" s="19">
        <v>0</v>
      </c>
      <c r="I9" s="19">
        <v>108</v>
      </c>
      <c r="J9" s="19">
        <v>392</v>
      </c>
      <c r="K9" s="19">
        <v>0</v>
      </c>
      <c r="L9" s="19">
        <v>86</v>
      </c>
    </row>
    <row r="10" spans="1:12">
      <c r="A10" s="26" t="s">
        <v>1</v>
      </c>
      <c r="B10" s="18">
        <v>113</v>
      </c>
      <c r="C10" s="18">
        <v>0</v>
      </c>
      <c r="D10" s="18">
        <v>165</v>
      </c>
      <c r="E10" s="18">
        <v>144</v>
      </c>
      <c r="F10" s="18">
        <v>74</v>
      </c>
      <c r="G10" s="18">
        <v>126</v>
      </c>
      <c r="H10" s="18">
        <v>0</v>
      </c>
      <c r="I10" s="18">
        <v>97</v>
      </c>
      <c r="J10" s="18">
        <v>70</v>
      </c>
      <c r="K10" s="18">
        <v>0</v>
      </c>
      <c r="L10" s="18">
        <v>0</v>
      </c>
    </row>
    <row r="11" spans="1:12" ht="13.5" thickBot="1">
      <c r="A11" s="28" t="s">
        <v>6</v>
      </c>
      <c r="B11" s="20">
        <f t="shared" ref="B11:I11" si="0">SUM(B8:B10)</f>
        <v>1323</v>
      </c>
      <c r="C11" s="20">
        <f t="shared" si="0"/>
        <v>281</v>
      </c>
      <c r="D11" s="20">
        <f t="shared" si="0"/>
        <v>165</v>
      </c>
      <c r="E11" s="20">
        <f t="shared" si="0"/>
        <v>728</v>
      </c>
      <c r="F11" s="20">
        <f t="shared" si="0"/>
        <v>326</v>
      </c>
      <c r="G11" s="20">
        <f t="shared" si="0"/>
        <v>330</v>
      </c>
      <c r="H11" s="20">
        <f t="shared" si="0"/>
        <v>0</v>
      </c>
      <c r="I11" s="20">
        <f t="shared" si="0"/>
        <v>205</v>
      </c>
      <c r="J11" s="20">
        <v>462</v>
      </c>
      <c r="K11" s="20">
        <v>0</v>
      </c>
      <c r="L11" s="20">
        <f>SUM(L8:L10)</f>
        <v>86</v>
      </c>
    </row>
    <row r="12" spans="1:12" ht="13.5" thickBot="1">
      <c r="A12" s="29"/>
    </row>
    <row r="13" spans="1:12" ht="23.25">
      <c r="A13" s="30" t="s">
        <v>16</v>
      </c>
      <c r="B13" s="22">
        <v>2011</v>
      </c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22">
        <f>I7</f>
        <v>2018</v>
      </c>
      <c r="J13" s="22">
        <v>2019</v>
      </c>
      <c r="K13" s="22">
        <v>2020</v>
      </c>
      <c r="L13" s="22">
        <f>+L7</f>
        <v>2021</v>
      </c>
    </row>
    <row r="14" spans="1:12">
      <c r="A14" s="9" t="s">
        <v>10</v>
      </c>
      <c r="B14" s="18">
        <v>321</v>
      </c>
      <c r="C14" s="18">
        <v>90</v>
      </c>
      <c r="D14" s="18">
        <v>80</v>
      </c>
      <c r="E14" s="18">
        <v>171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</row>
    <row r="15" spans="1:12">
      <c r="A15" s="27" t="s">
        <v>0</v>
      </c>
      <c r="B15" s="19">
        <v>30</v>
      </c>
      <c r="C15" s="19">
        <v>40</v>
      </c>
      <c r="D15" s="19">
        <v>0</v>
      </c>
      <c r="E15" s="19">
        <v>0</v>
      </c>
      <c r="F15" s="19">
        <v>90</v>
      </c>
      <c r="G15" s="19">
        <v>0</v>
      </c>
      <c r="H15" s="19">
        <v>0</v>
      </c>
      <c r="I15" s="19">
        <v>164</v>
      </c>
      <c r="J15" s="19">
        <v>58</v>
      </c>
      <c r="K15" s="19">
        <v>84</v>
      </c>
      <c r="L15" s="19">
        <v>0</v>
      </c>
    </row>
    <row r="16" spans="1:12">
      <c r="A16" s="26" t="s">
        <v>1</v>
      </c>
      <c r="B16" s="18">
        <v>75</v>
      </c>
      <c r="C16" s="18">
        <v>0</v>
      </c>
      <c r="D16" s="18">
        <v>0</v>
      </c>
      <c r="E16" s="18">
        <v>68</v>
      </c>
      <c r="F16" s="18">
        <v>34</v>
      </c>
      <c r="G16" s="18">
        <v>0</v>
      </c>
      <c r="H16" s="18">
        <v>32</v>
      </c>
      <c r="I16" s="18">
        <v>0</v>
      </c>
      <c r="J16" s="18">
        <v>0</v>
      </c>
      <c r="K16" s="18">
        <v>0</v>
      </c>
      <c r="L16" s="18">
        <v>0</v>
      </c>
    </row>
    <row r="17" spans="1:12" ht="13.5" thickBot="1">
      <c r="A17" s="28" t="s">
        <v>6</v>
      </c>
      <c r="B17" s="20">
        <f t="shared" ref="B17:I17" si="1">SUM(B14:B16)</f>
        <v>426</v>
      </c>
      <c r="C17" s="20">
        <f t="shared" si="1"/>
        <v>130</v>
      </c>
      <c r="D17" s="20">
        <f t="shared" si="1"/>
        <v>80</v>
      </c>
      <c r="E17" s="20">
        <f t="shared" si="1"/>
        <v>239</v>
      </c>
      <c r="F17" s="20">
        <f t="shared" si="1"/>
        <v>124</v>
      </c>
      <c r="G17" s="20">
        <f t="shared" si="1"/>
        <v>0</v>
      </c>
      <c r="H17" s="20">
        <f t="shared" si="1"/>
        <v>32</v>
      </c>
      <c r="I17" s="20">
        <f t="shared" si="1"/>
        <v>164</v>
      </c>
      <c r="J17" s="20">
        <v>58</v>
      </c>
      <c r="K17" s="20">
        <v>84</v>
      </c>
      <c r="L17" s="20">
        <f>SUM(L14:L16)</f>
        <v>0</v>
      </c>
    </row>
    <row r="18" spans="1:12" ht="13.5" thickBot="1">
      <c r="A18" s="29"/>
    </row>
    <row r="19" spans="1:12" ht="22.5" customHeight="1">
      <c r="A19" s="30" t="s">
        <v>34</v>
      </c>
      <c r="B19" s="22">
        <v>2011</v>
      </c>
      <c r="C19" s="22">
        <v>2012</v>
      </c>
      <c r="D19" s="22">
        <v>2013</v>
      </c>
      <c r="E19" s="22">
        <v>2014</v>
      </c>
      <c r="F19" s="22">
        <v>2015</v>
      </c>
      <c r="G19" s="22">
        <v>2016</v>
      </c>
      <c r="H19" s="22">
        <v>2017</v>
      </c>
      <c r="I19" s="22">
        <f>I7</f>
        <v>2018</v>
      </c>
      <c r="J19" s="22">
        <v>2019</v>
      </c>
      <c r="K19" s="22">
        <v>2020</v>
      </c>
      <c r="L19" s="22">
        <f>+L7</f>
        <v>2021</v>
      </c>
    </row>
    <row r="20" spans="1:12">
      <c r="A20" s="9" t="s">
        <v>10</v>
      </c>
      <c r="B20" s="18"/>
      <c r="C20" s="18"/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</row>
    <row r="21" spans="1:12">
      <c r="A21" s="27" t="s">
        <v>0</v>
      </c>
      <c r="B21" s="19"/>
      <c r="C21" s="19"/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2">
      <c r="A22" s="26" t="s">
        <v>1</v>
      </c>
      <c r="B22" s="18"/>
      <c r="C22" s="18"/>
      <c r="D22" s="18">
        <v>13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</row>
    <row r="23" spans="1:12" ht="13.5" thickBot="1">
      <c r="A23" s="28" t="s">
        <v>6</v>
      </c>
      <c r="B23" s="20">
        <f t="shared" ref="B23:I23" si="2">SUM(B20:B22)</f>
        <v>0</v>
      </c>
      <c r="C23" s="20">
        <f t="shared" si="2"/>
        <v>0</v>
      </c>
      <c r="D23" s="20">
        <f t="shared" si="2"/>
        <v>13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v>0</v>
      </c>
      <c r="K23" s="20">
        <v>0</v>
      </c>
      <c r="L23" s="20">
        <f>SUM(L20:L22)</f>
        <v>0</v>
      </c>
    </row>
    <row r="24" spans="1:12" ht="13.5" thickBot="1">
      <c r="A24" s="56"/>
    </row>
    <row r="25" spans="1:12" ht="22.5" customHeight="1">
      <c r="A25" s="93" t="s">
        <v>26</v>
      </c>
      <c r="B25" s="22">
        <v>2011</v>
      </c>
      <c r="C25" s="22">
        <v>2012</v>
      </c>
      <c r="D25" s="22">
        <v>2013</v>
      </c>
      <c r="E25" s="22">
        <v>2014</v>
      </c>
      <c r="F25" s="22">
        <v>2015</v>
      </c>
      <c r="G25" s="22">
        <v>2016</v>
      </c>
      <c r="H25" s="22">
        <v>2017</v>
      </c>
      <c r="I25" s="22">
        <f>I7</f>
        <v>2018</v>
      </c>
      <c r="J25" s="22">
        <v>2019</v>
      </c>
      <c r="K25" s="22">
        <v>2020</v>
      </c>
      <c r="L25" s="22">
        <f>+L7</f>
        <v>2021</v>
      </c>
    </row>
    <row r="26" spans="1:12">
      <c r="A26" s="9" t="s">
        <v>10</v>
      </c>
      <c r="B26" s="18">
        <f t="shared" ref="B26:C28" si="3">SUM(B8,B14)</f>
        <v>1187</v>
      </c>
      <c r="C26" s="18">
        <f t="shared" si="3"/>
        <v>174</v>
      </c>
      <c r="D26" s="18">
        <f t="shared" ref="D26:I28" si="4">D8+D14+D20</f>
        <v>80</v>
      </c>
      <c r="E26" s="18">
        <f t="shared" si="4"/>
        <v>485</v>
      </c>
      <c r="F26" s="18">
        <f t="shared" si="4"/>
        <v>0</v>
      </c>
      <c r="G26" s="18">
        <f t="shared" si="4"/>
        <v>0</v>
      </c>
      <c r="H26" s="18">
        <f t="shared" si="4"/>
        <v>0</v>
      </c>
      <c r="I26" s="18">
        <f t="shared" si="4"/>
        <v>0</v>
      </c>
      <c r="J26" s="18">
        <v>0</v>
      </c>
      <c r="K26" s="18">
        <v>0</v>
      </c>
      <c r="L26" s="18">
        <f>+L8+L14+L20</f>
        <v>0</v>
      </c>
    </row>
    <row r="27" spans="1:12">
      <c r="A27" s="10" t="s">
        <v>0</v>
      </c>
      <c r="B27" s="19">
        <f t="shared" si="3"/>
        <v>374</v>
      </c>
      <c r="C27" s="19">
        <f t="shared" si="3"/>
        <v>237</v>
      </c>
      <c r="D27" s="19">
        <f t="shared" si="4"/>
        <v>0</v>
      </c>
      <c r="E27" s="19">
        <f t="shared" si="4"/>
        <v>270</v>
      </c>
      <c r="F27" s="19">
        <f t="shared" si="4"/>
        <v>342</v>
      </c>
      <c r="G27" s="19">
        <f t="shared" si="4"/>
        <v>204</v>
      </c>
      <c r="H27" s="19">
        <f t="shared" si="4"/>
        <v>0</v>
      </c>
      <c r="I27" s="19">
        <f t="shared" si="4"/>
        <v>272</v>
      </c>
      <c r="J27" s="19">
        <v>450</v>
      </c>
      <c r="K27" s="19">
        <v>84</v>
      </c>
      <c r="L27" s="19">
        <f>+L9+L15+L21</f>
        <v>86</v>
      </c>
    </row>
    <row r="28" spans="1:12">
      <c r="A28" s="9" t="s">
        <v>1</v>
      </c>
      <c r="B28" s="18">
        <f t="shared" si="3"/>
        <v>188</v>
      </c>
      <c r="C28" s="18">
        <f t="shared" si="3"/>
        <v>0</v>
      </c>
      <c r="D28" s="18">
        <f t="shared" si="4"/>
        <v>178</v>
      </c>
      <c r="E28" s="18">
        <f t="shared" si="4"/>
        <v>212</v>
      </c>
      <c r="F28" s="18">
        <f t="shared" si="4"/>
        <v>108</v>
      </c>
      <c r="G28" s="18">
        <f t="shared" si="4"/>
        <v>126</v>
      </c>
      <c r="H28" s="18">
        <f t="shared" si="4"/>
        <v>32</v>
      </c>
      <c r="I28" s="18">
        <f t="shared" si="4"/>
        <v>97</v>
      </c>
      <c r="J28" s="18">
        <v>70</v>
      </c>
      <c r="K28" s="18">
        <v>0</v>
      </c>
      <c r="L28" s="18">
        <f>+L10+L16+L22</f>
        <v>0</v>
      </c>
    </row>
    <row r="29" spans="1:12" ht="13.5" thickBot="1">
      <c r="A29" s="11" t="s">
        <v>6</v>
      </c>
      <c r="B29" s="20">
        <f t="shared" ref="B29:I29" si="5">SUM(B26:B28)</f>
        <v>1749</v>
      </c>
      <c r="C29" s="20">
        <f t="shared" si="5"/>
        <v>411</v>
      </c>
      <c r="D29" s="20">
        <f t="shared" si="5"/>
        <v>258</v>
      </c>
      <c r="E29" s="20">
        <f t="shared" si="5"/>
        <v>967</v>
      </c>
      <c r="F29" s="20">
        <f t="shared" si="5"/>
        <v>450</v>
      </c>
      <c r="G29" s="20">
        <f t="shared" si="5"/>
        <v>330</v>
      </c>
      <c r="H29" s="20">
        <f t="shared" si="5"/>
        <v>32</v>
      </c>
      <c r="I29" s="20">
        <f t="shared" si="5"/>
        <v>369</v>
      </c>
      <c r="J29" s="20">
        <v>520</v>
      </c>
      <c r="K29" s="20">
        <v>84</v>
      </c>
      <c r="L29" s="20">
        <f>SUM(L26:L28)</f>
        <v>86</v>
      </c>
    </row>
    <row r="30" spans="1:12">
      <c r="A30" s="12"/>
    </row>
    <row r="31" spans="1:12" ht="13.5" thickBot="1">
      <c r="A31" s="29" t="s">
        <v>15</v>
      </c>
    </row>
    <row r="32" spans="1:12" ht="23.25">
      <c r="A32" s="14" t="s">
        <v>13</v>
      </c>
      <c r="B32" s="22">
        <v>2011</v>
      </c>
      <c r="C32" s="22">
        <v>2012</v>
      </c>
      <c r="D32" s="22">
        <v>2013</v>
      </c>
      <c r="E32" s="22">
        <v>2014</v>
      </c>
      <c r="F32" s="22">
        <v>2015</v>
      </c>
      <c r="G32" s="22">
        <v>2016</v>
      </c>
      <c r="H32" s="22">
        <v>2017</v>
      </c>
      <c r="I32" s="22">
        <f>I7</f>
        <v>2018</v>
      </c>
      <c r="J32" s="22">
        <v>2019</v>
      </c>
      <c r="K32" s="22">
        <v>2020</v>
      </c>
      <c r="L32" s="22">
        <f>+L7</f>
        <v>2021</v>
      </c>
    </row>
    <row r="33" spans="1:12">
      <c r="A33" s="9" t="s">
        <v>10</v>
      </c>
      <c r="B33" s="32">
        <v>90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18">
        <v>0</v>
      </c>
      <c r="L33" s="18">
        <v>0</v>
      </c>
    </row>
    <row r="34" spans="1:12">
      <c r="A34" s="10" t="s">
        <v>0</v>
      </c>
      <c r="B34" s="33">
        <v>26</v>
      </c>
      <c r="C34" s="33">
        <v>0</v>
      </c>
      <c r="D34" s="33">
        <v>52</v>
      </c>
      <c r="E34" s="33">
        <v>78</v>
      </c>
      <c r="F34" s="33">
        <v>28</v>
      </c>
      <c r="G34" s="33">
        <v>63</v>
      </c>
      <c r="H34" s="33">
        <v>0</v>
      </c>
      <c r="I34" s="33">
        <v>0</v>
      </c>
      <c r="J34" s="33">
        <v>0</v>
      </c>
      <c r="K34" s="19">
        <v>0</v>
      </c>
      <c r="L34" s="19">
        <v>0</v>
      </c>
    </row>
    <row r="35" spans="1:12">
      <c r="A35" s="9" t="s">
        <v>1</v>
      </c>
      <c r="B35" s="32">
        <v>87</v>
      </c>
      <c r="C35" s="32">
        <v>64</v>
      </c>
      <c r="D35" s="32">
        <v>0</v>
      </c>
      <c r="E35" s="32">
        <v>30</v>
      </c>
      <c r="F35" s="32">
        <v>0</v>
      </c>
      <c r="G35" s="32">
        <v>88</v>
      </c>
      <c r="H35" s="32">
        <v>0</v>
      </c>
      <c r="I35" s="32">
        <v>0</v>
      </c>
      <c r="J35" s="32">
        <v>0</v>
      </c>
      <c r="K35" s="18">
        <v>0</v>
      </c>
      <c r="L35" s="18">
        <v>0</v>
      </c>
    </row>
    <row r="36" spans="1:12" ht="13.5" thickBot="1">
      <c r="A36" s="11" t="s">
        <v>6</v>
      </c>
      <c r="B36" s="20">
        <f t="shared" ref="B36:I36" si="6">SUM(B33:B35)</f>
        <v>203</v>
      </c>
      <c r="C36" s="20">
        <f t="shared" si="6"/>
        <v>64</v>
      </c>
      <c r="D36" s="20">
        <f t="shared" si="6"/>
        <v>52</v>
      </c>
      <c r="E36" s="20">
        <f t="shared" si="6"/>
        <v>108</v>
      </c>
      <c r="F36" s="20">
        <f t="shared" si="6"/>
        <v>28</v>
      </c>
      <c r="G36" s="20">
        <f t="shared" si="6"/>
        <v>151</v>
      </c>
      <c r="H36" s="20">
        <f t="shared" si="6"/>
        <v>0</v>
      </c>
      <c r="I36" s="20">
        <f t="shared" si="6"/>
        <v>0</v>
      </c>
      <c r="J36" s="20">
        <v>0</v>
      </c>
      <c r="K36" s="20">
        <v>0</v>
      </c>
      <c r="L36" s="20">
        <f>SUM(L33:L35)</f>
        <v>0</v>
      </c>
    </row>
    <row r="37" spans="1:12" ht="13.5" thickBot="1">
      <c r="A37" s="29"/>
    </row>
    <row r="38" spans="1:12" ht="23.25">
      <c r="A38" s="14" t="s">
        <v>14</v>
      </c>
      <c r="B38" s="22">
        <v>2011</v>
      </c>
      <c r="C38" s="22">
        <v>2012</v>
      </c>
      <c r="D38" s="22">
        <v>2013</v>
      </c>
      <c r="E38" s="22">
        <v>2014</v>
      </c>
      <c r="F38" s="22">
        <v>2015</v>
      </c>
      <c r="G38" s="22">
        <v>2016</v>
      </c>
      <c r="H38" s="22">
        <v>2017</v>
      </c>
      <c r="I38" s="22">
        <f>I7</f>
        <v>2018</v>
      </c>
      <c r="J38" s="22">
        <v>2019</v>
      </c>
      <c r="K38" s="22">
        <v>2020</v>
      </c>
      <c r="L38" s="22">
        <f>+L7</f>
        <v>2021</v>
      </c>
    </row>
    <row r="39" spans="1:12">
      <c r="A39" s="9" t="s">
        <v>10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</row>
    <row r="40" spans="1:12">
      <c r="A40" s="27" t="s">
        <v>0</v>
      </c>
      <c r="B40" s="19">
        <v>55</v>
      </c>
      <c r="C40" s="19">
        <v>50</v>
      </c>
      <c r="D40" s="19">
        <v>59</v>
      </c>
      <c r="E40" s="19">
        <v>0</v>
      </c>
      <c r="F40" s="19">
        <v>44</v>
      </c>
      <c r="G40" s="19">
        <v>70</v>
      </c>
      <c r="H40" s="19">
        <v>0</v>
      </c>
      <c r="I40" s="19">
        <v>0</v>
      </c>
      <c r="J40" s="19">
        <v>57</v>
      </c>
      <c r="K40" s="19">
        <v>0</v>
      </c>
      <c r="L40" s="19">
        <v>0</v>
      </c>
    </row>
    <row r="41" spans="1:12">
      <c r="A41" s="26" t="s">
        <v>1</v>
      </c>
      <c r="B41" s="18">
        <v>70</v>
      </c>
      <c r="C41" s="18">
        <v>108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</row>
    <row r="42" spans="1:12" ht="13.5" thickBot="1">
      <c r="A42" s="28" t="s">
        <v>6</v>
      </c>
      <c r="B42" s="20">
        <v>897</v>
      </c>
      <c r="C42" s="20">
        <v>361</v>
      </c>
      <c r="D42" s="20">
        <v>444</v>
      </c>
      <c r="E42" s="20">
        <v>480</v>
      </c>
      <c r="F42" s="20">
        <v>274</v>
      </c>
      <c r="G42" s="20">
        <v>434</v>
      </c>
      <c r="H42" s="20">
        <v>347</v>
      </c>
      <c r="I42" s="20">
        <v>491</v>
      </c>
      <c r="J42" s="20">
        <v>57</v>
      </c>
      <c r="K42" s="20">
        <v>0</v>
      </c>
      <c r="L42" s="20">
        <f>SUM(L39:L41)</f>
        <v>0</v>
      </c>
    </row>
    <row r="43" spans="1:12" ht="13.5" thickBot="1">
      <c r="A43" s="2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23.25">
      <c r="A44" s="14" t="s">
        <v>9</v>
      </c>
      <c r="B44" s="22">
        <v>2011</v>
      </c>
      <c r="C44" s="22">
        <v>2012</v>
      </c>
      <c r="D44" s="22">
        <v>2013</v>
      </c>
      <c r="E44" s="22">
        <v>2014</v>
      </c>
      <c r="F44" s="22">
        <v>2015</v>
      </c>
      <c r="G44" s="22">
        <v>2016</v>
      </c>
      <c r="H44" s="22">
        <v>2017</v>
      </c>
      <c r="I44" s="22">
        <f>I38</f>
        <v>2018</v>
      </c>
      <c r="J44" s="22">
        <v>2019</v>
      </c>
      <c r="K44" s="22">
        <v>2020</v>
      </c>
      <c r="L44" s="22">
        <f>+L7</f>
        <v>2021</v>
      </c>
    </row>
    <row r="45" spans="1:12">
      <c r="A45" s="9" t="s">
        <v>10</v>
      </c>
      <c r="B45" s="34">
        <v>0</v>
      </c>
      <c r="C45" s="34">
        <v>0</v>
      </c>
      <c r="D45" s="34">
        <v>16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18">
        <v>0</v>
      </c>
      <c r="L45" s="18">
        <v>0</v>
      </c>
    </row>
    <row r="46" spans="1:12" ht="11.25" customHeight="1">
      <c r="A46" s="27" t="s">
        <v>0</v>
      </c>
      <c r="B46" s="33">
        <v>0</v>
      </c>
      <c r="C46" s="33">
        <v>0</v>
      </c>
      <c r="D46" s="33">
        <v>0</v>
      </c>
      <c r="E46" s="33">
        <v>40</v>
      </c>
      <c r="F46" s="33">
        <v>0</v>
      </c>
      <c r="G46" s="33">
        <v>0</v>
      </c>
      <c r="H46" s="33">
        <v>0</v>
      </c>
      <c r="I46" s="33">
        <v>3</v>
      </c>
      <c r="J46" s="33">
        <v>0</v>
      </c>
      <c r="K46" s="19">
        <v>0</v>
      </c>
      <c r="L46" s="19">
        <v>0</v>
      </c>
    </row>
    <row r="47" spans="1:12">
      <c r="A47" s="26" t="s">
        <v>1</v>
      </c>
      <c r="B47" s="35">
        <v>72</v>
      </c>
      <c r="C47" s="35">
        <v>25</v>
      </c>
      <c r="D47" s="35">
        <v>27</v>
      </c>
      <c r="E47" s="35">
        <v>0</v>
      </c>
      <c r="F47" s="35">
        <v>0</v>
      </c>
      <c r="G47" s="35">
        <v>20</v>
      </c>
      <c r="H47" s="35">
        <v>0</v>
      </c>
      <c r="I47" s="35">
        <v>0</v>
      </c>
      <c r="J47" s="35">
        <v>0</v>
      </c>
      <c r="K47" s="18">
        <v>0</v>
      </c>
      <c r="L47" s="18">
        <v>0</v>
      </c>
    </row>
    <row r="48" spans="1:12" ht="13.5" thickBot="1">
      <c r="A48" s="28" t="s">
        <v>6</v>
      </c>
      <c r="B48" s="20">
        <f t="shared" ref="B48:I48" si="7">SUM(B45:B47)</f>
        <v>72</v>
      </c>
      <c r="C48" s="20">
        <f t="shared" si="7"/>
        <v>25</v>
      </c>
      <c r="D48" s="20">
        <f t="shared" si="7"/>
        <v>43</v>
      </c>
      <c r="E48" s="20">
        <f t="shared" si="7"/>
        <v>40</v>
      </c>
      <c r="F48" s="20">
        <f t="shared" si="7"/>
        <v>0</v>
      </c>
      <c r="G48" s="20">
        <f t="shared" si="7"/>
        <v>20</v>
      </c>
      <c r="H48" s="20">
        <f t="shared" si="7"/>
        <v>0</v>
      </c>
      <c r="I48" s="20">
        <f t="shared" si="7"/>
        <v>3</v>
      </c>
      <c r="J48" s="20">
        <v>0</v>
      </c>
      <c r="K48" s="20">
        <v>0</v>
      </c>
      <c r="L48" s="20">
        <f>SUM(L45:L47)</f>
        <v>0</v>
      </c>
    </row>
    <row r="49" spans="1:12" ht="13.5" thickBot="1">
      <c r="A49" s="2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3.25">
      <c r="A50" s="14" t="s">
        <v>43</v>
      </c>
      <c r="B50" s="22">
        <v>2011</v>
      </c>
      <c r="C50" s="22">
        <v>2012</v>
      </c>
      <c r="D50" s="22">
        <v>2013</v>
      </c>
      <c r="E50" s="22">
        <v>2014</v>
      </c>
      <c r="F50" s="22">
        <v>2015</v>
      </c>
      <c r="G50" s="22">
        <v>2016</v>
      </c>
      <c r="H50" s="22">
        <v>2017</v>
      </c>
      <c r="I50" s="22">
        <f>I44</f>
        <v>2018</v>
      </c>
      <c r="J50" s="22">
        <v>2019</v>
      </c>
      <c r="K50" s="22">
        <v>2020</v>
      </c>
      <c r="L50" s="22">
        <f>+L7</f>
        <v>2021</v>
      </c>
    </row>
    <row r="51" spans="1:12">
      <c r="A51" s="9" t="s">
        <v>10</v>
      </c>
      <c r="B51" s="34">
        <v>0</v>
      </c>
      <c r="C51" s="34">
        <v>0</v>
      </c>
      <c r="D51" s="34">
        <v>0</v>
      </c>
      <c r="E51" s="34">
        <v>91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18">
        <v>0</v>
      </c>
      <c r="L51" s="18">
        <v>0</v>
      </c>
    </row>
    <row r="52" spans="1:12">
      <c r="A52" s="27" t="s">
        <v>0</v>
      </c>
      <c r="B52" s="33">
        <v>0</v>
      </c>
      <c r="C52" s="33">
        <v>0</v>
      </c>
      <c r="D52" s="33">
        <v>0</v>
      </c>
      <c r="E52" s="33">
        <v>57</v>
      </c>
      <c r="F52" s="33">
        <v>0</v>
      </c>
      <c r="G52" s="33">
        <v>86</v>
      </c>
      <c r="H52" s="33">
        <v>0</v>
      </c>
      <c r="I52" s="33">
        <v>60</v>
      </c>
      <c r="J52" s="33">
        <v>58</v>
      </c>
      <c r="K52" s="19">
        <v>0</v>
      </c>
      <c r="L52" s="19">
        <v>0</v>
      </c>
    </row>
    <row r="53" spans="1:12">
      <c r="A53" s="26" t="s">
        <v>1</v>
      </c>
      <c r="B53" s="35">
        <v>0</v>
      </c>
      <c r="C53" s="35">
        <v>0</v>
      </c>
      <c r="D53" s="35">
        <v>0</v>
      </c>
      <c r="E53" s="35">
        <v>53</v>
      </c>
      <c r="F53" s="35">
        <v>0</v>
      </c>
      <c r="G53" s="35">
        <v>47</v>
      </c>
      <c r="H53" s="35">
        <v>0</v>
      </c>
      <c r="I53" s="35">
        <v>0</v>
      </c>
      <c r="J53" s="35">
        <v>0</v>
      </c>
      <c r="K53" s="18">
        <v>0</v>
      </c>
      <c r="L53" s="18">
        <v>0</v>
      </c>
    </row>
    <row r="54" spans="1:12" ht="13.5" thickBot="1">
      <c r="A54" s="28" t="s">
        <v>6</v>
      </c>
      <c r="B54" s="20">
        <f t="shared" ref="B54:I54" si="8">SUM(B51:B53)</f>
        <v>0</v>
      </c>
      <c r="C54" s="20">
        <f t="shared" si="8"/>
        <v>0</v>
      </c>
      <c r="D54" s="20">
        <f t="shared" si="8"/>
        <v>0</v>
      </c>
      <c r="E54" s="20">
        <f t="shared" si="8"/>
        <v>201</v>
      </c>
      <c r="F54" s="20">
        <f t="shared" si="8"/>
        <v>0</v>
      </c>
      <c r="G54" s="20">
        <f t="shared" si="8"/>
        <v>133</v>
      </c>
      <c r="H54" s="20">
        <f t="shared" si="8"/>
        <v>0</v>
      </c>
      <c r="I54" s="20">
        <f t="shared" si="8"/>
        <v>60</v>
      </c>
      <c r="J54" s="20">
        <v>58</v>
      </c>
      <c r="K54" s="20">
        <v>0</v>
      </c>
      <c r="L54" s="20">
        <f>SUM(L51:L53)</f>
        <v>0</v>
      </c>
    </row>
    <row r="55" spans="1:1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2" ht="13.5" thickBot="1">
      <c r="A56" s="2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2.5" customHeight="1">
      <c r="A57" s="93" t="s">
        <v>27</v>
      </c>
      <c r="B57" s="22">
        <v>2011</v>
      </c>
      <c r="C57" s="22">
        <v>2012</v>
      </c>
      <c r="D57" s="22">
        <v>2013</v>
      </c>
      <c r="E57" s="22">
        <v>2014</v>
      </c>
      <c r="F57" s="22">
        <v>2015</v>
      </c>
      <c r="G57" s="22">
        <v>2016</v>
      </c>
      <c r="H57" s="22">
        <v>2017</v>
      </c>
      <c r="I57" s="22">
        <f>I50</f>
        <v>2018</v>
      </c>
      <c r="J57" s="22">
        <v>2019</v>
      </c>
      <c r="K57" s="22">
        <v>2020</v>
      </c>
      <c r="L57" s="22">
        <f>+L7</f>
        <v>2021</v>
      </c>
    </row>
    <row r="58" spans="1:12">
      <c r="A58" s="9" t="s">
        <v>10</v>
      </c>
      <c r="B58" s="32">
        <f t="shared" ref="B58:I60" si="9">+B39+B45+B33+B51</f>
        <v>90</v>
      </c>
      <c r="C58" s="32">
        <f t="shared" si="9"/>
        <v>0</v>
      </c>
      <c r="D58" s="32">
        <f t="shared" si="9"/>
        <v>16</v>
      </c>
      <c r="E58" s="32">
        <f t="shared" si="9"/>
        <v>91</v>
      </c>
      <c r="F58" s="32">
        <f t="shared" si="9"/>
        <v>0</v>
      </c>
      <c r="G58" s="32">
        <f t="shared" si="9"/>
        <v>0</v>
      </c>
      <c r="H58" s="32">
        <f t="shared" si="9"/>
        <v>0</v>
      </c>
      <c r="I58" s="32">
        <f t="shared" si="9"/>
        <v>0</v>
      </c>
      <c r="J58" s="32">
        <v>0</v>
      </c>
      <c r="K58" s="18">
        <v>0</v>
      </c>
      <c r="L58" s="18">
        <f>+L33+L39+L45+L51</f>
        <v>0</v>
      </c>
    </row>
    <row r="59" spans="1:12">
      <c r="A59" s="10" t="s">
        <v>0</v>
      </c>
      <c r="B59" s="33">
        <f t="shared" si="9"/>
        <v>81</v>
      </c>
      <c r="C59" s="33">
        <f t="shared" si="9"/>
        <v>50</v>
      </c>
      <c r="D59" s="33">
        <f t="shared" si="9"/>
        <v>111</v>
      </c>
      <c r="E59" s="33">
        <f t="shared" si="9"/>
        <v>175</v>
      </c>
      <c r="F59" s="33">
        <f t="shared" si="9"/>
        <v>72</v>
      </c>
      <c r="G59" s="33">
        <f t="shared" si="9"/>
        <v>219</v>
      </c>
      <c r="H59" s="33">
        <f t="shared" si="9"/>
        <v>0</v>
      </c>
      <c r="I59" s="33">
        <f t="shared" si="9"/>
        <v>63</v>
      </c>
      <c r="J59" s="33">
        <v>115</v>
      </c>
      <c r="K59" s="19">
        <v>0</v>
      </c>
      <c r="L59" s="19">
        <f>+L34+L40+L46+L52</f>
        <v>0</v>
      </c>
    </row>
    <row r="60" spans="1:12">
      <c r="A60" s="9" t="s">
        <v>1</v>
      </c>
      <c r="B60" s="32">
        <f t="shared" si="9"/>
        <v>229</v>
      </c>
      <c r="C60" s="32">
        <f t="shared" si="9"/>
        <v>197</v>
      </c>
      <c r="D60" s="32">
        <f t="shared" si="9"/>
        <v>27</v>
      </c>
      <c r="E60" s="32">
        <f t="shared" si="9"/>
        <v>83</v>
      </c>
      <c r="F60" s="32">
        <f t="shared" si="9"/>
        <v>0</v>
      </c>
      <c r="G60" s="32">
        <f t="shared" si="9"/>
        <v>155</v>
      </c>
      <c r="H60" s="32">
        <f t="shared" si="9"/>
        <v>0</v>
      </c>
      <c r="I60" s="32">
        <f t="shared" si="9"/>
        <v>0</v>
      </c>
      <c r="J60" s="32">
        <v>0</v>
      </c>
      <c r="K60" s="18">
        <v>0</v>
      </c>
      <c r="L60" s="18">
        <f>+L35+L41+L47+L53</f>
        <v>0</v>
      </c>
    </row>
    <row r="61" spans="1:12" ht="13.5" thickBot="1">
      <c r="A61" s="11" t="s">
        <v>6</v>
      </c>
      <c r="B61" s="20">
        <f t="shared" ref="B61:I61" si="10">SUM(B58:B60)</f>
        <v>400</v>
      </c>
      <c r="C61" s="20">
        <f t="shared" si="10"/>
        <v>247</v>
      </c>
      <c r="D61" s="20">
        <f t="shared" si="10"/>
        <v>154</v>
      </c>
      <c r="E61" s="20">
        <f t="shared" si="10"/>
        <v>349</v>
      </c>
      <c r="F61" s="20">
        <f t="shared" si="10"/>
        <v>72</v>
      </c>
      <c r="G61" s="20">
        <f t="shared" si="10"/>
        <v>374</v>
      </c>
      <c r="H61" s="20">
        <f t="shared" si="10"/>
        <v>0</v>
      </c>
      <c r="I61" s="20">
        <f t="shared" si="10"/>
        <v>63</v>
      </c>
      <c r="J61" s="20">
        <v>115</v>
      </c>
      <c r="K61" s="20">
        <v>0</v>
      </c>
      <c r="L61" s="20">
        <f>SUM(L58:L60)</f>
        <v>0</v>
      </c>
    </row>
    <row r="62" spans="1:12">
      <c r="A62" s="2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13.5" thickBot="1">
      <c r="A63" s="2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2.5" customHeight="1">
      <c r="A64" s="93" t="s">
        <v>28</v>
      </c>
      <c r="B64" s="22">
        <v>2011</v>
      </c>
      <c r="C64" s="22">
        <v>2012</v>
      </c>
      <c r="D64" s="22">
        <v>2013</v>
      </c>
      <c r="E64" s="22">
        <v>2014</v>
      </c>
      <c r="F64" s="22">
        <v>2015</v>
      </c>
      <c r="G64" s="22">
        <v>2016</v>
      </c>
      <c r="H64" s="22">
        <v>2017</v>
      </c>
      <c r="I64" s="22">
        <f>I57</f>
        <v>2018</v>
      </c>
      <c r="J64" s="22">
        <v>2019</v>
      </c>
      <c r="K64" s="22">
        <v>2020</v>
      </c>
      <c r="L64" s="22">
        <f>+L7</f>
        <v>2021</v>
      </c>
    </row>
    <row r="65" spans="1:12">
      <c r="A65" s="9" t="s">
        <v>10</v>
      </c>
      <c r="B65" s="18">
        <f t="shared" ref="B65:I67" si="11">+B58+B26</f>
        <v>1277</v>
      </c>
      <c r="C65" s="18">
        <f t="shared" si="11"/>
        <v>174</v>
      </c>
      <c r="D65" s="18">
        <f t="shared" si="11"/>
        <v>96</v>
      </c>
      <c r="E65" s="18">
        <f t="shared" si="11"/>
        <v>576</v>
      </c>
      <c r="F65" s="18">
        <f t="shared" si="11"/>
        <v>0</v>
      </c>
      <c r="G65" s="18">
        <f t="shared" si="11"/>
        <v>0</v>
      </c>
      <c r="H65" s="18">
        <f t="shared" si="11"/>
        <v>0</v>
      </c>
      <c r="I65" s="18">
        <f t="shared" si="11"/>
        <v>0</v>
      </c>
      <c r="J65" s="18">
        <v>0</v>
      </c>
      <c r="K65" s="18">
        <v>0</v>
      </c>
      <c r="L65" s="18">
        <f>+L26+L58</f>
        <v>0</v>
      </c>
    </row>
    <row r="66" spans="1:12">
      <c r="A66" s="10" t="s">
        <v>0</v>
      </c>
      <c r="B66" s="19">
        <f t="shared" si="11"/>
        <v>455</v>
      </c>
      <c r="C66" s="19">
        <f t="shared" si="11"/>
        <v>287</v>
      </c>
      <c r="D66" s="19">
        <f t="shared" si="11"/>
        <v>111</v>
      </c>
      <c r="E66" s="19">
        <f t="shared" si="11"/>
        <v>445</v>
      </c>
      <c r="F66" s="19">
        <f t="shared" si="11"/>
        <v>414</v>
      </c>
      <c r="G66" s="19">
        <f t="shared" si="11"/>
        <v>423</v>
      </c>
      <c r="H66" s="19">
        <f t="shared" si="11"/>
        <v>0</v>
      </c>
      <c r="I66" s="19">
        <f t="shared" si="11"/>
        <v>335</v>
      </c>
      <c r="J66" s="19">
        <v>565</v>
      </c>
      <c r="K66" s="19">
        <v>84</v>
      </c>
      <c r="L66" s="19">
        <f>+L27+L59</f>
        <v>86</v>
      </c>
    </row>
    <row r="67" spans="1:12">
      <c r="A67" s="9" t="s">
        <v>1</v>
      </c>
      <c r="B67" s="18">
        <f t="shared" si="11"/>
        <v>417</v>
      </c>
      <c r="C67" s="18">
        <f t="shared" si="11"/>
        <v>197</v>
      </c>
      <c r="D67" s="18">
        <f t="shared" si="11"/>
        <v>205</v>
      </c>
      <c r="E67" s="18">
        <f t="shared" si="11"/>
        <v>295</v>
      </c>
      <c r="F67" s="18">
        <f t="shared" si="11"/>
        <v>108</v>
      </c>
      <c r="G67" s="18">
        <f t="shared" si="11"/>
        <v>281</v>
      </c>
      <c r="H67" s="18">
        <f t="shared" si="11"/>
        <v>32</v>
      </c>
      <c r="I67" s="18">
        <f t="shared" si="11"/>
        <v>97</v>
      </c>
      <c r="J67" s="18">
        <v>70</v>
      </c>
      <c r="K67" s="18">
        <v>0</v>
      </c>
      <c r="L67" s="18">
        <f>+L28+L60</f>
        <v>0</v>
      </c>
    </row>
    <row r="68" spans="1:12" ht="13.5" thickBot="1">
      <c r="A68" s="11" t="s">
        <v>6</v>
      </c>
      <c r="B68" s="20">
        <f t="shared" ref="B68:I68" si="12">SUM(B65:B67)</f>
        <v>2149</v>
      </c>
      <c r="C68" s="20">
        <f t="shared" si="12"/>
        <v>658</v>
      </c>
      <c r="D68" s="20">
        <f t="shared" si="12"/>
        <v>412</v>
      </c>
      <c r="E68" s="20">
        <f t="shared" si="12"/>
        <v>1316</v>
      </c>
      <c r="F68" s="20">
        <f t="shared" si="12"/>
        <v>522</v>
      </c>
      <c r="G68" s="20">
        <f t="shared" si="12"/>
        <v>704</v>
      </c>
      <c r="H68" s="20">
        <f t="shared" si="12"/>
        <v>32</v>
      </c>
      <c r="I68" s="20">
        <f t="shared" si="12"/>
        <v>432</v>
      </c>
      <c r="J68" s="20">
        <v>635</v>
      </c>
      <c r="K68" s="20">
        <v>84</v>
      </c>
      <c r="L68" s="20">
        <f>SUM(L65:L67)</f>
        <v>86</v>
      </c>
    </row>
    <row r="69" spans="1:12">
      <c r="A69" s="47"/>
    </row>
    <row r="70" spans="1:12">
      <c r="A70" s="87" t="str">
        <f>'Viviendas Terminadas'!A61</f>
        <v>Iturria: BOE behin-behineko eta behin betiko kalifikazioak eta EE SS zuinketa-akta eta behin-behineko onarpen-akta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>
      <c r="A71" s="87" t="str">
        <f>'Viviendas Terminadas'!A62</f>
        <v>Fuente: calificaciones provisionales y definitivas de VPO y actas de replanteo y de recepción provisional de VVSS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>
      <c r="A72" s="87" t="str">
        <f>'Viviendas Terminadas'!A63</f>
        <v>Azkenengo eguneratzea 2021/04/15 - Última actualización a 15/04/2021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</row>
    <row r="73" spans="1:12">
      <c r="A73" s="5"/>
    </row>
    <row r="75" spans="1:12">
      <c r="A75" s="49"/>
    </row>
    <row r="79" spans="1:12">
      <c r="A79" s="53"/>
    </row>
    <row r="80" spans="1:12">
      <c r="A80" s="53"/>
    </row>
    <row r="81" spans="1:12">
      <c r="A81" s="53"/>
    </row>
    <row r="82" spans="1:12">
      <c r="A82" s="52"/>
    </row>
    <row r="84" spans="1:12">
      <c r="A84" s="2"/>
    </row>
    <row r="85" spans="1:12">
      <c r="A85" s="51"/>
    </row>
    <row r="87" spans="1:12">
      <c r="A87" s="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>
      <c r="A88" s="5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>
      <c r="A91" s="51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zoomScaleNormal="100" workbookViewId="0"/>
  </sheetViews>
  <sheetFormatPr baseColWidth="10" defaultColWidth="12" defaultRowHeight="12.75"/>
  <cols>
    <col min="1" max="1" width="19.140625" style="2" customWidth="1"/>
    <col min="2" max="12" width="5.7109375" style="2" bestFit="1" customWidth="1"/>
    <col min="13" max="16384" width="12" style="2"/>
  </cols>
  <sheetData>
    <row r="1" spans="1:12">
      <c r="A1" s="7" t="s">
        <v>38</v>
      </c>
    </row>
    <row r="2" spans="1:12">
      <c r="A2" s="105" t="str">
        <f>+'Viviendas Terminadas'!L1</f>
        <v>2021ko 1. hiruhilekoan arte</v>
      </c>
    </row>
    <row r="3" spans="1:12">
      <c r="A3" s="7" t="s">
        <v>47</v>
      </c>
    </row>
    <row r="4" spans="1:12">
      <c r="A4" s="105" t="str">
        <f>+'Viviendas Terminadas'!L2</f>
        <v>Hasta 1º trimestre de 2021</v>
      </c>
    </row>
    <row r="5" spans="1:12" ht="13.5" thickBot="1">
      <c r="A5" s="1"/>
    </row>
    <row r="6" spans="1:12" ht="23.25">
      <c r="A6" s="14" t="s">
        <v>8</v>
      </c>
      <c r="B6" s="22">
        <v>2011</v>
      </c>
      <c r="C6" s="22">
        <v>2012</v>
      </c>
      <c r="D6" s="22">
        <v>2013</v>
      </c>
      <c r="E6" s="22">
        <v>2014</v>
      </c>
      <c r="F6" s="22">
        <v>2015</v>
      </c>
      <c r="G6" s="22">
        <v>2016</v>
      </c>
      <c r="H6" s="22">
        <v>2017</v>
      </c>
      <c r="I6" s="22">
        <v>2018</v>
      </c>
      <c r="J6" s="22">
        <v>2019</v>
      </c>
      <c r="K6" s="22">
        <v>2020</v>
      </c>
      <c r="L6" s="22">
        <f>+K6+1</f>
        <v>2021</v>
      </c>
    </row>
    <row r="7" spans="1:12">
      <c r="A7" s="9" t="s">
        <v>31</v>
      </c>
      <c r="B7" s="79">
        <v>0</v>
      </c>
      <c r="C7" s="79">
        <v>14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</row>
    <row r="8" spans="1:12">
      <c r="A8" s="10" t="s">
        <v>0</v>
      </c>
      <c r="B8" s="19">
        <v>118</v>
      </c>
      <c r="C8" s="19">
        <v>142</v>
      </c>
      <c r="D8" s="19">
        <v>0</v>
      </c>
      <c r="E8" s="19">
        <v>80</v>
      </c>
      <c r="F8" s="19">
        <v>0</v>
      </c>
      <c r="G8" s="19">
        <v>145</v>
      </c>
      <c r="H8" s="19">
        <v>11</v>
      </c>
      <c r="I8" s="19">
        <v>0</v>
      </c>
      <c r="J8" s="19">
        <v>0</v>
      </c>
      <c r="K8" s="19">
        <v>0</v>
      </c>
      <c r="L8" s="19">
        <v>0</v>
      </c>
    </row>
    <row r="9" spans="1:12">
      <c r="A9" s="9" t="s">
        <v>1</v>
      </c>
      <c r="B9" s="80">
        <v>431</v>
      </c>
      <c r="C9" s="80">
        <v>57</v>
      </c>
      <c r="D9" s="80">
        <v>70</v>
      </c>
      <c r="E9" s="80">
        <v>0</v>
      </c>
      <c r="F9" s="80">
        <v>0</v>
      </c>
      <c r="G9" s="80">
        <v>0</v>
      </c>
      <c r="H9" s="80">
        <v>59</v>
      </c>
      <c r="I9" s="80">
        <v>0</v>
      </c>
      <c r="J9" s="80">
        <v>0</v>
      </c>
      <c r="K9" s="80">
        <v>162</v>
      </c>
      <c r="L9" s="80">
        <v>0</v>
      </c>
    </row>
    <row r="10" spans="1:12" ht="13.5" thickBot="1">
      <c r="A10" s="11" t="s">
        <v>6</v>
      </c>
      <c r="B10" s="20">
        <f t="shared" ref="B10:I10" si="0">SUM(B7:B9)</f>
        <v>549</v>
      </c>
      <c r="C10" s="20">
        <f t="shared" si="0"/>
        <v>213</v>
      </c>
      <c r="D10" s="20">
        <f t="shared" si="0"/>
        <v>70</v>
      </c>
      <c r="E10" s="20">
        <f t="shared" si="0"/>
        <v>80</v>
      </c>
      <c r="F10" s="20">
        <f t="shared" si="0"/>
        <v>0</v>
      </c>
      <c r="G10" s="20">
        <f t="shared" si="0"/>
        <v>145</v>
      </c>
      <c r="H10" s="20">
        <f t="shared" si="0"/>
        <v>70</v>
      </c>
      <c r="I10" s="20">
        <f t="shared" si="0"/>
        <v>0</v>
      </c>
      <c r="J10" s="20">
        <v>0</v>
      </c>
      <c r="K10" s="20">
        <v>162</v>
      </c>
      <c r="L10" s="20">
        <f>SUM(L7:L9)</f>
        <v>0</v>
      </c>
    </row>
    <row r="11" spans="1:12">
      <c r="A11" s="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 ht="13.5" thickBo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33.75" customHeight="1">
      <c r="A13" s="14" t="s">
        <v>13</v>
      </c>
      <c r="B13" s="22">
        <v>2011</v>
      </c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22">
        <f>I6</f>
        <v>2018</v>
      </c>
      <c r="J13" s="22">
        <v>2019</v>
      </c>
      <c r="K13" s="22">
        <v>2020</v>
      </c>
      <c r="L13" s="22">
        <f>+L6</f>
        <v>2021</v>
      </c>
    </row>
    <row r="14" spans="1:12">
      <c r="A14" s="9" t="s">
        <v>31</v>
      </c>
      <c r="B14" s="79">
        <v>0</v>
      </c>
      <c r="C14" s="79">
        <v>0</v>
      </c>
      <c r="D14" s="79">
        <v>0</v>
      </c>
      <c r="E14" s="79">
        <v>314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1:12">
      <c r="A15" s="10" t="s">
        <v>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84</v>
      </c>
      <c r="K15" s="19">
        <v>0</v>
      </c>
      <c r="L15" s="19">
        <v>0</v>
      </c>
    </row>
    <row r="16" spans="1:12">
      <c r="A16" s="9" t="s">
        <v>1</v>
      </c>
      <c r="B16" s="80">
        <v>0</v>
      </c>
      <c r="C16" s="80">
        <v>0</v>
      </c>
      <c r="D16" s="80">
        <v>165</v>
      </c>
      <c r="E16" s="80">
        <v>0</v>
      </c>
      <c r="F16" s="80">
        <v>0</v>
      </c>
      <c r="G16" s="80">
        <v>16</v>
      </c>
      <c r="H16" s="80">
        <v>0</v>
      </c>
      <c r="I16" s="80">
        <v>65</v>
      </c>
      <c r="J16" s="80">
        <v>70</v>
      </c>
      <c r="K16" s="80">
        <v>0</v>
      </c>
      <c r="L16" s="80">
        <v>0</v>
      </c>
    </row>
    <row r="17" spans="1:12" ht="13.5" thickBot="1">
      <c r="A17" s="11" t="s">
        <v>6</v>
      </c>
      <c r="B17" s="20">
        <f t="shared" ref="B17:I17" si="1">SUM(B14:B16)</f>
        <v>0</v>
      </c>
      <c r="C17" s="20">
        <f t="shared" si="1"/>
        <v>0</v>
      </c>
      <c r="D17" s="20">
        <f t="shared" si="1"/>
        <v>165</v>
      </c>
      <c r="E17" s="20">
        <f t="shared" si="1"/>
        <v>314</v>
      </c>
      <c r="F17" s="20">
        <f t="shared" si="1"/>
        <v>0</v>
      </c>
      <c r="G17" s="20">
        <f t="shared" si="1"/>
        <v>16</v>
      </c>
      <c r="H17" s="20">
        <f t="shared" si="1"/>
        <v>0</v>
      </c>
      <c r="I17" s="20">
        <f t="shared" si="1"/>
        <v>65</v>
      </c>
      <c r="J17" s="20">
        <v>154</v>
      </c>
      <c r="K17" s="20">
        <v>0</v>
      </c>
      <c r="L17" s="20">
        <f>SUM(L14:L16)</f>
        <v>0</v>
      </c>
    </row>
    <row r="18" spans="1:12">
      <c r="A18" s="4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13.5" thickBo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2.5" customHeight="1">
      <c r="A20" s="93" t="s">
        <v>24</v>
      </c>
      <c r="B20" s="22">
        <v>2011</v>
      </c>
      <c r="C20" s="22">
        <v>2012</v>
      </c>
      <c r="D20" s="22">
        <v>2013</v>
      </c>
      <c r="E20" s="22">
        <v>2014</v>
      </c>
      <c r="F20" s="22">
        <v>2015</v>
      </c>
      <c r="G20" s="22">
        <v>2016</v>
      </c>
      <c r="H20" s="22">
        <v>2017</v>
      </c>
      <c r="I20" s="22">
        <f>I13</f>
        <v>2018</v>
      </c>
      <c r="J20" s="22">
        <v>2019</v>
      </c>
      <c r="K20" s="22">
        <v>2020</v>
      </c>
      <c r="L20" s="22">
        <f>+L6</f>
        <v>2021</v>
      </c>
    </row>
    <row r="21" spans="1:12">
      <c r="A21" s="9" t="s">
        <v>31</v>
      </c>
      <c r="B21" s="79">
        <f t="shared" ref="B21:I23" si="2">+B7+B14</f>
        <v>0</v>
      </c>
      <c r="C21" s="79">
        <f t="shared" si="2"/>
        <v>14</v>
      </c>
      <c r="D21" s="79">
        <f t="shared" si="2"/>
        <v>0</v>
      </c>
      <c r="E21" s="79">
        <f t="shared" si="2"/>
        <v>314</v>
      </c>
      <c r="F21" s="79">
        <f t="shared" si="2"/>
        <v>0</v>
      </c>
      <c r="G21" s="79">
        <f t="shared" si="2"/>
        <v>0</v>
      </c>
      <c r="H21" s="79">
        <f t="shared" si="2"/>
        <v>0</v>
      </c>
      <c r="I21" s="79">
        <f t="shared" si="2"/>
        <v>0</v>
      </c>
      <c r="J21" s="79">
        <v>0</v>
      </c>
      <c r="K21" s="79">
        <v>0</v>
      </c>
      <c r="L21" s="79">
        <f>+L7+L14</f>
        <v>0</v>
      </c>
    </row>
    <row r="22" spans="1:12">
      <c r="A22" s="10" t="s">
        <v>0</v>
      </c>
      <c r="B22" s="19">
        <f t="shared" si="2"/>
        <v>118</v>
      </c>
      <c r="C22" s="19">
        <f t="shared" si="2"/>
        <v>142</v>
      </c>
      <c r="D22" s="19">
        <f t="shared" si="2"/>
        <v>0</v>
      </c>
      <c r="E22" s="19">
        <f t="shared" si="2"/>
        <v>80</v>
      </c>
      <c r="F22" s="19">
        <f t="shared" si="2"/>
        <v>0</v>
      </c>
      <c r="G22" s="19">
        <f t="shared" si="2"/>
        <v>145</v>
      </c>
      <c r="H22" s="19">
        <f t="shared" si="2"/>
        <v>11</v>
      </c>
      <c r="I22" s="19">
        <f t="shared" si="2"/>
        <v>0</v>
      </c>
      <c r="J22" s="19">
        <v>84</v>
      </c>
      <c r="K22" s="19">
        <v>0</v>
      </c>
      <c r="L22" s="19">
        <f>+L8+L15</f>
        <v>0</v>
      </c>
    </row>
    <row r="23" spans="1:12">
      <c r="A23" s="9" t="s">
        <v>1</v>
      </c>
      <c r="B23" s="80">
        <f t="shared" si="2"/>
        <v>431</v>
      </c>
      <c r="C23" s="80">
        <f t="shared" si="2"/>
        <v>57</v>
      </c>
      <c r="D23" s="80">
        <f t="shared" si="2"/>
        <v>235</v>
      </c>
      <c r="E23" s="80">
        <f t="shared" si="2"/>
        <v>0</v>
      </c>
      <c r="F23" s="80">
        <f t="shared" si="2"/>
        <v>0</v>
      </c>
      <c r="G23" s="80">
        <f t="shared" si="2"/>
        <v>16</v>
      </c>
      <c r="H23" s="80">
        <f t="shared" si="2"/>
        <v>59</v>
      </c>
      <c r="I23" s="80">
        <f t="shared" si="2"/>
        <v>65</v>
      </c>
      <c r="J23" s="80">
        <v>70</v>
      </c>
      <c r="K23" s="80">
        <v>162</v>
      </c>
      <c r="L23" s="99">
        <f>+L9+L16</f>
        <v>0</v>
      </c>
    </row>
    <row r="24" spans="1:12" ht="13.5" thickBot="1">
      <c r="A24" s="11" t="s">
        <v>6</v>
      </c>
      <c r="B24" s="20">
        <f t="shared" ref="B24:I24" si="3">SUM(B21:B23)</f>
        <v>549</v>
      </c>
      <c r="C24" s="20">
        <f t="shared" si="3"/>
        <v>213</v>
      </c>
      <c r="D24" s="20">
        <f t="shared" si="3"/>
        <v>235</v>
      </c>
      <c r="E24" s="20">
        <f t="shared" si="3"/>
        <v>394</v>
      </c>
      <c r="F24" s="20">
        <f t="shared" si="3"/>
        <v>0</v>
      </c>
      <c r="G24" s="20">
        <f t="shared" si="3"/>
        <v>161</v>
      </c>
      <c r="H24" s="20">
        <f t="shared" si="3"/>
        <v>70</v>
      </c>
      <c r="I24" s="20">
        <f t="shared" si="3"/>
        <v>65</v>
      </c>
      <c r="J24" s="20">
        <v>154</v>
      </c>
      <c r="K24" s="20">
        <v>162</v>
      </c>
      <c r="L24" s="20">
        <f>SUM(L21:L23)</f>
        <v>0</v>
      </c>
    </row>
    <row r="25" spans="1:12">
      <c r="A25" s="59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3.5" thickBo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3.25">
      <c r="A27" s="14" t="s">
        <v>49</v>
      </c>
      <c r="B27" s="22">
        <v>2011</v>
      </c>
      <c r="C27" s="22">
        <v>2012</v>
      </c>
      <c r="D27" s="22">
        <v>2013</v>
      </c>
      <c r="E27" s="22">
        <v>2014</v>
      </c>
      <c r="F27" s="22">
        <v>2015</v>
      </c>
      <c r="G27" s="22">
        <v>2016</v>
      </c>
      <c r="H27" s="22">
        <v>2017</v>
      </c>
      <c r="I27" s="22">
        <f>I20</f>
        <v>2018</v>
      </c>
      <c r="J27" s="22">
        <v>2019</v>
      </c>
      <c r="K27" s="22">
        <v>2020</v>
      </c>
      <c r="L27" s="22">
        <f>+L6</f>
        <v>2021</v>
      </c>
    </row>
    <row r="28" spans="1:12">
      <c r="A28" s="9" t="s">
        <v>31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</row>
    <row r="29" spans="1:12">
      <c r="A29" s="10" t="s">
        <v>0</v>
      </c>
      <c r="B29" s="19">
        <v>0</v>
      </c>
      <c r="C29" s="19">
        <v>26</v>
      </c>
      <c r="D29" s="19">
        <v>59</v>
      </c>
      <c r="E29" s="19">
        <v>0</v>
      </c>
      <c r="F29" s="19">
        <v>0</v>
      </c>
      <c r="G29" s="19">
        <v>32</v>
      </c>
      <c r="H29" s="19">
        <v>0</v>
      </c>
      <c r="I29" s="19">
        <v>0</v>
      </c>
      <c r="J29" s="19">
        <v>12</v>
      </c>
      <c r="K29" s="19">
        <v>0</v>
      </c>
      <c r="L29" s="19">
        <v>0</v>
      </c>
    </row>
    <row r="30" spans="1:12">
      <c r="A30" s="9" t="s">
        <v>1</v>
      </c>
      <c r="B30" s="80">
        <v>70</v>
      </c>
      <c r="C30" s="80">
        <v>108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</row>
    <row r="31" spans="1:12" ht="13.5" thickBot="1">
      <c r="A31" s="11" t="s">
        <v>6</v>
      </c>
      <c r="B31" s="20">
        <f t="shared" ref="B31:I31" si="4">SUM(B28:B30)</f>
        <v>70</v>
      </c>
      <c r="C31" s="20">
        <f t="shared" si="4"/>
        <v>134</v>
      </c>
      <c r="D31" s="20">
        <f t="shared" si="4"/>
        <v>59</v>
      </c>
      <c r="E31" s="20">
        <f t="shared" si="4"/>
        <v>0</v>
      </c>
      <c r="F31" s="20">
        <f t="shared" si="4"/>
        <v>0</v>
      </c>
      <c r="G31" s="20">
        <f t="shared" si="4"/>
        <v>32</v>
      </c>
      <c r="H31" s="20">
        <f t="shared" si="4"/>
        <v>0</v>
      </c>
      <c r="I31" s="20">
        <f t="shared" si="4"/>
        <v>0</v>
      </c>
      <c r="J31" s="20">
        <v>12</v>
      </c>
      <c r="K31" s="20">
        <v>0</v>
      </c>
      <c r="L31" s="20">
        <f>SUM(L28:L30)</f>
        <v>0</v>
      </c>
    </row>
    <row r="32" spans="1:12" ht="13.5" thickBot="1">
      <c r="A32" s="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33.75" customHeight="1">
      <c r="A33" s="14" t="s">
        <v>9</v>
      </c>
      <c r="B33" s="22">
        <v>2011</v>
      </c>
      <c r="C33" s="22">
        <v>2012</v>
      </c>
      <c r="D33" s="22">
        <v>2013</v>
      </c>
      <c r="E33" s="22">
        <v>2014</v>
      </c>
      <c r="F33" s="22">
        <v>2015</v>
      </c>
      <c r="G33" s="22">
        <v>2016</v>
      </c>
      <c r="H33" s="22">
        <v>2017</v>
      </c>
      <c r="I33" s="22">
        <f>I27</f>
        <v>2018</v>
      </c>
      <c r="J33" s="22">
        <v>2019</v>
      </c>
      <c r="K33" s="22">
        <v>2020</v>
      </c>
      <c r="L33" s="22">
        <f>+L6</f>
        <v>2021</v>
      </c>
    </row>
    <row r="34" spans="1:12">
      <c r="A34" s="9" t="s">
        <v>31</v>
      </c>
      <c r="B34" s="79">
        <v>321</v>
      </c>
      <c r="C34" s="79">
        <v>90</v>
      </c>
      <c r="D34" s="79">
        <v>80</v>
      </c>
      <c r="E34" s="79">
        <v>171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</row>
    <row r="35" spans="1:12">
      <c r="A35" s="10" t="s">
        <v>0</v>
      </c>
      <c r="B35" s="19">
        <v>30</v>
      </c>
      <c r="C35" s="19">
        <v>40</v>
      </c>
      <c r="D35" s="19">
        <v>0</v>
      </c>
      <c r="E35" s="19">
        <v>0</v>
      </c>
      <c r="F35" s="19">
        <v>90</v>
      </c>
      <c r="G35" s="19">
        <v>0</v>
      </c>
      <c r="H35" s="19">
        <v>0</v>
      </c>
      <c r="I35" s="19">
        <v>104</v>
      </c>
      <c r="J35" s="19">
        <v>0</v>
      </c>
      <c r="K35" s="19">
        <v>84</v>
      </c>
      <c r="L35" s="19">
        <v>0</v>
      </c>
    </row>
    <row r="36" spans="1:12">
      <c r="A36" s="9" t="s">
        <v>1</v>
      </c>
      <c r="B36" s="80">
        <v>147</v>
      </c>
      <c r="C36" s="80">
        <v>25</v>
      </c>
      <c r="D36" s="80">
        <v>27</v>
      </c>
      <c r="E36" s="80">
        <v>68</v>
      </c>
      <c r="F36" s="80">
        <v>34</v>
      </c>
      <c r="G36" s="80">
        <v>20</v>
      </c>
      <c r="H36" s="80">
        <v>32</v>
      </c>
      <c r="I36" s="80">
        <v>0</v>
      </c>
      <c r="J36" s="80">
        <v>0</v>
      </c>
      <c r="K36" s="80">
        <v>0</v>
      </c>
      <c r="L36" s="80">
        <v>0</v>
      </c>
    </row>
    <row r="37" spans="1:12" ht="13.5" thickBot="1">
      <c r="A37" s="11" t="s">
        <v>6</v>
      </c>
      <c r="B37" s="20">
        <f t="shared" ref="B37:I37" si="5">SUM(B34:B36)</f>
        <v>498</v>
      </c>
      <c r="C37" s="20">
        <f t="shared" si="5"/>
        <v>155</v>
      </c>
      <c r="D37" s="20">
        <f t="shared" si="5"/>
        <v>107</v>
      </c>
      <c r="E37" s="20">
        <f t="shared" si="5"/>
        <v>239</v>
      </c>
      <c r="F37" s="20">
        <f t="shared" si="5"/>
        <v>124</v>
      </c>
      <c r="G37" s="20">
        <f t="shared" si="5"/>
        <v>20</v>
      </c>
      <c r="H37" s="20">
        <f t="shared" si="5"/>
        <v>32</v>
      </c>
      <c r="I37" s="20">
        <f t="shared" si="5"/>
        <v>104</v>
      </c>
      <c r="J37" s="20">
        <v>0</v>
      </c>
      <c r="K37" s="20">
        <v>84</v>
      </c>
      <c r="L37" s="20">
        <f>SUM(L34:L36)</f>
        <v>0</v>
      </c>
    </row>
    <row r="38" spans="1:12">
      <c r="A38" s="4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13.5" thickBot="1">
      <c r="A39" s="7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22.5" customHeight="1">
      <c r="A40" s="92" t="s">
        <v>25</v>
      </c>
      <c r="B40" s="22">
        <v>2011</v>
      </c>
      <c r="C40" s="22">
        <v>2012</v>
      </c>
      <c r="D40" s="22">
        <v>2013</v>
      </c>
      <c r="E40" s="22">
        <v>2014</v>
      </c>
      <c r="F40" s="22">
        <v>2015</v>
      </c>
      <c r="G40" s="22">
        <v>2016</v>
      </c>
      <c r="H40" s="22">
        <v>2017</v>
      </c>
      <c r="I40" s="22">
        <f>I33</f>
        <v>2018</v>
      </c>
      <c r="J40" s="22">
        <v>2019</v>
      </c>
      <c r="K40" s="22">
        <v>2020</v>
      </c>
      <c r="L40" s="22">
        <f>+L6</f>
        <v>2021</v>
      </c>
    </row>
    <row r="41" spans="1:12">
      <c r="A41" s="9" t="s">
        <v>31</v>
      </c>
      <c r="B41" s="79">
        <f t="shared" ref="B41:I43" si="6">+B28+B34</f>
        <v>321</v>
      </c>
      <c r="C41" s="79">
        <f t="shared" si="6"/>
        <v>90</v>
      </c>
      <c r="D41" s="79">
        <f t="shared" si="6"/>
        <v>80</v>
      </c>
      <c r="E41" s="79">
        <f t="shared" si="6"/>
        <v>171</v>
      </c>
      <c r="F41" s="79">
        <f t="shared" si="6"/>
        <v>0</v>
      </c>
      <c r="G41" s="79">
        <f t="shared" si="6"/>
        <v>0</v>
      </c>
      <c r="H41" s="79">
        <f t="shared" si="6"/>
        <v>0</v>
      </c>
      <c r="I41" s="79">
        <f t="shared" si="6"/>
        <v>0</v>
      </c>
      <c r="J41" s="79">
        <v>0</v>
      </c>
      <c r="K41" s="79">
        <v>0</v>
      </c>
      <c r="L41" s="79">
        <f>+L28+L34</f>
        <v>0</v>
      </c>
    </row>
    <row r="42" spans="1:12">
      <c r="A42" s="10" t="s">
        <v>0</v>
      </c>
      <c r="B42" s="19">
        <f t="shared" si="6"/>
        <v>30</v>
      </c>
      <c r="C42" s="19">
        <f t="shared" si="6"/>
        <v>66</v>
      </c>
      <c r="D42" s="19">
        <f t="shared" si="6"/>
        <v>59</v>
      </c>
      <c r="E42" s="19">
        <f t="shared" si="6"/>
        <v>0</v>
      </c>
      <c r="F42" s="19">
        <f t="shared" si="6"/>
        <v>90</v>
      </c>
      <c r="G42" s="19">
        <f t="shared" si="6"/>
        <v>32</v>
      </c>
      <c r="H42" s="19">
        <f t="shared" si="6"/>
        <v>0</v>
      </c>
      <c r="I42" s="19">
        <f t="shared" si="6"/>
        <v>104</v>
      </c>
      <c r="J42" s="19">
        <v>12</v>
      </c>
      <c r="K42" s="19">
        <v>84</v>
      </c>
      <c r="L42" s="19">
        <f>+L29+L35</f>
        <v>0</v>
      </c>
    </row>
    <row r="43" spans="1:12">
      <c r="A43" s="9" t="s">
        <v>1</v>
      </c>
      <c r="B43" s="80">
        <f t="shared" si="6"/>
        <v>217</v>
      </c>
      <c r="C43" s="80">
        <f t="shared" si="6"/>
        <v>133</v>
      </c>
      <c r="D43" s="80">
        <f t="shared" si="6"/>
        <v>27</v>
      </c>
      <c r="E43" s="80">
        <f t="shared" si="6"/>
        <v>68</v>
      </c>
      <c r="F43" s="80">
        <f t="shared" si="6"/>
        <v>34</v>
      </c>
      <c r="G43" s="80">
        <f t="shared" si="6"/>
        <v>20</v>
      </c>
      <c r="H43" s="80">
        <f t="shared" si="6"/>
        <v>32</v>
      </c>
      <c r="I43" s="80">
        <f t="shared" si="6"/>
        <v>0</v>
      </c>
      <c r="J43" s="80">
        <v>0</v>
      </c>
      <c r="K43" s="80">
        <v>0</v>
      </c>
      <c r="L43" s="80">
        <f>+L30+L36</f>
        <v>0</v>
      </c>
    </row>
    <row r="44" spans="1:12" ht="13.5" thickBot="1">
      <c r="A44" s="11" t="s">
        <v>6</v>
      </c>
      <c r="B44" s="20">
        <f t="shared" ref="B44:I44" si="7">SUM(B41:B43)</f>
        <v>568</v>
      </c>
      <c r="C44" s="20">
        <f t="shared" si="7"/>
        <v>289</v>
      </c>
      <c r="D44" s="20">
        <f t="shared" si="7"/>
        <v>166</v>
      </c>
      <c r="E44" s="20">
        <f t="shared" si="7"/>
        <v>239</v>
      </c>
      <c r="F44" s="20">
        <f t="shared" si="7"/>
        <v>124</v>
      </c>
      <c r="G44" s="20">
        <f t="shared" si="7"/>
        <v>52</v>
      </c>
      <c r="H44" s="20">
        <f t="shared" si="7"/>
        <v>32</v>
      </c>
      <c r="I44" s="20">
        <f t="shared" si="7"/>
        <v>104</v>
      </c>
      <c r="J44" s="20">
        <v>12</v>
      </c>
      <c r="K44" s="20">
        <v>84</v>
      </c>
      <c r="L44" s="20">
        <f>SUM(L41:L43)</f>
        <v>0</v>
      </c>
    </row>
    <row r="45" spans="1:12" ht="13.5" thickBot="1">
      <c r="A45" s="4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23.25">
      <c r="A46" s="14" t="s">
        <v>48</v>
      </c>
      <c r="B46" s="22">
        <v>2011</v>
      </c>
      <c r="C46" s="22">
        <v>2012</v>
      </c>
      <c r="D46" s="22">
        <v>2013</v>
      </c>
      <c r="E46" s="22">
        <v>2014</v>
      </c>
      <c r="F46" s="22">
        <v>2015</v>
      </c>
      <c r="G46" s="22">
        <v>2016</v>
      </c>
      <c r="H46" s="22">
        <v>2017</v>
      </c>
      <c r="I46" s="22">
        <f>I40</f>
        <v>2018</v>
      </c>
      <c r="J46" s="22">
        <v>2019</v>
      </c>
      <c r="K46" s="22">
        <v>2020</v>
      </c>
      <c r="L46" s="22">
        <f>+L6</f>
        <v>2021</v>
      </c>
    </row>
    <row r="47" spans="1:12">
      <c r="A47" s="9" t="s">
        <v>10</v>
      </c>
      <c r="B47" s="34"/>
      <c r="C47" s="34"/>
      <c r="D47" s="34"/>
      <c r="E47" s="34">
        <v>91</v>
      </c>
      <c r="F47" s="34"/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</row>
    <row r="48" spans="1:12">
      <c r="A48" s="27" t="s">
        <v>0</v>
      </c>
      <c r="B48" s="33"/>
      <c r="C48" s="33"/>
      <c r="D48" s="33"/>
      <c r="E48" s="33">
        <v>57</v>
      </c>
      <c r="F48" s="33"/>
      <c r="G48" s="33">
        <v>86</v>
      </c>
      <c r="H48" s="33">
        <v>0</v>
      </c>
      <c r="I48" s="33">
        <v>60</v>
      </c>
      <c r="J48" s="33">
        <v>58</v>
      </c>
      <c r="K48" s="33">
        <v>0</v>
      </c>
      <c r="L48" s="33">
        <v>0</v>
      </c>
    </row>
    <row r="49" spans="1:12">
      <c r="A49" s="26" t="s">
        <v>1</v>
      </c>
      <c r="B49" s="35"/>
      <c r="C49" s="35"/>
      <c r="D49" s="35"/>
      <c r="E49" s="35">
        <v>53</v>
      </c>
      <c r="F49" s="35"/>
      <c r="G49" s="35">
        <v>47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</row>
    <row r="50" spans="1:12" ht="13.5" thickBot="1">
      <c r="A50" s="28" t="s">
        <v>6</v>
      </c>
      <c r="B50" s="20">
        <f t="shared" ref="B50:I50" si="8">SUM(B47:B49)</f>
        <v>0</v>
      </c>
      <c r="C50" s="20">
        <f t="shared" si="8"/>
        <v>0</v>
      </c>
      <c r="D50" s="20">
        <f t="shared" si="8"/>
        <v>0</v>
      </c>
      <c r="E50" s="20">
        <f t="shared" si="8"/>
        <v>201</v>
      </c>
      <c r="F50" s="20">
        <f t="shared" si="8"/>
        <v>0</v>
      </c>
      <c r="G50" s="20">
        <f t="shared" si="8"/>
        <v>133</v>
      </c>
      <c r="H50" s="20">
        <f t="shared" si="8"/>
        <v>0</v>
      </c>
      <c r="I50" s="20">
        <f t="shared" si="8"/>
        <v>60</v>
      </c>
      <c r="J50" s="20">
        <v>58</v>
      </c>
      <c r="K50" s="20">
        <v>0</v>
      </c>
      <c r="L50" s="20">
        <f>SUM(L47:L49)</f>
        <v>0</v>
      </c>
    </row>
    <row r="51" spans="1:12" ht="13.5" thickBot="1">
      <c r="A51" s="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</row>
    <row r="52" spans="1:12" ht="22.5" customHeight="1">
      <c r="A52" s="94" t="s">
        <v>44</v>
      </c>
      <c r="B52" s="22">
        <v>2011</v>
      </c>
      <c r="C52" s="22">
        <v>2012</v>
      </c>
      <c r="D52" s="22">
        <v>2013</v>
      </c>
      <c r="E52" s="22">
        <v>2014</v>
      </c>
      <c r="F52" s="22">
        <v>2015</v>
      </c>
      <c r="G52" s="22">
        <v>2016</v>
      </c>
      <c r="H52" s="22">
        <v>2017</v>
      </c>
      <c r="I52" s="22">
        <f>I46</f>
        <v>2018</v>
      </c>
      <c r="J52" s="22">
        <v>2019</v>
      </c>
      <c r="K52" s="22">
        <v>2020</v>
      </c>
      <c r="L52" s="22">
        <f>+L6</f>
        <v>2021</v>
      </c>
    </row>
    <row r="53" spans="1:12">
      <c r="A53" s="9" t="s">
        <v>31</v>
      </c>
      <c r="B53" s="79">
        <f t="shared" ref="B53:I55" si="9">+B41+B21+B47</f>
        <v>321</v>
      </c>
      <c r="C53" s="79">
        <f t="shared" si="9"/>
        <v>104</v>
      </c>
      <c r="D53" s="79">
        <f t="shared" si="9"/>
        <v>80</v>
      </c>
      <c r="E53" s="79">
        <f t="shared" si="9"/>
        <v>576</v>
      </c>
      <c r="F53" s="79">
        <f t="shared" si="9"/>
        <v>0</v>
      </c>
      <c r="G53" s="79">
        <f t="shared" si="9"/>
        <v>0</v>
      </c>
      <c r="H53" s="79">
        <f t="shared" si="9"/>
        <v>0</v>
      </c>
      <c r="I53" s="79">
        <f t="shared" si="9"/>
        <v>0</v>
      </c>
      <c r="J53" s="79">
        <v>0</v>
      </c>
      <c r="K53" s="79">
        <v>0</v>
      </c>
      <c r="L53" s="79">
        <f>+L21+L41+L47</f>
        <v>0</v>
      </c>
    </row>
    <row r="54" spans="1:12">
      <c r="A54" s="10" t="s">
        <v>0</v>
      </c>
      <c r="B54" s="19">
        <f t="shared" si="9"/>
        <v>148</v>
      </c>
      <c r="C54" s="19">
        <f t="shared" si="9"/>
        <v>208</v>
      </c>
      <c r="D54" s="19">
        <f t="shared" si="9"/>
        <v>59</v>
      </c>
      <c r="E54" s="19">
        <f t="shared" si="9"/>
        <v>137</v>
      </c>
      <c r="F54" s="19">
        <f t="shared" si="9"/>
        <v>90</v>
      </c>
      <c r="G54" s="19">
        <f t="shared" si="9"/>
        <v>263</v>
      </c>
      <c r="H54" s="19">
        <f t="shared" si="9"/>
        <v>11</v>
      </c>
      <c r="I54" s="19">
        <f t="shared" si="9"/>
        <v>164</v>
      </c>
      <c r="J54" s="19">
        <v>154</v>
      </c>
      <c r="K54" s="19">
        <v>84</v>
      </c>
      <c r="L54" s="19">
        <f>+L22+L42+L48</f>
        <v>0</v>
      </c>
    </row>
    <row r="55" spans="1:12">
      <c r="A55" s="9" t="s">
        <v>1</v>
      </c>
      <c r="B55" s="80">
        <f t="shared" si="9"/>
        <v>648</v>
      </c>
      <c r="C55" s="80">
        <f t="shared" si="9"/>
        <v>190</v>
      </c>
      <c r="D55" s="80">
        <f t="shared" si="9"/>
        <v>262</v>
      </c>
      <c r="E55" s="80">
        <f t="shared" si="9"/>
        <v>121</v>
      </c>
      <c r="F55" s="80">
        <f t="shared" si="9"/>
        <v>34</v>
      </c>
      <c r="G55" s="80">
        <f t="shared" si="9"/>
        <v>83</v>
      </c>
      <c r="H55" s="80">
        <f t="shared" si="9"/>
        <v>91</v>
      </c>
      <c r="I55" s="80">
        <f t="shared" si="9"/>
        <v>65</v>
      </c>
      <c r="J55" s="80">
        <v>70</v>
      </c>
      <c r="K55" s="80">
        <v>162</v>
      </c>
      <c r="L55" s="80">
        <f>+L23+L43+L49</f>
        <v>0</v>
      </c>
    </row>
    <row r="56" spans="1:12" ht="13.5" thickBot="1">
      <c r="A56" s="11" t="s">
        <v>6</v>
      </c>
      <c r="B56" s="20">
        <f t="shared" ref="B56:I56" si="10">SUM(B53:B55)</f>
        <v>1117</v>
      </c>
      <c r="C56" s="20">
        <f t="shared" si="10"/>
        <v>502</v>
      </c>
      <c r="D56" s="20">
        <f t="shared" si="10"/>
        <v>401</v>
      </c>
      <c r="E56" s="20">
        <f t="shared" si="10"/>
        <v>834</v>
      </c>
      <c r="F56" s="20">
        <f t="shared" si="10"/>
        <v>124</v>
      </c>
      <c r="G56" s="20">
        <f t="shared" si="10"/>
        <v>346</v>
      </c>
      <c r="H56" s="20">
        <f t="shared" si="10"/>
        <v>102</v>
      </c>
      <c r="I56" s="20">
        <f t="shared" si="10"/>
        <v>229</v>
      </c>
      <c r="J56" s="20">
        <v>224</v>
      </c>
      <c r="K56" s="20">
        <v>246</v>
      </c>
      <c r="L56" s="20">
        <f>SUM(L53:L55)</f>
        <v>0</v>
      </c>
    </row>
    <row r="57" spans="1:12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>
      <c r="A58" s="87" t="str">
        <f>'Viviendas Terminadas'!A61</f>
        <v>Iturria: BOE behin-behineko eta behin betiko kalifikazioak eta EE SS zuinketa-akta eta behin-behineko onarpen-akta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>
      <c r="A59" s="87" t="str">
        <f>'Viviendas Terminadas'!A62</f>
        <v>Fuente: calificaciones provisionales y definitivas de VPO y actas de replanteo y de recepción provisional de VVSS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>
      <c r="A60" s="87" t="str">
        <f>'Viviendas Terminadas'!A63</f>
        <v>Azkenengo eguneratzea 2021/04/15 - Última actualización a 15/04/2021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</row>
    <row r="62" spans="1:1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>
      <c r="A76" s="13"/>
      <c r="B76" s="58"/>
      <c r="C76" s="58"/>
      <c r="D76" s="58"/>
      <c r="E76" s="58"/>
      <c r="F76" s="58"/>
      <c r="G76" s="58"/>
      <c r="H76" s="58"/>
      <c r="I76" s="58"/>
      <c r="J76" s="58"/>
      <c r="K76" s="13"/>
      <c r="L76" s="13"/>
    </row>
    <row r="77" spans="1:1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50"/>
      <c r="L82" s="50"/>
    </row>
    <row r="83" spans="1:12">
      <c r="A83" s="13"/>
      <c r="B83" s="50"/>
      <c r="C83" s="50"/>
      <c r="D83" s="50"/>
      <c r="E83" s="50"/>
      <c r="F83" s="50"/>
      <c r="G83" s="50"/>
      <c r="H83" s="50"/>
      <c r="I83" s="50"/>
      <c r="J83" s="50"/>
      <c r="K83" s="13"/>
      <c r="L83" s="13"/>
    </row>
    <row r="84" spans="1:1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>
      <c r="A86" s="13"/>
      <c r="B86" s="13"/>
      <c r="C86" s="13"/>
      <c r="D86" s="13"/>
      <c r="E86" s="13"/>
      <c r="F86" s="13"/>
      <c r="G86" s="13"/>
      <c r="H86" s="13"/>
      <c r="I86" s="13"/>
      <c r="J86" s="13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9"/>
  <sheetViews>
    <sheetView zoomScaleNormal="100" zoomScaleSheetLayoutView="100" workbookViewId="0"/>
  </sheetViews>
  <sheetFormatPr baseColWidth="10" defaultRowHeight="12" customHeight="1"/>
  <cols>
    <col min="1" max="1" width="34.5703125" style="13" customWidth="1"/>
    <col min="2" max="5" width="5.5703125" style="37" bestFit="1" customWidth="1"/>
    <col min="6" max="12" width="5.5703125" style="37" customWidth="1"/>
    <col min="13" max="29" width="11.42578125" style="37"/>
    <col min="30" max="16384" width="11.42578125" style="13"/>
  </cols>
  <sheetData>
    <row r="1" spans="1:12" ht="12" customHeight="1">
      <c r="A1" s="81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2" customHeight="1">
      <c r="A2" s="106" t="str">
        <f>+'Viviendas Terminadas'!L1</f>
        <v>2021ko 1. hiruhilekoan arte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2" customHeight="1">
      <c r="A3" s="81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2" customHeight="1">
      <c r="A4" s="106" t="str">
        <f>+'Viviendas Terminadas'!L2</f>
        <v>Hasta 1º trimestre de 2021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2" customHeight="1" thickBot="1">
      <c r="A5" s="41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21.95" customHeight="1">
      <c r="A6" s="14" t="s">
        <v>8</v>
      </c>
      <c r="B6" s="65">
        <v>2011</v>
      </c>
      <c r="C6" s="65">
        <v>2012</v>
      </c>
      <c r="D6" s="65">
        <v>2013</v>
      </c>
      <c r="E6" s="65">
        <v>2014</v>
      </c>
      <c r="F6" s="65">
        <v>2015</v>
      </c>
      <c r="G6" s="65">
        <v>2016</v>
      </c>
      <c r="H6" s="65">
        <v>2017</v>
      </c>
      <c r="I6" s="65">
        <v>2018</v>
      </c>
      <c r="J6" s="65">
        <v>2019</v>
      </c>
      <c r="K6" s="65">
        <v>2020</v>
      </c>
      <c r="L6" s="65">
        <f>+K6+1</f>
        <v>2021</v>
      </c>
    </row>
    <row r="7" spans="1:12" ht="12" customHeight="1">
      <c r="A7" s="88" t="s">
        <v>51</v>
      </c>
      <c r="B7" s="91">
        <v>1115</v>
      </c>
      <c r="C7" s="91">
        <v>1446</v>
      </c>
      <c r="D7" s="91">
        <v>419</v>
      </c>
      <c r="E7" s="91">
        <v>87</v>
      </c>
      <c r="F7" s="91">
        <v>0</v>
      </c>
      <c r="G7" s="91">
        <v>35</v>
      </c>
      <c r="H7" s="91">
        <v>0</v>
      </c>
      <c r="I7" s="91">
        <v>40</v>
      </c>
      <c r="J7" s="91">
        <v>63</v>
      </c>
      <c r="K7" s="91">
        <v>122</v>
      </c>
      <c r="L7" s="91">
        <v>0</v>
      </c>
    </row>
    <row r="8" spans="1:12" ht="12" customHeight="1">
      <c r="A8" s="89" t="s">
        <v>52</v>
      </c>
      <c r="B8" s="91">
        <v>60</v>
      </c>
      <c r="C8" s="91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</row>
    <row r="9" spans="1:12" ht="12" customHeight="1">
      <c r="A9" s="88" t="s">
        <v>53</v>
      </c>
      <c r="B9" s="91">
        <v>54</v>
      </c>
      <c r="C9" s="91">
        <v>157</v>
      </c>
      <c r="D9" s="91">
        <v>93</v>
      </c>
      <c r="E9" s="91">
        <v>25</v>
      </c>
      <c r="F9" s="91">
        <v>21</v>
      </c>
      <c r="G9" s="91">
        <v>42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</row>
    <row r="10" spans="1:12" ht="21.95" customHeight="1">
      <c r="A10" s="88" t="s">
        <v>54</v>
      </c>
      <c r="B10" s="91">
        <v>400</v>
      </c>
      <c r="C10" s="91">
        <v>256</v>
      </c>
      <c r="D10" s="91">
        <v>376</v>
      </c>
      <c r="E10" s="91">
        <v>524</v>
      </c>
      <c r="F10" s="91">
        <v>804</v>
      </c>
      <c r="G10" s="91">
        <v>651</v>
      </c>
      <c r="H10" s="91">
        <v>169</v>
      </c>
      <c r="I10" s="91">
        <v>269</v>
      </c>
      <c r="J10" s="91">
        <v>362</v>
      </c>
      <c r="K10" s="91">
        <v>54</v>
      </c>
      <c r="L10" s="91">
        <v>0</v>
      </c>
    </row>
    <row r="11" spans="1:12" ht="12" customHeight="1">
      <c r="A11" s="88" t="s">
        <v>55</v>
      </c>
      <c r="B11" s="91">
        <v>862</v>
      </c>
      <c r="C11" s="91">
        <v>573</v>
      </c>
      <c r="D11" s="91">
        <v>296</v>
      </c>
      <c r="E11" s="91">
        <v>345</v>
      </c>
      <c r="F11" s="91">
        <v>234</v>
      </c>
      <c r="G11" s="91">
        <v>210</v>
      </c>
      <c r="H11" s="91">
        <v>77</v>
      </c>
      <c r="I11" s="91">
        <v>34</v>
      </c>
      <c r="J11" s="91">
        <v>42</v>
      </c>
      <c r="K11" s="91">
        <v>222</v>
      </c>
      <c r="L11" s="91">
        <v>37</v>
      </c>
    </row>
    <row r="12" spans="1:12" ht="12" customHeight="1">
      <c r="A12" s="88" t="s">
        <v>56</v>
      </c>
      <c r="B12" s="91">
        <v>164</v>
      </c>
      <c r="C12" s="91">
        <v>348</v>
      </c>
      <c r="D12" s="91">
        <v>103</v>
      </c>
      <c r="E12" s="91">
        <v>0</v>
      </c>
      <c r="F12" s="91">
        <v>26</v>
      </c>
      <c r="G12" s="91">
        <v>0</v>
      </c>
      <c r="H12" s="91">
        <v>41</v>
      </c>
      <c r="I12" s="91">
        <v>58</v>
      </c>
      <c r="J12" s="91">
        <v>80</v>
      </c>
      <c r="K12" s="91">
        <v>20</v>
      </c>
      <c r="L12" s="91">
        <v>0</v>
      </c>
    </row>
    <row r="13" spans="1:12" ht="12" customHeight="1">
      <c r="A13" s="88" t="s">
        <v>57</v>
      </c>
      <c r="B13" s="91">
        <v>82</v>
      </c>
      <c r="C13" s="91">
        <v>71</v>
      </c>
      <c r="D13" s="91">
        <v>0</v>
      </c>
      <c r="E13" s="91">
        <v>60</v>
      </c>
      <c r="F13" s="91">
        <v>42</v>
      </c>
      <c r="G13" s="91">
        <v>13</v>
      </c>
      <c r="H13" s="91">
        <v>0</v>
      </c>
      <c r="I13" s="91">
        <v>16</v>
      </c>
      <c r="J13" s="91">
        <v>0</v>
      </c>
      <c r="K13" s="91">
        <v>0</v>
      </c>
      <c r="L13" s="91">
        <v>0</v>
      </c>
    </row>
    <row r="14" spans="1:12" ht="12" customHeight="1">
      <c r="A14" s="88" t="s">
        <v>58</v>
      </c>
      <c r="B14" s="91">
        <v>20</v>
      </c>
      <c r="C14" s="91">
        <v>47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36</v>
      </c>
      <c r="L14" s="91">
        <v>0</v>
      </c>
    </row>
    <row r="15" spans="1:12" ht="12" customHeight="1">
      <c r="A15" s="88" t="s">
        <v>59</v>
      </c>
      <c r="B15" s="91">
        <v>0</v>
      </c>
      <c r="C15" s="91">
        <v>1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</row>
    <row r="16" spans="1:12" ht="12" customHeight="1">
      <c r="A16" s="88" t="s">
        <v>60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</row>
    <row r="17" spans="1:12" ht="12" customHeight="1">
      <c r="A17" s="88" t="s">
        <v>61</v>
      </c>
      <c r="B17" s="91">
        <v>40</v>
      </c>
      <c r="C17" s="91">
        <v>80</v>
      </c>
      <c r="D17" s="91">
        <v>0</v>
      </c>
      <c r="E17" s="91">
        <v>16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</row>
    <row r="18" spans="1:12" ht="12" customHeight="1">
      <c r="A18" s="88" t="s">
        <v>62</v>
      </c>
      <c r="B18" s="91">
        <v>138</v>
      </c>
      <c r="C18" s="91">
        <v>80</v>
      </c>
      <c r="D18" s="91">
        <v>45</v>
      </c>
      <c r="E18" s="91">
        <v>0</v>
      </c>
      <c r="F18" s="91">
        <v>0</v>
      </c>
      <c r="G18" s="91">
        <v>12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</row>
    <row r="19" spans="1:12" ht="12" customHeight="1">
      <c r="A19" s="88" t="s">
        <v>63</v>
      </c>
      <c r="B19" s="91">
        <v>26</v>
      </c>
      <c r="C19" s="91">
        <v>64</v>
      </c>
      <c r="D19" s="91">
        <v>40</v>
      </c>
      <c r="E19" s="91">
        <v>0</v>
      </c>
      <c r="F19" s="91">
        <v>4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</row>
    <row r="20" spans="1:12" ht="12" customHeight="1">
      <c r="A20" s="88" t="s">
        <v>64</v>
      </c>
      <c r="B20" s="91">
        <v>137</v>
      </c>
      <c r="C20" s="91">
        <v>24</v>
      </c>
      <c r="D20" s="91">
        <v>0</v>
      </c>
      <c r="E20" s="91">
        <v>28</v>
      </c>
      <c r="F20" s="91">
        <v>0</v>
      </c>
      <c r="G20" s="91">
        <v>16</v>
      </c>
      <c r="H20" s="91">
        <v>11</v>
      </c>
      <c r="I20" s="91">
        <v>1</v>
      </c>
      <c r="J20" s="91">
        <v>0</v>
      </c>
      <c r="K20" s="91">
        <v>0</v>
      </c>
      <c r="L20" s="91">
        <v>0</v>
      </c>
    </row>
    <row r="21" spans="1:12" ht="12" customHeight="1">
      <c r="A21" s="90" t="s">
        <v>65</v>
      </c>
      <c r="B21" s="91">
        <v>226</v>
      </c>
      <c r="C21" s="91">
        <v>30</v>
      </c>
      <c r="D21" s="91">
        <v>1</v>
      </c>
      <c r="E21" s="91">
        <v>0</v>
      </c>
      <c r="F21" s="91">
        <v>0</v>
      </c>
      <c r="G21" s="91">
        <v>6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</row>
    <row r="22" spans="1:12" ht="12" customHeight="1" thickBot="1">
      <c r="A22" s="38" t="s">
        <v>32</v>
      </c>
      <c r="B22" s="66">
        <f t="shared" ref="B22:I22" si="0">SUM(B7:B21)</f>
        <v>3324</v>
      </c>
      <c r="C22" s="66">
        <f t="shared" si="0"/>
        <v>3177</v>
      </c>
      <c r="D22" s="66">
        <f t="shared" si="0"/>
        <v>1373</v>
      </c>
      <c r="E22" s="66">
        <f t="shared" si="0"/>
        <v>1085</v>
      </c>
      <c r="F22" s="66">
        <f t="shared" si="0"/>
        <v>1131</v>
      </c>
      <c r="G22" s="66">
        <f t="shared" si="0"/>
        <v>985</v>
      </c>
      <c r="H22" s="66">
        <f t="shared" si="0"/>
        <v>298</v>
      </c>
      <c r="I22" s="66">
        <f t="shared" si="0"/>
        <v>418</v>
      </c>
      <c r="J22" s="66">
        <v>547</v>
      </c>
      <c r="K22" s="66">
        <v>454</v>
      </c>
      <c r="L22" s="66">
        <f>SUM(L7:L21)</f>
        <v>37</v>
      </c>
    </row>
    <row r="23" spans="1:12" ht="12" customHeight="1" thickBot="1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12" ht="21.95" customHeight="1">
      <c r="A24" s="14" t="s">
        <v>13</v>
      </c>
      <c r="B24" s="65">
        <v>2011</v>
      </c>
      <c r="C24" s="65">
        <v>2012</v>
      </c>
      <c r="D24" s="65">
        <v>2013</v>
      </c>
      <c r="E24" s="65">
        <v>2014</v>
      </c>
      <c r="F24" s="65">
        <v>2015</v>
      </c>
      <c r="G24" s="65">
        <v>2016</v>
      </c>
      <c r="H24" s="65">
        <v>2017</v>
      </c>
      <c r="I24" s="65">
        <f>I6</f>
        <v>2018</v>
      </c>
      <c r="J24" s="65">
        <v>2019</v>
      </c>
      <c r="K24" s="65">
        <v>2020</v>
      </c>
      <c r="L24" s="65">
        <f>+L6</f>
        <v>2021</v>
      </c>
    </row>
    <row r="25" spans="1:12" ht="12" customHeight="1">
      <c r="A25" s="88" t="s">
        <v>51</v>
      </c>
      <c r="B25" s="91">
        <v>732</v>
      </c>
      <c r="C25" s="91">
        <v>84</v>
      </c>
      <c r="D25" s="91">
        <v>0</v>
      </c>
      <c r="E25" s="91">
        <v>314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</row>
    <row r="26" spans="1:12" ht="12" customHeight="1">
      <c r="A26" s="88" t="s">
        <v>52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</row>
    <row r="27" spans="1:12" ht="12" customHeight="1">
      <c r="A27" s="88" t="s">
        <v>53</v>
      </c>
      <c r="B27" s="91">
        <v>0</v>
      </c>
      <c r="C27" s="91">
        <v>0</v>
      </c>
      <c r="D27" s="91">
        <v>25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</row>
    <row r="28" spans="1:12" ht="21.95" customHeight="1">
      <c r="A28" s="88" t="s">
        <v>54</v>
      </c>
      <c r="B28" s="91">
        <v>258</v>
      </c>
      <c r="C28" s="91">
        <v>197</v>
      </c>
      <c r="D28" s="91">
        <v>0</v>
      </c>
      <c r="E28" s="91">
        <v>204</v>
      </c>
      <c r="F28" s="91">
        <v>280</v>
      </c>
      <c r="G28" s="91">
        <v>267</v>
      </c>
      <c r="H28" s="91">
        <v>0</v>
      </c>
      <c r="I28" s="91">
        <v>108</v>
      </c>
      <c r="J28" s="91">
        <v>392</v>
      </c>
      <c r="K28" s="91">
        <v>0</v>
      </c>
      <c r="L28" s="91">
        <v>0</v>
      </c>
    </row>
    <row r="29" spans="1:12" ht="12" customHeight="1">
      <c r="A29" s="89" t="s">
        <v>55</v>
      </c>
      <c r="B29" s="91">
        <v>87</v>
      </c>
      <c r="C29" s="91">
        <v>64</v>
      </c>
      <c r="D29" s="91">
        <v>0</v>
      </c>
      <c r="E29" s="91">
        <v>174</v>
      </c>
      <c r="F29" s="91">
        <v>74</v>
      </c>
      <c r="G29" s="91">
        <v>152</v>
      </c>
      <c r="H29" s="91">
        <v>0</v>
      </c>
      <c r="I29" s="91">
        <v>97</v>
      </c>
      <c r="J29" s="91">
        <v>70</v>
      </c>
      <c r="K29" s="91">
        <v>0</v>
      </c>
      <c r="L29" s="91">
        <v>0</v>
      </c>
    </row>
    <row r="30" spans="1:12" ht="12" customHeight="1">
      <c r="A30" s="88" t="s">
        <v>56</v>
      </c>
      <c r="B30" s="91">
        <v>26</v>
      </c>
      <c r="C30" s="91">
        <v>0</v>
      </c>
      <c r="D30" s="91">
        <v>0</v>
      </c>
      <c r="E30" s="91">
        <v>144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</row>
    <row r="31" spans="1:12" ht="12" customHeight="1">
      <c r="A31" s="89" t="s">
        <v>57</v>
      </c>
      <c r="B31" s="91">
        <v>113</v>
      </c>
      <c r="C31" s="91">
        <v>0</v>
      </c>
      <c r="D31" s="91">
        <v>0</v>
      </c>
      <c r="E31" s="91">
        <v>0</v>
      </c>
      <c r="F31" s="91">
        <v>0</v>
      </c>
      <c r="G31" s="91">
        <v>62</v>
      </c>
      <c r="H31" s="91"/>
      <c r="I31" s="91">
        <v>0</v>
      </c>
      <c r="J31" s="91">
        <v>0</v>
      </c>
      <c r="K31" s="91">
        <v>0</v>
      </c>
      <c r="L31" s="91">
        <v>0</v>
      </c>
    </row>
    <row r="32" spans="1:12" ht="12" customHeight="1">
      <c r="A32" s="88" t="s">
        <v>58</v>
      </c>
      <c r="B32" s="91">
        <v>86</v>
      </c>
      <c r="C32" s="91">
        <v>0</v>
      </c>
      <c r="D32" s="91">
        <v>52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86</v>
      </c>
    </row>
    <row r="33" spans="1:12" ht="12" customHeight="1">
      <c r="A33" s="89" t="s">
        <v>59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</row>
    <row r="34" spans="1:12" ht="12" customHeight="1">
      <c r="A34" s="88" t="s">
        <v>60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</row>
    <row r="35" spans="1:12" ht="12" customHeight="1">
      <c r="A35" s="89" t="s">
        <v>61</v>
      </c>
      <c r="B35" s="91">
        <v>224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</row>
    <row r="36" spans="1:12" ht="12" customHeight="1">
      <c r="A36" s="88" t="s">
        <v>62</v>
      </c>
      <c r="B36" s="91">
        <v>0</v>
      </c>
      <c r="C36" s="91">
        <v>0</v>
      </c>
      <c r="D36" s="91">
        <v>140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</row>
    <row r="37" spans="1:12" ht="12" customHeight="1">
      <c r="A37" s="89" t="s">
        <v>63</v>
      </c>
      <c r="B37" s="91">
        <v>0</v>
      </c>
      <c r="C37" s="91">
        <v>0</v>
      </c>
      <c r="D37" s="91">
        <v>0</v>
      </c>
      <c r="E37" s="91">
        <v>0</v>
      </c>
      <c r="F37" s="91">
        <v>0</v>
      </c>
      <c r="G37" s="91">
        <v>0</v>
      </c>
      <c r="H37" s="91"/>
      <c r="I37" s="91">
        <v>0</v>
      </c>
      <c r="J37" s="91">
        <v>0</v>
      </c>
      <c r="K37" s="91">
        <v>0</v>
      </c>
      <c r="L37" s="91">
        <v>0</v>
      </c>
    </row>
    <row r="38" spans="1:12" ht="12" customHeight="1">
      <c r="A38" s="88" t="s">
        <v>64</v>
      </c>
      <c r="B38" s="91">
        <v>0</v>
      </c>
      <c r="C38" s="91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</row>
    <row r="39" spans="1:12" ht="12" customHeight="1">
      <c r="A39" s="90" t="s">
        <v>65</v>
      </c>
      <c r="B39" s="91">
        <v>0</v>
      </c>
      <c r="C39" s="91">
        <v>0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</row>
    <row r="40" spans="1:12" ht="12" customHeight="1" thickBot="1">
      <c r="A40" s="38" t="s">
        <v>32</v>
      </c>
      <c r="B40" s="66">
        <f t="shared" ref="B40:I40" si="1">SUM(B25:B39)</f>
        <v>1526</v>
      </c>
      <c r="C40" s="66">
        <f t="shared" si="1"/>
        <v>345</v>
      </c>
      <c r="D40" s="66">
        <f t="shared" si="1"/>
        <v>217</v>
      </c>
      <c r="E40" s="66">
        <f t="shared" si="1"/>
        <v>836</v>
      </c>
      <c r="F40" s="66">
        <f t="shared" si="1"/>
        <v>354</v>
      </c>
      <c r="G40" s="66">
        <f t="shared" si="1"/>
        <v>481</v>
      </c>
      <c r="H40" s="66">
        <f t="shared" si="1"/>
        <v>0</v>
      </c>
      <c r="I40" s="66">
        <f t="shared" si="1"/>
        <v>205</v>
      </c>
      <c r="J40" s="66">
        <v>462</v>
      </c>
      <c r="K40" s="66">
        <v>0</v>
      </c>
      <c r="L40" s="66">
        <f>SUM(L25:L39)</f>
        <v>86</v>
      </c>
    </row>
    <row r="41" spans="1:12" ht="12" customHeight="1" thickBot="1">
      <c r="A41" s="57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2" ht="21.95" customHeight="1">
      <c r="A42" s="97" t="s">
        <v>24</v>
      </c>
      <c r="B42" s="65">
        <v>2011</v>
      </c>
      <c r="C42" s="65">
        <v>2012</v>
      </c>
      <c r="D42" s="65">
        <v>2013</v>
      </c>
      <c r="E42" s="65">
        <v>2014</v>
      </c>
      <c r="F42" s="65">
        <v>2015</v>
      </c>
      <c r="G42" s="65">
        <v>2016</v>
      </c>
      <c r="H42" s="65">
        <v>2017</v>
      </c>
      <c r="I42" s="65">
        <f>I24</f>
        <v>2018</v>
      </c>
      <c r="J42" s="65">
        <v>2019</v>
      </c>
      <c r="K42" s="65">
        <v>2020</v>
      </c>
      <c r="L42" s="65">
        <f>+L6</f>
        <v>2021</v>
      </c>
    </row>
    <row r="43" spans="1:12" ht="12" customHeight="1">
      <c r="A43" s="95" t="s">
        <v>51</v>
      </c>
      <c r="B43" s="91">
        <f t="shared" ref="B43:I57" si="2">+B25+B7</f>
        <v>1847</v>
      </c>
      <c r="C43" s="91">
        <f t="shared" si="2"/>
        <v>1530</v>
      </c>
      <c r="D43" s="91">
        <f t="shared" si="2"/>
        <v>419</v>
      </c>
      <c r="E43" s="91">
        <f t="shared" si="2"/>
        <v>401</v>
      </c>
      <c r="F43" s="91">
        <f t="shared" si="2"/>
        <v>0</v>
      </c>
      <c r="G43" s="91">
        <f t="shared" si="2"/>
        <v>35</v>
      </c>
      <c r="H43" s="91">
        <f t="shared" si="2"/>
        <v>0</v>
      </c>
      <c r="I43" s="91">
        <f t="shared" si="2"/>
        <v>40</v>
      </c>
      <c r="J43" s="91">
        <v>63</v>
      </c>
      <c r="K43" s="91">
        <v>122</v>
      </c>
      <c r="L43" s="91">
        <f>+L7+L25</f>
        <v>0</v>
      </c>
    </row>
    <row r="44" spans="1:12" ht="12" customHeight="1">
      <c r="A44" s="95" t="s">
        <v>52</v>
      </c>
      <c r="B44" s="91">
        <f t="shared" si="2"/>
        <v>60</v>
      </c>
      <c r="C44" s="91">
        <f t="shared" si="2"/>
        <v>0</v>
      </c>
      <c r="D44" s="91">
        <f t="shared" si="2"/>
        <v>0</v>
      </c>
      <c r="E44" s="91">
        <f t="shared" si="2"/>
        <v>0</v>
      </c>
      <c r="F44" s="91">
        <f t="shared" si="2"/>
        <v>0</v>
      </c>
      <c r="G44" s="91">
        <f t="shared" si="2"/>
        <v>0</v>
      </c>
      <c r="H44" s="91">
        <f t="shared" si="2"/>
        <v>0</v>
      </c>
      <c r="I44" s="91">
        <f t="shared" si="2"/>
        <v>0</v>
      </c>
      <c r="J44" s="91">
        <v>0</v>
      </c>
      <c r="K44" s="91">
        <v>0</v>
      </c>
      <c r="L44" s="91">
        <f t="shared" ref="L44:L57" si="3">+L8+L26</f>
        <v>0</v>
      </c>
    </row>
    <row r="45" spans="1:12" ht="12" customHeight="1">
      <c r="A45" s="95" t="s">
        <v>53</v>
      </c>
      <c r="B45" s="91">
        <f t="shared" si="2"/>
        <v>54</v>
      </c>
      <c r="C45" s="91">
        <f t="shared" si="2"/>
        <v>157</v>
      </c>
      <c r="D45" s="91">
        <f t="shared" si="2"/>
        <v>118</v>
      </c>
      <c r="E45" s="91">
        <f t="shared" si="2"/>
        <v>25</v>
      </c>
      <c r="F45" s="91">
        <f t="shared" si="2"/>
        <v>21</v>
      </c>
      <c r="G45" s="91">
        <f t="shared" si="2"/>
        <v>42</v>
      </c>
      <c r="H45" s="91">
        <f t="shared" si="2"/>
        <v>0</v>
      </c>
      <c r="I45" s="91">
        <f t="shared" si="2"/>
        <v>0</v>
      </c>
      <c r="J45" s="91">
        <v>0</v>
      </c>
      <c r="K45" s="91">
        <v>0</v>
      </c>
      <c r="L45" s="91">
        <f t="shared" si="3"/>
        <v>0</v>
      </c>
    </row>
    <row r="46" spans="1:12" ht="21.95" customHeight="1">
      <c r="A46" s="95" t="s">
        <v>54</v>
      </c>
      <c r="B46" s="91">
        <f t="shared" si="2"/>
        <v>658</v>
      </c>
      <c r="C46" s="91">
        <f t="shared" si="2"/>
        <v>453</v>
      </c>
      <c r="D46" s="91">
        <f t="shared" si="2"/>
        <v>376</v>
      </c>
      <c r="E46" s="91">
        <f t="shared" si="2"/>
        <v>728</v>
      </c>
      <c r="F46" s="91">
        <f t="shared" si="2"/>
        <v>1084</v>
      </c>
      <c r="G46" s="91">
        <f t="shared" si="2"/>
        <v>918</v>
      </c>
      <c r="H46" s="91">
        <f t="shared" si="2"/>
        <v>169</v>
      </c>
      <c r="I46" s="91">
        <f t="shared" si="2"/>
        <v>377</v>
      </c>
      <c r="J46" s="91">
        <v>754</v>
      </c>
      <c r="K46" s="91">
        <v>54</v>
      </c>
      <c r="L46" s="91">
        <f t="shared" si="3"/>
        <v>0</v>
      </c>
    </row>
    <row r="47" spans="1:12" ht="12" customHeight="1">
      <c r="A47" s="95" t="s">
        <v>55</v>
      </c>
      <c r="B47" s="91">
        <f t="shared" si="2"/>
        <v>949</v>
      </c>
      <c r="C47" s="91">
        <f t="shared" si="2"/>
        <v>637</v>
      </c>
      <c r="D47" s="91">
        <f t="shared" si="2"/>
        <v>296</v>
      </c>
      <c r="E47" s="91">
        <f t="shared" si="2"/>
        <v>519</v>
      </c>
      <c r="F47" s="91">
        <f t="shared" si="2"/>
        <v>308</v>
      </c>
      <c r="G47" s="91">
        <f t="shared" si="2"/>
        <v>362</v>
      </c>
      <c r="H47" s="91">
        <f t="shared" si="2"/>
        <v>77</v>
      </c>
      <c r="I47" s="91">
        <f t="shared" si="2"/>
        <v>131</v>
      </c>
      <c r="J47" s="91">
        <v>112</v>
      </c>
      <c r="K47" s="91">
        <v>222</v>
      </c>
      <c r="L47" s="91">
        <f t="shared" si="3"/>
        <v>37</v>
      </c>
    </row>
    <row r="48" spans="1:12" ht="12" customHeight="1">
      <c r="A48" s="95" t="s">
        <v>56</v>
      </c>
      <c r="B48" s="91">
        <f t="shared" si="2"/>
        <v>190</v>
      </c>
      <c r="C48" s="91">
        <f t="shared" si="2"/>
        <v>348</v>
      </c>
      <c r="D48" s="91">
        <f t="shared" si="2"/>
        <v>103</v>
      </c>
      <c r="E48" s="91">
        <f t="shared" si="2"/>
        <v>144</v>
      </c>
      <c r="F48" s="91">
        <f t="shared" si="2"/>
        <v>26</v>
      </c>
      <c r="G48" s="91">
        <f t="shared" si="2"/>
        <v>0</v>
      </c>
      <c r="H48" s="91">
        <f t="shared" si="2"/>
        <v>41</v>
      </c>
      <c r="I48" s="91">
        <f t="shared" si="2"/>
        <v>58</v>
      </c>
      <c r="J48" s="91">
        <v>80</v>
      </c>
      <c r="K48" s="91">
        <v>20</v>
      </c>
      <c r="L48" s="91">
        <f t="shared" si="3"/>
        <v>0</v>
      </c>
    </row>
    <row r="49" spans="1:12" ht="12" customHeight="1">
      <c r="A49" s="95" t="s">
        <v>57</v>
      </c>
      <c r="B49" s="91">
        <f t="shared" si="2"/>
        <v>195</v>
      </c>
      <c r="C49" s="91">
        <f t="shared" si="2"/>
        <v>71</v>
      </c>
      <c r="D49" s="91">
        <f t="shared" si="2"/>
        <v>0</v>
      </c>
      <c r="E49" s="91">
        <f t="shared" si="2"/>
        <v>60</v>
      </c>
      <c r="F49" s="91">
        <f t="shared" si="2"/>
        <v>42</v>
      </c>
      <c r="G49" s="91">
        <f t="shared" si="2"/>
        <v>75</v>
      </c>
      <c r="H49" s="91">
        <f t="shared" si="2"/>
        <v>0</v>
      </c>
      <c r="I49" s="91">
        <f t="shared" si="2"/>
        <v>16</v>
      </c>
      <c r="J49" s="91">
        <v>0</v>
      </c>
      <c r="K49" s="91">
        <v>0</v>
      </c>
      <c r="L49" s="91">
        <f t="shared" si="3"/>
        <v>0</v>
      </c>
    </row>
    <row r="50" spans="1:12" ht="12" customHeight="1">
      <c r="A50" s="95" t="s">
        <v>58</v>
      </c>
      <c r="B50" s="91">
        <f t="shared" si="2"/>
        <v>106</v>
      </c>
      <c r="C50" s="91">
        <f t="shared" si="2"/>
        <v>47</v>
      </c>
      <c r="D50" s="91">
        <f t="shared" si="2"/>
        <v>52</v>
      </c>
      <c r="E50" s="91">
        <f t="shared" si="2"/>
        <v>0</v>
      </c>
      <c r="F50" s="91">
        <f t="shared" si="2"/>
        <v>0</v>
      </c>
      <c r="G50" s="91">
        <f t="shared" si="2"/>
        <v>0</v>
      </c>
      <c r="H50" s="91">
        <f t="shared" si="2"/>
        <v>0</v>
      </c>
      <c r="I50" s="91">
        <f t="shared" si="2"/>
        <v>0</v>
      </c>
      <c r="J50" s="91">
        <v>0</v>
      </c>
      <c r="K50" s="91">
        <v>36</v>
      </c>
      <c r="L50" s="91">
        <f t="shared" si="3"/>
        <v>86</v>
      </c>
    </row>
    <row r="51" spans="1:12" ht="12" customHeight="1">
      <c r="A51" s="95" t="s">
        <v>59</v>
      </c>
      <c r="B51" s="91">
        <f t="shared" si="2"/>
        <v>0</v>
      </c>
      <c r="C51" s="91">
        <f t="shared" si="2"/>
        <v>1</v>
      </c>
      <c r="D51" s="91">
        <f t="shared" si="2"/>
        <v>0</v>
      </c>
      <c r="E51" s="91">
        <f t="shared" si="2"/>
        <v>0</v>
      </c>
      <c r="F51" s="91">
        <f t="shared" si="2"/>
        <v>0</v>
      </c>
      <c r="G51" s="91">
        <f t="shared" si="2"/>
        <v>0</v>
      </c>
      <c r="H51" s="91">
        <f t="shared" si="2"/>
        <v>0</v>
      </c>
      <c r="I51" s="91">
        <f t="shared" si="2"/>
        <v>0</v>
      </c>
      <c r="J51" s="91">
        <v>0</v>
      </c>
      <c r="K51" s="91">
        <v>0</v>
      </c>
      <c r="L51" s="91">
        <f t="shared" si="3"/>
        <v>0</v>
      </c>
    </row>
    <row r="52" spans="1:12" ht="12" customHeight="1">
      <c r="A52" s="95" t="s">
        <v>60</v>
      </c>
      <c r="B52" s="91">
        <f t="shared" si="2"/>
        <v>0</v>
      </c>
      <c r="C52" s="91">
        <f t="shared" si="2"/>
        <v>0</v>
      </c>
      <c r="D52" s="91">
        <f t="shared" si="2"/>
        <v>0</v>
      </c>
      <c r="E52" s="91">
        <f t="shared" si="2"/>
        <v>0</v>
      </c>
      <c r="F52" s="91">
        <f t="shared" si="2"/>
        <v>0</v>
      </c>
      <c r="G52" s="91">
        <f t="shared" si="2"/>
        <v>0</v>
      </c>
      <c r="H52" s="91">
        <f t="shared" si="2"/>
        <v>0</v>
      </c>
      <c r="I52" s="91">
        <f t="shared" si="2"/>
        <v>0</v>
      </c>
      <c r="J52" s="91">
        <v>0</v>
      </c>
      <c r="K52" s="91">
        <v>0</v>
      </c>
      <c r="L52" s="91">
        <f t="shared" si="3"/>
        <v>0</v>
      </c>
    </row>
    <row r="53" spans="1:12" ht="12" customHeight="1">
      <c r="A53" s="95" t="s">
        <v>61</v>
      </c>
      <c r="B53" s="91">
        <f t="shared" si="2"/>
        <v>264</v>
      </c>
      <c r="C53" s="91">
        <f t="shared" si="2"/>
        <v>80</v>
      </c>
      <c r="D53" s="91">
        <f t="shared" si="2"/>
        <v>0</v>
      </c>
      <c r="E53" s="91">
        <f t="shared" si="2"/>
        <v>16</v>
      </c>
      <c r="F53" s="91">
        <f t="shared" si="2"/>
        <v>0</v>
      </c>
      <c r="G53" s="91">
        <f t="shared" si="2"/>
        <v>0</v>
      </c>
      <c r="H53" s="91">
        <f t="shared" si="2"/>
        <v>0</v>
      </c>
      <c r="I53" s="91">
        <f t="shared" si="2"/>
        <v>0</v>
      </c>
      <c r="J53" s="91">
        <v>0</v>
      </c>
      <c r="K53" s="91">
        <v>0</v>
      </c>
      <c r="L53" s="91">
        <f t="shared" si="3"/>
        <v>0</v>
      </c>
    </row>
    <row r="54" spans="1:12" ht="12" customHeight="1">
      <c r="A54" s="95" t="s">
        <v>62</v>
      </c>
      <c r="B54" s="91">
        <f t="shared" si="2"/>
        <v>138</v>
      </c>
      <c r="C54" s="91">
        <f t="shared" si="2"/>
        <v>80</v>
      </c>
      <c r="D54" s="91">
        <f t="shared" si="2"/>
        <v>185</v>
      </c>
      <c r="E54" s="91">
        <f t="shared" si="2"/>
        <v>0</v>
      </c>
      <c r="F54" s="91">
        <f t="shared" si="2"/>
        <v>0</v>
      </c>
      <c r="G54" s="91">
        <f t="shared" si="2"/>
        <v>12</v>
      </c>
      <c r="H54" s="91">
        <f t="shared" si="2"/>
        <v>0</v>
      </c>
      <c r="I54" s="91">
        <f t="shared" si="2"/>
        <v>0</v>
      </c>
      <c r="J54" s="91">
        <v>0</v>
      </c>
      <c r="K54" s="91">
        <v>0</v>
      </c>
      <c r="L54" s="91">
        <f t="shared" si="3"/>
        <v>0</v>
      </c>
    </row>
    <row r="55" spans="1:12" ht="12" customHeight="1">
      <c r="A55" s="95" t="s">
        <v>63</v>
      </c>
      <c r="B55" s="91">
        <f t="shared" si="2"/>
        <v>26</v>
      </c>
      <c r="C55" s="91">
        <f t="shared" si="2"/>
        <v>64</v>
      </c>
      <c r="D55" s="91">
        <f t="shared" si="2"/>
        <v>40</v>
      </c>
      <c r="E55" s="91">
        <f t="shared" si="2"/>
        <v>0</v>
      </c>
      <c r="F55" s="91">
        <f t="shared" si="2"/>
        <v>4</v>
      </c>
      <c r="G55" s="91">
        <f t="shared" si="2"/>
        <v>0</v>
      </c>
      <c r="H55" s="91">
        <f t="shared" si="2"/>
        <v>0</v>
      </c>
      <c r="I55" s="91">
        <f t="shared" si="2"/>
        <v>0</v>
      </c>
      <c r="J55" s="91">
        <v>0</v>
      </c>
      <c r="K55" s="91">
        <v>0</v>
      </c>
      <c r="L55" s="91">
        <f t="shared" si="3"/>
        <v>0</v>
      </c>
    </row>
    <row r="56" spans="1:12" ht="12" customHeight="1">
      <c r="A56" s="95" t="s">
        <v>64</v>
      </c>
      <c r="B56" s="91">
        <f t="shared" si="2"/>
        <v>137</v>
      </c>
      <c r="C56" s="91">
        <f t="shared" si="2"/>
        <v>24</v>
      </c>
      <c r="D56" s="91">
        <f t="shared" si="2"/>
        <v>0</v>
      </c>
      <c r="E56" s="91">
        <f t="shared" si="2"/>
        <v>28</v>
      </c>
      <c r="F56" s="91">
        <f t="shared" si="2"/>
        <v>0</v>
      </c>
      <c r="G56" s="91">
        <f t="shared" si="2"/>
        <v>16</v>
      </c>
      <c r="H56" s="91">
        <f t="shared" si="2"/>
        <v>11</v>
      </c>
      <c r="I56" s="91">
        <f t="shared" si="2"/>
        <v>1</v>
      </c>
      <c r="J56" s="91">
        <v>0</v>
      </c>
      <c r="K56" s="91">
        <v>0</v>
      </c>
      <c r="L56" s="91">
        <f t="shared" si="3"/>
        <v>0</v>
      </c>
    </row>
    <row r="57" spans="1:12" ht="12" customHeight="1">
      <c r="A57" s="95" t="s">
        <v>65</v>
      </c>
      <c r="B57" s="91">
        <f t="shared" si="2"/>
        <v>226</v>
      </c>
      <c r="C57" s="91">
        <f t="shared" si="2"/>
        <v>30</v>
      </c>
      <c r="D57" s="91">
        <f t="shared" si="2"/>
        <v>1</v>
      </c>
      <c r="E57" s="91">
        <f t="shared" si="2"/>
        <v>0</v>
      </c>
      <c r="F57" s="91">
        <f t="shared" si="2"/>
        <v>0</v>
      </c>
      <c r="G57" s="91">
        <f t="shared" si="2"/>
        <v>6</v>
      </c>
      <c r="H57" s="91">
        <f t="shared" si="2"/>
        <v>0</v>
      </c>
      <c r="I57" s="91">
        <f t="shared" si="2"/>
        <v>0</v>
      </c>
      <c r="J57" s="91">
        <v>0</v>
      </c>
      <c r="K57" s="91">
        <v>0</v>
      </c>
      <c r="L57" s="91">
        <f t="shared" si="3"/>
        <v>0</v>
      </c>
    </row>
    <row r="58" spans="1:12" ht="12" customHeight="1" thickBot="1">
      <c r="A58" s="96" t="s">
        <v>32</v>
      </c>
      <c r="B58" s="66">
        <f t="shared" ref="B58:I58" si="4">SUM(B43:B57)</f>
        <v>4850</v>
      </c>
      <c r="C58" s="66">
        <f t="shared" si="4"/>
        <v>3522</v>
      </c>
      <c r="D58" s="66">
        <f t="shared" si="4"/>
        <v>1590</v>
      </c>
      <c r="E58" s="66">
        <f t="shared" si="4"/>
        <v>1921</v>
      </c>
      <c r="F58" s="66">
        <f t="shared" si="4"/>
        <v>1485</v>
      </c>
      <c r="G58" s="66">
        <f t="shared" si="4"/>
        <v>1466</v>
      </c>
      <c r="H58" s="66">
        <f t="shared" si="4"/>
        <v>298</v>
      </c>
      <c r="I58" s="66">
        <f t="shared" si="4"/>
        <v>623</v>
      </c>
      <c r="J58" s="66">
        <v>1009</v>
      </c>
      <c r="K58" s="66">
        <v>454</v>
      </c>
      <c r="L58" s="66">
        <f>SUM(L43:L57)</f>
        <v>123</v>
      </c>
    </row>
    <row r="59" spans="1:12" ht="12" customHeight="1" thickBot="1">
      <c r="A59" s="76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spans="1:12" ht="22.5">
      <c r="A60" s="14" t="s">
        <v>14</v>
      </c>
      <c r="B60" s="65">
        <v>2011</v>
      </c>
      <c r="C60" s="65">
        <v>2012</v>
      </c>
      <c r="D60" s="65">
        <v>2013</v>
      </c>
      <c r="E60" s="65">
        <v>2014</v>
      </c>
      <c r="F60" s="65">
        <v>2015</v>
      </c>
      <c r="G60" s="65">
        <v>2016</v>
      </c>
      <c r="H60" s="65">
        <v>2017</v>
      </c>
      <c r="I60" s="65">
        <f>I42</f>
        <v>2018</v>
      </c>
      <c r="J60" s="65">
        <v>2019</v>
      </c>
      <c r="K60" s="65">
        <v>2020</v>
      </c>
      <c r="L60" s="65">
        <f>+L6</f>
        <v>2021</v>
      </c>
    </row>
    <row r="61" spans="1:12" ht="12" customHeight="1">
      <c r="A61" s="88" t="s">
        <v>51</v>
      </c>
      <c r="B61" s="91">
        <v>0</v>
      </c>
      <c r="C61" s="91"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1">
        <v>0</v>
      </c>
      <c r="K61" s="91">
        <v>0</v>
      </c>
      <c r="L61" s="91">
        <v>0</v>
      </c>
    </row>
    <row r="62" spans="1:12" ht="12" customHeight="1">
      <c r="A62" s="88" t="s">
        <v>52</v>
      </c>
      <c r="B62" s="91">
        <v>0</v>
      </c>
      <c r="C62" s="91"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  <c r="K62" s="91">
        <v>0</v>
      </c>
      <c r="L62" s="91">
        <v>0</v>
      </c>
    </row>
    <row r="63" spans="1:12" ht="12" customHeight="1">
      <c r="A63" s="88" t="s">
        <v>53</v>
      </c>
      <c r="B63" s="91">
        <v>0</v>
      </c>
      <c r="C63" s="91">
        <v>38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</row>
    <row r="64" spans="1:12" ht="21.95" customHeight="1">
      <c r="A64" s="89" t="s">
        <v>54</v>
      </c>
      <c r="B64" s="91">
        <v>55</v>
      </c>
      <c r="C64" s="91">
        <v>24</v>
      </c>
      <c r="D64" s="91">
        <v>59</v>
      </c>
      <c r="E64" s="91">
        <v>0</v>
      </c>
      <c r="F64" s="91">
        <v>44</v>
      </c>
      <c r="G64" s="91">
        <v>70</v>
      </c>
      <c r="H64" s="91">
        <v>0</v>
      </c>
      <c r="I64" s="91">
        <v>0</v>
      </c>
      <c r="J64" s="91">
        <v>57</v>
      </c>
      <c r="K64" s="91">
        <v>0</v>
      </c>
      <c r="L64" s="91">
        <v>0</v>
      </c>
    </row>
    <row r="65" spans="1:12" ht="12" customHeight="1">
      <c r="A65" s="88" t="s">
        <v>55</v>
      </c>
      <c r="B65" s="91">
        <v>70</v>
      </c>
      <c r="C65" s="91">
        <v>70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</row>
    <row r="66" spans="1:12" ht="12" customHeight="1">
      <c r="A66" s="89" t="s">
        <v>56</v>
      </c>
      <c r="B66" s="91">
        <v>0</v>
      </c>
      <c r="C66" s="91">
        <v>26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91">
        <v>0</v>
      </c>
      <c r="K66" s="91">
        <v>0</v>
      </c>
      <c r="L66" s="91">
        <v>0</v>
      </c>
    </row>
    <row r="67" spans="1:12" ht="12" customHeight="1">
      <c r="A67" s="88" t="s">
        <v>57</v>
      </c>
      <c r="B67" s="91">
        <v>0</v>
      </c>
      <c r="C67" s="91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1">
        <v>0</v>
      </c>
      <c r="K67" s="91">
        <v>0</v>
      </c>
      <c r="L67" s="91">
        <v>0</v>
      </c>
    </row>
    <row r="68" spans="1:12" ht="12" customHeight="1">
      <c r="A68" s="88" t="s">
        <v>58</v>
      </c>
      <c r="B68" s="91">
        <v>0</v>
      </c>
      <c r="C68" s="91"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</row>
    <row r="69" spans="1:12" ht="12" customHeight="1">
      <c r="A69" s="88" t="s">
        <v>59</v>
      </c>
      <c r="B69" s="91">
        <v>0</v>
      </c>
      <c r="C69" s="91">
        <v>0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91">
        <v>0</v>
      </c>
      <c r="J69" s="91">
        <v>0</v>
      </c>
      <c r="K69" s="91">
        <v>0</v>
      </c>
      <c r="L69" s="91">
        <v>0</v>
      </c>
    </row>
    <row r="70" spans="1:12" ht="12" customHeight="1">
      <c r="A70" s="89" t="s">
        <v>60</v>
      </c>
      <c r="B70" s="91">
        <v>0</v>
      </c>
      <c r="C70" s="91">
        <v>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0</v>
      </c>
    </row>
    <row r="71" spans="1:12" ht="12" customHeight="1">
      <c r="A71" s="88" t="s">
        <v>61</v>
      </c>
      <c r="B71" s="91">
        <v>0</v>
      </c>
      <c r="C71" s="91">
        <v>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1">
        <v>0</v>
      </c>
      <c r="K71" s="91">
        <v>0</v>
      </c>
      <c r="L71" s="91">
        <v>0</v>
      </c>
    </row>
    <row r="72" spans="1:12" ht="12" customHeight="1">
      <c r="A72" s="89" t="s">
        <v>62</v>
      </c>
      <c r="B72" s="91">
        <v>0</v>
      </c>
      <c r="C72" s="91">
        <v>0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91">
        <v>0</v>
      </c>
      <c r="J72" s="91">
        <v>0</v>
      </c>
      <c r="K72" s="91">
        <v>0</v>
      </c>
      <c r="L72" s="91">
        <v>0</v>
      </c>
    </row>
    <row r="73" spans="1:12" ht="12" customHeight="1">
      <c r="A73" s="88" t="s">
        <v>63</v>
      </c>
      <c r="B73" s="91">
        <v>0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0</v>
      </c>
    </row>
    <row r="74" spans="1:12" ht="12" customHeight="1">
      <c r="A74" s="88" t="s">
        <v>64</v>
      </c>
      <c r="B74" s="91">
        <v>0</v>
      </c>
      <c r="C74" s="91">
        <v>0</v>
      </c>
      <c r="D74" s="91">
        <v>0</v>
      </c>
      <c r="E74" s="91">
        <v>0</v>
      </c>
      <c r="F74" s="91">
        <v>0</v>
      </c>
      <c r="G74" s="91">
        <v>0</v>
      </c>
      <c r="H74" s="91">
        <v>0</v>
      </c>
      <c r="I74" s="91">
        <v>0</v>
      </c>
      <c r="J74" s="91">
        <v>0</v>
      </c>
      <c r="K74" s="91">
        <v>0</v>
      </c>
      <c r="L74" s="91">
        <v>0</v>
      </c>
    </row>
    <row r="75" spans="1:12" ht="12" customHeight="1">
      <c r="A75" s="90" t="s">
        <v>65</v>
      </c>
      <c r="B75" s="91">
        <v>0</v>
      </c>
      <c r="C75" s="91">
        <v>0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  <c r="L75" s="91">
        <v>0</v>
      </c>
    </row>
    <row r="76" spans="1:12" ht="12" customHeight="1" thickBot="1">
      <c r="A76" s="38" t="s">
        <v>32</v>
      </c>
      <c r="B76" s="66">
        <f t="shared" ref="B76:I76" si="5">SUM(B61:B75)</f>
        <v>125</v>
      </c>
      <c r="C76" s="66">
        <f t="shared" si="5"/>
        <v>158</v>
      </c>
      <c r="D76" s="66">
        <f t="shared" si="5"/>
        <v>59</v>
      </c>
      <c r="E76" s="66">
        <f t="shared" si="5"/>
        <v>0</v>
      </c>
      <c r="F76" s="66">
        <f t="shared" si="5"/>
        <v>44</v>
      </c>
      <c r="G76" s="66">
        <f t="shared" si="5"/>
        <v>70</v>
      </c>
      <c r="H76" s="66">
        <f t="shared" si="5"/>
        <v>0</v>
      </c>
      <c r="I76" s="66">
        <f t="shared" si="5"/>
        <v>0</v>
      </c>
      <c r="J76" s="66">
        <v>57</v>
      </c>
      <c r="K76" s="66">
        <v>0</v>
      </c>
      <c r="L76" s="66">
        <f>SUM(L61:L75)</f>
        <v>0</v>
      </c>
    </row>
    <row r="77" spans="1:12" ht="12" customHeight="1" thickBot="1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</row>
    <row r="78" spans="1:12" ht="21.95" customHeight="1">
      <c r="A78" s="14" t="s">
        <v>9</v>
      </c>
      <c r="B78" s="65">
        <v>2011</v>
      </c>
      <c r="C78" s="65">
        <v>2012</v>
      </c>
      <c r="D78" s="65">
        <v>2013</v>
      </c>
      <c r="E78" s="65">
        <v>2014</v>
      </c>
      <c r="F78" s="65">
        <v>2015</v>
      </c>
      <c r="G78" s="65">
        <v>2016</v>
      </c>
      <c r="H78" s="65">
        <v>2017</v>
      </c>
      <c r="I78" s="65">
        <f>I60</f>
        <v>2018</v>
      </c>
      <c r="J78" s="65">
        <v>2019</v>
      </c>
      <c r="K78" s="65">
        <v>2020</v>
      </c>
      <c r="L78" s="65">
        <f>+L6</f>
        <v>2021</v>
      </c>
    </row>
    <row r="79" spans="1:12" ht="12" customHeight="1">
      <c r="A79" s="88" t="s">
        <v>51</v>
      </c>
      <c r="B79" s="91">
        <v>292</v>
      </c>
      <c r="C79" s="91">
        <v>90</v>
      </c>
      <c r="D79" s="91">
        <v>96</v>
      </c>
      <c r="E79" s="91">
        <v>171</v>
      </c>
      <c r="F79" s="91">
        <v>0</v>
      </c>
      <c r="G79" s="91">
        <v>0</v>
      </c>
      <c r="H79" s="91">
        <v>0</v>
      </c>
      <c r="I79" s="91">
        <v>0</v>
      </c>
      <c r="J79" s="91">
        <v>0</v>
      </c>
      <c r="K79" s="91">
        <v>0</v>
      </c>
      <c r="L79" s="91">
        <v>0</v>
      </c>
    </row>
    <row r="80" spans="1:12" ht="12" customHeight="1">
      <c r="A80" s="88" t="s">
        <v>52</v>
      </c>
      <c r="B80" s="91">
        <v>0</v>
      </c>
      <c r="C80" s="91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1">
        <v>0</v>
      </c>
      <c r="K80" s="91">
        <v>0</v>
      </c>
      <c r="L80" s="91">
        <v>0</v>
      </c>
    </row>
    <row r="81" spans="1:12" ht="12" customHeight="1">
      <c r="A81" s="88" t="s">
        <v>53</v>
      </c>
      <c r="B81" s="91">
        <v>0</v>
      </c>
      <c r="C81" s="91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91">
        <v>0</v>
      </c>
      <c r="J81" s="91"/>
      <c r="K81" s="91">
        <v>0</v>
      </c>
      <c r="L81" s="91">
        <v>0</v>
      </c>
    </row>
    <row r="82" spans="1:12" ht="21.95" customHeight="1">
      <c r="A82" s="88" t="s">
        <v>54</v>
      </c>
      <c r="B82" s="91">
        <v>0</v>
      </c>
      <c r="C82" s="91">
        <v>40</v>
      </c>
      <c r="D82" s="91">
        <v>0</v>
      </c>
      <c r="E82" s="91">
        <v>40</v>
      </c>
      <c r="F82" s="91">
        <v>90</v>
      </c>
      <c r="G82" s="91">
        <v>0</v>
      </c>
      <c r="H82" s="91">
        <v>0</v>
      </c>
      <c r="I82" s="91">
        <v>167</v>
      </c>
      <c r="J82" s="91">
        <v>58</v>
      </c>
      <c r="K82" s="91">
        <v>84</v>
      </c>
      <c r="L82" s="91">
        <v>0</v>
      </c>
    </row>
    <row r="83" spans="1:12" ht="12" customHeight="1">
      <c r="A83" s="89" t="s">
        <v>55</v>
      </c>
      <c r="B83" s="91">
        <v>28</v>
      </c>
      <c r="C83" s="91">
        <v>25</v>
      </c>
      <c r="D83" s="91">
        <v>27</v>
      </c>
      <c r="E83" s="91">
        <v>68</v>
      </c>
      <c r="F83" s="91">
        <v>34</v>
      </c>
      <c r="G83" s="91">
        <v>20</v>
      </c>
      <c r="H83" s="91">
        <v>32</v>
      </c>
      <c r="I83" s="91">
        <v>0</v>
      </c>
      <c r="J83" s="91">
        <v>0</v>
      </c>
      <c r="K83" s="91">
        <v>0</v>
      </c>
      <c r="L83" s="91">
        <v>0</v>
      </c>
    </row>
    <row r="84" spans="1:12" ht="12" customHeight="1">
      <c r="A84" s="88" t="s">
        <v>56</v>
      </c>
      <c r="B84" s="91">
        <v>0</v>
      </c>
      <c r="C84" s="91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91">
        <v>0</v>
      </c>
      <c r="J84" s="91">
        <v>0</v>
      </c>
      <c r="K84" s="91">
        <v>0</v>
      </c>
      <c r="L84" s="91">
        <v>0</v>
      </c>
    </row>
    <row r="85" spans="1:12" ht="12" customHeight="1">
      <c r="A85" s="89" t="s">
        <v>57</v>
      </c>
      <c r="B85" s="91">
        <v>75</v>
      </c>
      <c r="C85" s="91">
        <v>0</v>
      </c>
      <c r="D85" s="91">
        <v>0</v>
      </c>
      <c r="E85" s="91">
        <v>0</v>
      </c>
      <c r="F85" s="91">
        <v>0</v>
      </c>
      <c r="G85" s="91">
        <v>0</v>
      </c>
      <c r="H85" s="91">
        <v>0</v>
      </c>
      <c r="I85" s="91">
        <v>0</v>
      </c>
      <c r="J85" s="91">
        <v>0</v>
      </c>
      <c r="K85" s="91">
        <v>0</v>
      </c>
      <c r="L85" s="91">
        <v>0</v>
      </c>
    </row>
    <row r="86" spans="1:12" ht="12" customHeight="1">
      <c r="A86" s="88" t="s">
        <v>58</v>
      </c>
      <c r="B86" s="91">
        <v>30</v>
      </c>
      <c r="C86" s="91">
        <v>0</v>
      </c>
      <c r="D86" s="91">
        <v>0</v>
      </c>
      <c r="E86" s="91">
        <v>0</v>
      </c>
      <c r="F86" s="91">
        <v>0</v>
      </c>
      <c r="G86" s="91">
        <v>0</v>
      </c>
      <c r="H86" s="91">
        <v>0</v>
      </c>
      <c r="I86" s="91">
        <v>0</v>
      </c>
      <c r="J86" s="91">
        <v>0</v>
      </c>
      <c r="K86" s="91">
        <v>0</v>
      </c>
      <c r="L86" s="91">
        <v>0</v>
      </c>
    </row>
    <row r="87" spans="1:12" ht="12" customHeight="1">
      <c r="A87" s="89" t="s">
        <v>59</v>
      </c>
      <c r="B87" s="91">
        <v>0</v>
      </c>
      <c r="C87" s="91">
        <v>0</v>
      </c>
      <c r="D87" s="91">
        <v>0</v>
      </c>
      <c r="E87" s="91">
        <v>0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  <c r="L87" s="91">
        <v>0</v>
      </c>
    </row>
    <row r="88" spans="1:12" ht="12" customHeight="1">
      <c r="A88" s="89" t="s">
        <v>60</v>
      </c>
      <c r="B88" s="91">
        <v>0</v>
      </c>
      <c r="C88" s="91">
        <v>0</v>
      </c>
      <c r="D88" s="91">
        <v>0</v>
      </c>
      <c r="E88" s="91">
        <v>0</v>
      </c>
      <c r="F88" s="91">
        <v>0</v>
      </c>
      <c r="G88" s="91">
        <v>0</v>
      </c>
      <c r="H88" s="91">
        <v>0</v>
      </c>
      <c r="I88" s="91">
        <v>0</v>
      </c>
      <c r="J88" s="91">
        <v>0</v>
      </c>
      <c r="K88" s="91">
        <v>0</v>
      </c>
      <c r="L88" s="91">
        <v>0</v>
      </c>
    </row>
    <row r="89" spans="1:12" ht="12" customHeight="1">
      <c r="A89" s="88" t="s">
        <v>61</v>
      </c>
      <c r="B89" s="91">
        <v>29</v>
      </c>
      <c r="C89" s="91">
        <v>0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91">
        <v>0</v>
      </c>
      <c r="K89" s="91">
        <v>0</v>
      </c>
      <c r="L89" s="91">
        <v>0</v>
      </c>
    </row>
    <row r="90" spans="1:12" ht="12" customHeight="1">
      <c r="A90" s="89" t="s">
        <v>62</v>
      </c>
      <c r="B90" s="91">
        <v>0</v>
      </c>
      <c r="C90" s="91">
        <v>0</v>
      </c>
      <c r="D90" s="91">
        <v>0</v>
      </c>
      <c r="E90" s="91">
        <v>0</v>
      </c>
      <c r="F90" s="91">
        <v>0</v>
      </c>
      <c r="G90" s="91">
        <v>0</v>
      </c>
      <c r="H90" s="91">
        <v>0</v>
      </c>
      <c r="I90" s="91">
        <v>0</v>
      </c>
      <c r="J90" s="91">
        <v>0</v>
      </c>
      <c r="K90" s="91">
        <v>0</v>
      </c>
      <c r="L90" s="91">
        <v>0</v>
      </c>
    </row>
    <row r="91" spans="1:12" ht="12" customHeight="1">
      <c r="A91" s="89" t="s">
        <v>63</v>
      </c>
      <c r="B91" s="91">
        <v>0</v>
      </c>
      <c r="C91" s="91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1">
        <v>0</v>
      </c>
      <c r="K91" s="91">
        <v>0</v>
      </c>
      <c r="L91" s="91">
        <v>0</v>
      </c>
    </row>
    <row r="92" spans="1:12" ht="12" customHeight="1">
      <c r="A92" s="88" t="s">
        <v>64</v>
      </c>
      <c r="B92" s="91">
        <v>44</v>
      </c>
      <c r="C92" s="91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1">
        <v>0</v>
      </c>
      <c r="K92" s="91">
        <v>0</v>
      </c>
      <c r="L92" s="91">
        <v>0</v>
      </c>
    </row>
    <row r="93" spans="1:12" ht="12" customHeight="1">
      <c r="A93" s="90" t="s">
        <v>65</v>
      </c>
      <c r="B93" s="91">
        <v>0</v>
      </c>
      <c r="C93" s="91">
        <v>0</v>
      </c>
      <c r="D93" s="91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1">
        <v>0</v>
      </c>
      <c r="K93" s="91">
        <v>0</v>
      </c>
      <c r="L93" s="91">
        <v>0</v>
      </c>
    </row>
    <row r="94" spans="1:12" ht="12" customHeight="1" thickBot="1">
      <c r="A94" s="38" t="s">
        <v>32</v>
      </c>
      <c r="B94" s="66">
        <f t="shared" ref="B94:I94" si="6">SUM(B79:B93)</f>
        <v>498</v>
      </c>
      <c r="C94" s="66">
        <f t="shared" si="6"/>
        <v>155</v>
      </c>
      <c r="D94" s="66">
        <f t="shared" si="6"/>
        <v>123</v>
      </c>
      <c r="E94" s="66">
        <f t="shared" si="6"/>
        <v>279</v>
      </c>
      <c r="F94" s="66">
        <f t="shared" si="6"/>
        <v>124</v>
      </c>
      <c r="G94" s="66">
        <f t="shared" si="6"/>
        <v>20</v>
      </c>
      <c r="H94" s="66">
        <f t="shared" si="6"/>
        <v>32</v>
      </c>
      <c r="I94" s="66">
        <f t="shared" si="6"/>
        <v>167</v>
      </c>
      <c r="J94" s="66">
        <v>58</v>
      </c>
      <c r="K94" s="66">
        <v>84</v>
      </c>
      <c r="L94" s="66">
        <f>SUM(L79:L93)</f>
        <v>0</v>
      </c>
    </row>
    <row r="95" spans="1:12" ht="12" customHeight="1" thickBot="1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1:12" ht="21.95" customHeight="1">
      <c r="A96" s="93" t="s">
        <v>25</v>
      </c>
      <c r="B96" s="65">
        <v>2011</v>
      </c>
      <c r="C96" s="65">
        <v>2012</v>
      </c>
      <c r="D96" s="65">
        <v>2013</v>
      </c>
      <c r="E96" s="65">
        <v>2014</v>
      </c>
      <c r="F96" s="65">
        <v>2015</v>
      </c>
      <c r="G96" s="65">
        <v>2016</v>
      </c>
      <c r="H96" s="65">
        <v>2017</v>
      </c>
      <c r="I96" s="65">
        <f>I78</f>
        <v>2018</v>
      </c>
      <c r="J96" s="65">
        <v>2019</v>
      </c>
      <c r="K96" s="65">
        <v>2020</v>
      </c>
      <c r="L96" s="65">
        <f>+L6</f>
        <v>2021</v>
      </c>
    </row>
    <row r="97" spans="1:12" ht="12" customHeight="1">
      <c r="A97" s="95" t="s">
        <v>51</v>
      </c>
      <c r="B97" s="91">
        <f t="shared" ref="B97:I111" si="7">+B79+B61</f>
        <v>292</v>
      </c>
      <c r="C97" s="91">
        <f t="shared" si="7"/>
        <v>90</v>
      </c>
      <c r="D97" s="91">
        <f t="shared" si="7"/>
        <v>96</v>
      </c>
      <c r="E97" s="91">
        <f t="shared" si="7"/>
        <v>171</v>
      </c>
      <c r="F97" s="91">
        <f t="shared" si="7"/>
        <v>0</v>
      </c>
      <c r="G97" s="91">
        <f t="shared" si="7"/>
        <v>0</v>
      </c>
      <c r="H97" s="91">
        <f t="shared" si="7"/>
        <v>0</v>
      </c>
      <c r="I97" s="91">
        <f t="shared" si="7"/>
        <v>0</v>
      </c>
      <c r="J97" s="91">
        <v>0</v>
      </c>
      <c r="K97" s="91">
        <v>0</v>
      </c>
      <c r="L97" s="91">
        <f>+L61+L79</f>
        <v>0</v>
      </c>
    </row>
    <row r="98" spans="1:12" ht="12" customHeight="1">
      <c r="A98" s="95" t="s">
        <v>52</v>
      </c>
      <c r="B98" s="91">
        <f t="shared" si="7"/>
        <v>0</v>
      </c>
      <c r="C98" s="91">
        <f t="shared" si="7"/>
        <v>0</v>
      </c>
      <c r="D98" s="91">
        <f t="shared" si="7"/>
        <v>0</v>
      </c>
      <c r="E98" s="91">
        <f t="shared" si="7"/>
        <v>0</v>
      </c>
      <c r="F98" s="91">
        <f t="shared" si="7"/>
        <v>0</v>
      </c>
      <c r="G98" s="91">
        <f t="shared" si="7"/>
        <v>0</v>
      </c>
      <c r="H98" s="91">
        <f t="shared" si="7"/>
        <v>0</v>
      </c>
      <c r="I98" s="91">
        <f t="shared" si="7"/>
        <v>0</v>
      </c>
      <c r="J98" s="91">
        <v>0</v>
      </c>
      <c r="K98" s="91">
        <v>0</v>
      </c>
      <c r="L98" s="91">
        <f t="shared" ref="L98:L111" si="8">+L62+L80</f>
        <v>0</v>
      </c>
    </row>
    <row r="99" spans="1:12" ht="12" customHeight="1">
      <c r="A99" s="95" t="s">
        <v>53</v>
      </c>
      <c r="B99" s="91">
        <f t="shared" si="7"/>
        <v>0</v>
      </c>
      <c r="C99" s="91">
        <f t="shared" si="7"/>
        <v>38</v>
      </c>
      <c r="D99" s="91">
        <f t="shared" si="7"/>
        <v>0</v>
      </c>
      <c r="E99" s="91">
        <f t="shared" si="7"/>
        <v>0</v>
      </c>
      <c r="F99" s="91">
        <f t="shared" si="7"/>
        <v>0</v>
      </c>
      <c r="G99" s="91">
        <f t="shared" si="7"/>
        <v>0</v>
      </c>
      <c r="H99" s="91">
        <f t="shared" si="7"/>
        <v>0</v>
      </c>
      <c r="I99" s="91">
        <f t="shared" si="7"/>
        <v>0</v>
      </c>
      <c r="J99" s="91">
        <v>0</v>
      </c>
      <c r="K99" s="91">
        <v>0</v>
      </c>
      <c r="L99" s="91">
        <f t="shared" si="8"/>
        <v>0</v>
      </c>
    </row>
    <row r="100" spans="1:12" ht="21.95" customHeight="1">
      <c r="A100" s="95" t="s">
        <v>54</v>
      </c>
      <c r="B100" s="91">
        <f t="shared" si="7"/>
        <v>55</v>
      </c>
      <c r="C100" s="91">
        <f t="shared" si="7"/>
        <v>64</v>
      </c>
      <c r="D100" s="91">
        <f t="shared" si="7"/>
        <v>59</v>
      </c>
      <c r="E100" s="91">
        <f t="shared" si="7"/>
        <v>40</v>
      </c>
      <c r="F100" s="91">
        <f t="shared" si="7"/>
        <v>134</v>
      </c>
      <c r="G100" s="91">
        <f t="shared" si="7"/>
        <v>70</v>
      </c>
      <c r="H100" s="91">
        <f t="shared" si="7"/>
        <v>0</v>
      </c>
      <c r="I100" s="91">
        <f t="shared" si="7"/>
        <v>167</v>
      </c>
      <c r="J100" s="91">
        <v>115</v>
      </c>
      <c r="K100" s="91">
        <v>84</v>
      </c>
      <c r="L100" s="91">
        <f t="shared" si="8"/>
        <v>0</v>
      </c>
    </row>
    <row r="101" spans="1:12" ht="12" customHeight="1">
      <c r="A101" s="95" t="s">
        <v>55</v>
      </c>
      <c r="B101" s="91">
        <f t="shared" si="7"/>
        <v>98</v>
      </c>
      <c r="C101" s="91">
        <f t="shared" si="7"/>
        <v>95</v>
      </c>
      <c r="D101" s="91">
        <f t="shared" si="7"/>
        <v>27</v>
      </c>
      <c r="E101" s="91">
        <f t="shared" si="7"/>
        <v>68</v>
      </c>
      <c r="F101" s="91">
        <f t="shared" si="7"/>
        <v>34</v>
      </c>
      <c r="G101" s="91">
        <f t="shared" si="7"/>
        <v>20</v>
      </c>
      <c r="H101" s="91">
        <f t="shared" si="7"/>
        <v>32</v>
      </c>
      <c r="I101" s="91">
        <f t="shared" si="7"/>
        <v>0</v>
      </c>
      <c r="J101" s="91">
        <v>0</v>
      </c>
      <c r="K101" s="91">
        <v>0</v>
      </c>
      <c r="L101" s="91">
        <f t="shared" si="8"/>
        <v>0</v>
      </c>
    </row>
    <row r="102" spans="1:12" ht="12" customHeight="1">
      <c r="A102" s="95" t="s">
        <v>56</v>
      </c>
      <c r="B102" s="91">
        <f t="shared" si="7"/>
        <v>0</v>
      </c>
      <c r="C102" s="91">
        <f t="shared" si="7"/>
        <v>26</v>
      </c>
      <c r="D102" s="91">
        <f t="shared" si="7"/>
        <v>0</v>
      </c>
      <c r="E102" s="91">
        <f t="shared" si="7"/>
        <v>0</v>
      </c>
      <c r="F102" s="91">
        <f t="shared" si="7"/>
        <v>0</v>
      </c>
      <c r="G102" s="91">
        <f t="shared" si="7"/>
        <v>0</v>
      </c>
      <c r="H102" s="91">
        <f t="shared" si="7"/>
        <v>0</v>
      </c>
      <c r="I102" s="91">
        <f t="shared" si="7"/>
        <v>0</v>
      </c>
      <c r="J102" s="91">
        <v>0</v>
      </c>
      <c r="K102" s="91">
        <v>0</v>
      </c>
      <c r="L102" s="91">
        <f t="shared" si="8"/>
        <v>0</v>
      </c>
    </row>
    <row r="103" spans="1:12" ht="12" customHeight="1">
      <c r="A103" s="95" t="s">
        <v>57</v>
      </c>
      <c r="B103" s="91">
        <f t="shared" si="7"/>
        <v>75</v>
      </c>
      <c r="C103" s="91">
        <f t="shared" si="7"/>
        <v>0</v>
      </c>
      <c r="D103" s="91">
        <f t="shared" si="7"/>
        <v>0</v>
      </c>
      <c r="E103" s="91">
        <f t="shared" si="7"/>
        <v>0</v>
      </c>
      <c r="F103" s="91">
        <f t="shared" si="7"/>
        <v>0</v>
      </c>
      <c r="G103" s="91">
        <f t="shared" si="7"/>
        <v>0</v>
      </c>
      <c r="H103" s="91">
        <f t="shared" si="7"/>
        <v>0</v>
      </c>
      <c r="I103" s="91">
        <f t="shared" si="7"/>
        <v>0</v>
      </c>
      <c r="J103" s="91">
        <v>0</v>
      </c>
      <c r="K103" s="91">
        <v>0</v>
      </c>
      <c r="L103" s="91">
        <f t="shared" si="8"/>
        <v>0</v>
      </c>
    </row>
    <row r="104" spans="1:12" ht="12" customHeight="1">
      <c r="A104" s="95" t="s">
        <v>58</v>
      </c>
      <c r="B104" s="91">
        <f t="shared" si="7"/>
        <v>30</v>
      </c>
      <c r="C104" s="91">
        <f t="shared" si="7"/>
        <v>0</v>
      </c>
      <c r="D104" s="91">
        <f t="shared" si="7"/>
        <v>0</v>
      </c>
      <c r="E104" s="91">
        <f t="shared" si="7"/>
        <v>0</v>
      </c>
      <c r="F104" s="91">
        <f t="shared" si="7"/>
        <v>0</v>
      </c>
      <c r="G104" s="91">
        <f t="shared" si="7"/>
        <v>0</v>
      </c>
      <c r="H104" s="91">
        <f t="shared" si="7"/>
        <v>0</v>
      </c>
      <c r="I104" s="91">
        <f t="shared" si="7"/>
        <v>0</v>
      </c>
      <c r="J104" s="91">
        <v>0</v>
      </c>
      <c r="K104" s="91">
        <v>0</v>
      </c>
      <c r="L104" s="91">
        <f t="shared" si="8"/>
        <v>0</v>
      </c>
    </row>
    <row r="105" spans="1:12" ht="12" customHeight="1">
      <c r="A105" s="95" t="s">
        <v>59</v>
      </c>
      <c r="B105" s="91">
        <f t="shared" si="7"/>
        <v>0</v>
      </c>
      <c r="C105" s="91">
        <f t="shared" si="7"/>
        <v>0</v>
      </c>
      <c r="D105" s="91">
        <f t="shared" si="7"/>
        <v>0</v>
      </c>
      <c r="E105" s="91">
        <f t="shared" si="7"/>
        <v>0</v>
      </c>
      <c r="F105" s="91">
        <f t="shared" si="7"/>
        <v>0</v>
      </c>
      <c r="G105" s="91">
        <f t="shared" si="7"/>
        <v>0</v>
      </c>
      <c r="H105" s="91">
        <f t="shared" si="7"/>
        <v>0</v>
      </c>
      <c r="I105" s="91">
        <f t="shared" si="7"/>
        <v>0</v>
      </c>
      <c r="J105" s="91">
        <v>0</v>
      </c>
      <c r="K105" s="91">
        <v>0</v>
      </c>
      <c r="L105" s="91">
        <f t="shared" si="8"/>
        <v>0</v>
      </c>
    </row>
    <row r="106" spans="1:12" ht="12" customHeight="1">
      <c r="A106" s="95" t="s">
        <v>60</v>
      </c>
      <c r="B106" s="91">
        <f t="shared" si="7"/>
        <v>0</v>
      </c>
      <c r="C106" s="91">
        <f t="shared" si="7"/>
        <v>0</v>
      </c>
      <c r="D106" s="91">
        <f t="shared" si="7"/>
        <v>0</v>
      </c>
      <c r="E106" s="91">
        <f t="shared" si="7"/>
        <v>0</v>
      </c>
      <c r="F106" s="91">
        <f t="shared" si="7"/>
        <v>0</v>
      </c>
      <c r="G106" s="91">
        <f t="shared" si="7"/>
        <v>0</v>
      </c>
      <c r="H106" s="91">
        <f t="shared" si="7"/>
        <v>0</v>
      </c>
      <c r="I106" s="91">
        <f t="shared" si="7"/>
        <v>0</v>
      </c>
      <c r="J106" s="91">
        <v>0</v>
      </c>
      <c r="K106" s="91">
        <v>0</v>
      </c>
      <c r="L106" s="91">
        <f t="shared" si="8"/>
        <v>0</v>
      </c>
    </row>
    <row r="107" spans="1:12" ht="12" customHeight="1">
      <c r="A107" s="95" t="s">
        <v>61</v>
      </c>
      <c r="B107" s="91">
        <f t="shared" si="7"/>
        <v>29</v>
      </c>
      <c r="C107" s="91">
        <f t="shared" si="7"/>
        <v>0</v>
      </c>
      <c r="D107" s="91">
        <f t="shared" si="7"/>
        <v>0</v>
      </c>
      <c r="E107" s="91">
        <f t="shared" si="7"/>
        <v>0</v>
      </c>
      <c r="F107" s="91">
        <f t="shared" si="7"/>
        <v>0</v>
      </c>
      <c r="G107" s="91">
        <f t="shared" si="7"/>
        <v>0</v>
      </c>
      <c r="H107" s="91">
        <f t="shared" si="7"/>
        <v>0</v>
      </c>
      <c r="I107" s="91">
        <f t="shared" si="7"/>
        <v>0</v>
      </c>
      <c r="J107" s="91">
        <v>0</v>
      </c>
      <c r="K107" s="91">
        <v>0</v>
      </c>
      <c r="L107" s="91">
        <f t="shared" si="8"/>
        <v>0</v>
      </c>
    </row>
    <row r="108" spans="1:12" ht="12" customHeight="1">
      <c r="A108" s="95" t="s">
        <v>62</v>
      </c>
      <c r="B108" s="91">
        <f t="shared" si="7"/>
        <v>0</v>
      </c>
      <c r="C108" s="91">
        <f t="shared" si="7"/>
        <v>0</v>
      </c>
      <c r="D108" s="91">
        <f t="shared" si="7"/>
        <v>0</v>
      </c>
      <c r="E108" s="91">
        <f t="shared" si="7"/>
        <v>0</v>
      </c>
      <c r="F108" s="91">
        <f t="shared" si="7"/>
        <v>0</v>
      </c>
      <c r="G108" s="91">
        <f t="shared" si="7"/>
        <v>0</v>
      </c>
      <c r="H108" s="91">
        <f t="shared" si="7"/>
        <v>0</v>
      </c>
      <c r="I108" s="91">
        <f t="shared" si="7"/>
        <v>0</v>
      </c>
      <c r="J108" s="91">
        <v>0</v>
      </c>
      <c r="K108" s="91">
        <v>0</v>
      </c>
      <c r="L108" s="91">
        <f t="shared" si="8"/>
        <v>0</v>
      </c>
    </row>
    <row r="109" spans="1:12" ht="12" customHeight="1">
      <c r="A109" s="95" t="s">
        <v>63</v>
      </c>
      <c r="B109" s="91">
        <f t="shared" si="7"/>
        <v>0</v>
      </c>
      <c r="C109" s="91">
        <f t="shared" si="7"/>
        <v>0</v>
      </c>
      <c r="D109" s="91">
        <f t="shared" si="7"/>
        <v>0</v>
      </c>
      <c r="E109" s="91">
        <f t="shared" si="7"/>
        <v>0</v>
      </c>
      <c r="F109" s="91">
        <f t="shared" si="7"/>
        <v>0</v>
      </c>
      <c r="G109" s="91">
        <f t="shared" si="7"/>
        <v>0</v>
      </c>
      <c r="H109" s="91">
        <f t="shared" si="7"/>
        <v>0</v>
      </c>
      <c r="I109" s="91">
        <f t="shared" si="7"/>
        <v>0</v>
      </c>
      <c r="J109" s="91">
        <v>0</v>
      </c>
      <c r="K109" s="91">
        <v>0</v>
      </c>
      <c r="L109" s="91">
        <f t="shared" si="8"/>
        <v>0</v>
      </c>
    </row>
    <row r="110" spans="1:12" ht="12" customHeight="1">
      <c r="A110" s="95" t="s">
        <v>64</v>
      </c>
      <c r="B110" s="91">
        <f t="shared" si="7"/>
        <v>44</v>
      </c>
      <c r="C110" s="91">
        <f t="shared" si="7"/>
        <v>0</v>
      </c>
      <c r="D110" s="91">
        <f t="shared" si="7"/>
        <v>0</v>
      </c>
      <c r="E110" s="91">
        <f t="shared" si="7"/>
        <v>0</v>
      </c>
      <c r="F110" s="91">
        <f t="shared" si="7"/>
        <v>0</v>
      </c>
      <c r="G110" s="91">
        <f t="shared" si="7"/>
        <v>0</v>
      </c>
      <c r="H110" s="91">
        <f t="shared" si="7"/>
        <v>0</v>
      </c>
      <c r="I110" s="91">
        <f t="shared" si="7"/>
        <v>0</v>
      </c>
      <c r="J110" s="91">
        <v>0</v>
      </c>
      <c r="K110" s="91">
        <v>0</v>
      </c>
      <c r="L110" s="91">
        <f t="shared" si="8"/>
        <v>0</v>
      </c>
    </row>
    <row r="111" spans="1:12" ht="12" customHeight="1">
      <c r="A111" s="95" t="s">
        <v>65</v>
      </c>
      <c r="B111" s="91">
        <f t="shared" si="7"/>
        <v>0</v>
      </c>
      <c r="C111" s="91">
        <f t="shared" si="7"/>
        <v>0</v>
      </c>
      <c r="D111" s="91">
        <f t="shared" si="7"/>
        <v>0</v>
      </c>
      <c r="E111" s="91">
        <f t="shared" si="7"/>
        <v>0</v>
      </c>
      <c r="F111" s="91">
        <f t="shared" si="7"/>
        <v>0</v>
      </c>
      <c r="G111" s="91">
        <f t="shared" si="7"/>
        <v>0</v>
      </c>
      <c r="H111" s="91">
        <f t="shared" si="7"/>
        <v>0</v>
      </c>
      <c r="I111" s="91">
        <f t="shared" si="7"/>
        <v>0</v>
      </c>
      <c r="J111" s="91">
        <v>0</v>
      </c>
      <c r="K111" s="91">
        <v>0</v>
      </c>
      <c r="L111" s="91">
        <f t="shared" si="8"/>
        <v>0</v>
      </c>
    </row>
    <row r="112" spans="1:12" ht="12" customHeight="1" thickBot="1">
      <c r="A112" s="96" t="s">
        <v>32</v>
      </c>
      <c r="B112" s="66">
        <f t="shared" ref="B112:I112" si="9">SUM(B97:B111)</f>
        <v>623</v>
      </c>
      <c r="C112" s="66">
        <f t="shared" si="9"/>
        <v>313</v>
      </c>
      <c r="D112" s="66">
        <f t="shared" si="9"/>
        <v>182</v>
      </c>
      <c r="E112" s="66">
        <f t="shared" si="9"/>
        <v>279</v>
      </c>
      <c r="F112" s="66">
        <f t="shared" si="9"/>
        <v>168</v>
      </c>
      <c r="G112" s="66">
        <f t="shared" si="9"/>
        <v>90</v>
      </c>
      <c r="H112" s="66">
        <f t="shared" si="9"/>
        <v>32</v>
      </c>
      <c r="I112" s="66">
        <f t="shared" si="9"/>
        <v>167</v>
      </c>
      <c r="J112" s="66">
        <v>115</v>
      </c>
      <c r="K112" s="66">
        <v>84</v>
      </c>
      <c r="L112" s="66">
        <f>SUM(L97:L111)</f>
        <v>0</v>
      </c>
    </row>
    <row r="113" spans="1:12" ht="12" customHeight="1" thickBot="1">
      <c r="A113" s="40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</row>
    <row r="114" spans="1:12" ht="21.95" customHeight="1">
      <c r="A114" s="93" t="s">
        <v>34</v>
      </c>
      <c r="B114" s="65">
        <v>2011</v>
      </c>
      <c r="C114" s="65">
        <v>2012</v>
      </c>
      <c r="D114" s="65">
        <v>2013</v>
      </c>
      <c r="E114" s="65">
        <v>2014</v>
      </c>
      <c r="F114" s="65">
        <v>2015</v>
      </c>
      <c r="G114" s="65">
        <v>2016</v>
      </c>
      <c r="H114" s="65">
        <v>2017</v>
      </c>
      <c r="I114" s="65">
        <f>I96</f>
        <v>2018</v>
      </c>
      <c r="J114" s="65">
        <v>2019</v>
      </c>
      <c r="K114" s="65">
        <v>2020</v>
      </c>
      <c r="L114" s="65">
        <f>+L6</f>
        <v>2021</v>
      </c>
    </row>
    <row r="115" spans="1:12" ht="12" customHeight="1">
      <c r="A115" s="95" t="s">
        <v>51</v>
      </c>
      <c r="B115" s="91">
        <v>0</v>
      </c>
      <c r="C115" s="91">
        <v>0</v>
      </c>
      <c r="D115" s="91">
        <v>0</v>
      </c>
      <c r="E115" s="91">
        <v>0</v>
      </c>
      <c r="F115" s="91">
        <v>0</v>
      </c>
      <c r="G115" s="91">
        <v>0</v>
      </c>
      <c r="H115" s="91">
        <v>1</v>
      </c>
      <c r="I115" s="91">
        <v>0</v>
      </c>
      <c r="J115" s="91">
        <v>0</v>
      </c>
      <c r="K115" s="91">
        <v>0</v>
      </c>
      <c r="L115" s="91">
        <v>0</v>
      </c>
    </row>
    <row r="116" spans="1:12" ht="12" customHeight="1">
      <c r="A116" s="95" t="s">
        <v>52</v>
      </c>
      <c r="B116" s="91">
        <v>0</v>
      </c>
      <c r="C116" s="91">
        <v>0</v>
      </c>
      <c r="D116" s="91">
        <f t="shared" ref="D116" si="10">+D98+D80</f>
        <v>0</v>
      </c>
      <c r="E116" s="91">
        <v>0</v>
      </c>
      <c r="F116" s="91">
        <v>0</v>
      </c>
      <c r="G116" s="91">
        <v>0</v>
      </c>
      <c r="H116" s="91">
        <v>0</v>
      </c>
      <c r="I116" s="91">
        <v>0</v>
      </c>
      <c r="J116" s="91">
        <v>0</v>
      </c>
      <c r="K116" s="91">
        <v>0</v>
      </c>
      <c r="L116" s="91">
        <v>0</v>
      </c>
    </row>
    <row r="117" spans="1:12" ht="12" customHeight="1">
      <c r="A117" s="95" t="s">
        <v>53</v>
      </c>
      <c r="B117" s="91">
        <v>1</v>
      </c>
      <c r="C117" s="91">
        <v>0</v>
      </c>
      <c r="D117" s="91">
        <v>13</v>
      </c>
      <c r="E117" s="91">
        <v>15</v>
      </c>
      <c r="F117" s="91">
        <v>15</v>
      </c>
      <c r="G117" s="91">
        <v>0</v>
      </c>
      <c r="H117" s="91">
        <v>0</v>
      </c>
      <c r="I117" s="91">
        <v>0</v>
      </c>
      <c r="J117" s="91">
        <v>0</v>
      </c>
      <c r="K117" s="91">
        <v>0</v>
      </c>
      <c r="L117" s="91">
        <v>0</v>
      </c>
    </row>
    <row r="118" spans="1:12" ht="21.95" customHeight="1">
      <c r="A118" s="95" t="s">
        <v>54</v>
      </c>
      <c r="B118" s="91">
        <v>0</v>
      </c>
      <c r="C118" s="91">
        <v>0</v>
      </c>
      <c r="D118" s="91">
        <v>0</v>
      </c>
      <c r="E118" s="91">
        <v>0</v>
      </c>
      <c r="F118" s="91">
        <v>289</v>
      </c>
      <c r="G118" s="91">
        <v>40</v>
      </c>
      <c r="H118" s="91">
        <v>26</v>
      </c>
      <c r="I118" s="91">
        <v>3</v>
      </c>
      <c r="J118" s="91">
        <v>54</v>
      </c>
      <c r="K118" s="91">
        <v>24</v>
      </c>
      <c r="L118" s="91">
        <v>117</v>
      </c>
    </row>
    <row r="119" spans="1:12" ht="12" customHeight="1">
      <c r="A119" s="95" t="s">
        <v>55</v>
      </c>
      <c r="B119" s="91">
        <v>0</v>
      </c>
      <c r="C119" s="91">
        <v>0</v>
      </c>
      <c r="D119" s="91">
        <v>0</v>
      </c>
      <c r="E119" s="91">
        <v>0</v>
      </c>
      <c r="F119" s="91">
        <v>0</v>
      </c>
      <c r="G119" s="91">
        <v>0</v>
      </c>
      <c r="H119" s="91">
        <v>0</v>
      </c>
      <c r="I119" s="91">
        <v>6</v>
      </c>
      <c r="J119" s="91">
        <v>5</v>
      </c>
      <c r="K119" s="91">
        <v>0</v>
      </c>
      <c r="L119" s="91">
        <v>0</v>
      </c>
    </row>
    <row r="120" spans="1:12" ht="12" customHeight="1">
      <c r="A120" s="95" t="s">
        <v>56</v>
      </c>
      <c r="B120" s="91">
        <v>0</v>
      </c>
      <c r="C120" s="91">
        <v>0</v>
      </c>
      <c r="D120" s="91">
        <f t="shared" ref="D120:D125" si="11">+D102+D84</f>
        <v>0</v>
      </c>
      <c r="E120" s="91">
        <v>0</v>
      </c>
      <c r="F120" s="91">
        <v>0</v>
      </c>
      <c r="G120" s="91">
        <v>0</v>
      </c>
      <c r="H120" s="91">
        <v>0</v>
      </c>
      <c r="I120" s="91">
        <v>0</v>
      </c>
      <c r="J120" s="91">
        <v>0</v>
      </c>
      <c r="K120" s="91">
        <v>0</v>
      </c>
      <c r="L120" s="91">
        <v>0</v>
      </c>
    </row>
    <row r="121" spans="1:12" ht="12" customHeight="1">
      <c r="A121" s="95" t="s">
        <v>57</v>
      </c>
      <c r="B121" s="91">
        <v>0</v>
      </c>
      <c r="C121" s="91">
        <v>0</v>
      </c>
      <c r="D121" s="91">
        <f t="shared" si="11"/>
        <v>0</v>
      </c>
      <c r="E121" s="91">
        <v>0</v>
      </c>
      <c r="F121" s="91">
        <v>0</v>
      </c>
      <c r="G121" s="91">
        <v>0</v>
      </c>
      <c r="H121" s="91">
        <v>0</v>
      </c>
      <c r="I121" s="91">
        <v>0</v>
      </c>
      <c r="J121" s="91">
        <v>45</v>
      </c>
      <c r="K121" s="91">
        <v>0</v>
      </c>
      <c r="L121" s="91">
        <v>0</v>
      </c>
    </row>
    <row r="122" spans="1:12" ht="12" customHeight="1">
      <c r="A122" s="95" t="s">
        <v>58</v>
      </c>
      <c r="B122" s="91">
        <v>0</v>
      </c>
      <c r="C122" s="91">
        <v>0</v>
      </c>
      <c r="D122" s="91">
        <f t="shared" si="11"/>
        <v>0</v>
      </c>
      <c r="E122" s="91">
        <v>0</v>
      </c>
      <c r="F122" s="91">
        <v>0</v>
      </c>
      <c r="G122" s="91">
        <v>0</v>
      </c>
      <c r="H122" s="91">
        <v>0</v>
      </c>
      <c r="I122" s="91">
        <v>0</v>
      </c>
      <c r="J122" s="91">
        <v>0</v>
      </c>
      <c r="K122" s="91">
        <v>0</v>
      </c>
      <c r="L122" s="91">
        <v>0</v>
      </c>
    </row>
    <row r="123" spans="1:12" ht="12" customHeight="1">
      <c r="A123" s="95" t="s">
        <v>59</v>
      </c>
      <c r="B123" s="91">
        <v>0</v>
      </c>
      <c r="C123" s="91">
        <v>0</v>
      </c>
      <c r="D123" s="91">
        <f t="shared" si="11"/>
        <v>0</v>
      </c>
      <c r="E123" s="91">
        <v>0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  <c r="L123" s="91">
        <v>0</v>
      </c>
    </row>
    <row r="124" spans="1:12" ht="12" customHeight="1">
      <c r="A124" s="95" t="s">
        <v>60</v>
      </c>
      <c r="B124" s="91">
        <v>0</v>
      </c>
      <c r="C124" s="91">
        <v>0</v>
      </c>
      <c r="D124" s="91">
        <f t="shared" si="11"/>
        <v>0</v>
      </c>
      <c r="E124" s="91">
        <v>0</v>
      </c>
      <c r="F124" s="91">
        <v>0</v>
      </c>
      <c r="G124" s="91">
        <v>0</v>
      </c>
      <c r="H124" s="91">
        <v>0</v>
      </c>
      <c r="I124" s="91">
        <v>0</v>
      </c>
      <c r="J124" s="91">
        <v>0</v>
      </c>
      <c r="K124" s="91">
        <v>0</v>
      </c>
      <c r="L124" s="91">
        <v>0</v>
      </c>
    </row>
    <row r="125" spans="1:12" ht="12" customHeight="1">
      <c r="A125" s="95" t="s">
        <v>61</v>
      </c>
      <c r="B125" s="91">
        <v>0</v>
      </c>
      <c r="C125" s="91">
        <v>0</v>
      </c>
      <c r="D125" s="91">
        <f t="shared" si="11"/>
        <v>0</v>
      </c>
      <c r="E125" s="91">
        <v>0</v>
      </c>
      <c r="F125" s="91">
        <v>0</v>
      </c>
      <c r="G125" s="91">
        <v>0</v>
      </c>
      <c r="H125" s="91">
        <v>0</v>
      </c>
      <c r="I125" s="91">
        <v>0</v>
      </c>
      <c r="J125" s="91">
        <v>58</v>
      </c>
      <c r="K125" s="91">
        <v>0</v>
      </c>
      <c r="L125" s="91">
        <v>0</v>
      </c>
    </row>
    <row r="126" spans="1:12" ht="12" customHeight="1">
      <c r="A126" s="95" t="s">
        <v>62</v>
      </c>
      <c r="B126" s="91">
        <v>0</v>
      </c>
      <c r="C126" s="91">
        <v>0</v>
      </c>
      <c r="D126" s="91">
        <v>57</v>
      </c>
      <c r="E126" s="91">
        <v>24</v>
      </c>
      <c r="F126" s="91">
        <v>0</v>
      </c>
      <c r="G126" s="91">
        <v>0</v>
      </c>
      <c r="H126" s="91">
        <v>0</v>
      </c>
      <c r="I126" s="91">
        <v>0</v>
      </c>
      <c r="J126" s="91">
        <v>0</v>
      </c>
      <c r="K126" s="91">
        <v>0</v>
      </c>
      <c r="L126" s="91">
        <v>0</v>
      </c>
    </row>
    <row r="127" spans="1:12" ht="12" customHeight="1">
      <c r="A127" s="95" t="s">
        <v>63</v>
      </c>
      <c r="B127" s="91">
        <v>0</v>
      </c>
      <c r="C127" s="91">
        <v>0</v>
      </c>
      <c r="D127" s="91">
        <f t="shared" ref="D127:D129" si="12">+D109+D91</f>
        <v>0</v>
      </c>
      <c r="E127" s="91">
        <f>+E109+E91</f>
        <v>0</v>
      </c>
      <c r="F127" s="91">
        <v>0</v>
      </c>
      <c r="G127" s="91">
        <v>0</v>
      </c>
      <c r="H127" s="91">
        <v>0</v>
      </c>
      <c r="I127" s="91">
        <v>0</v>
      </c>
      <c r="J127" s="91">
        <v>0</v>
      </c>
      <c r="K127" s="91">
        <v>0</v>
      </c>
      <c r="L127" s="91">
        <v>0</v>
      </c>
    </row>
    <row r="128" spans="1:12" ht="12" customHeight="1">
      <c r="A128" s="95" t="s">
        <v>64</v>
      </c>
      <c r="B128" s="91">
        <v>0</v>
      </c>
      <c r="C128" s="91">
        <v>0</v>
      </c>
      <c r="D128" s="91">
        <f t="shared" si="12"/>
        <v>0</v>
      </c>
      <c r="E128" s="91">
        <f>+E110+E92</f>
        <v>0</v>
      </c>
      <c r="F128" s="91">
        <v>0</v>
      </c>
      <c r="G128" s="91">
        <v>0</v>
      </c>
      <c r="H128" s="91">
        <v>0</v>
      </c>
      <c r="I128" s="91">
        <v>0</v>
      </c>
      <c r="J128" s="91">
        <v>0</v>
      </c>
      <c r="K128" s="91">
        <v>0</v>
      </c>
      <c r="L128" s="91">
        <v>0</v>
      </c>
    </row>
    <row r="129" spans="1:12" ht="12" customHeight="1">
      <c r="A129" s="95" t="s">
        <v>65</v>
      </c>
      <c r="B129" s="91">
        <v>0</v>
      </c>
      <c r="C129" s="91">
        <v>0</v>
      </c>
      <c r="D129" s="91">
        <f t="shared" si="12"/>
        <v>0</v>
      </c>
      <c r="E129" s="91">
        <f>+E111+E93</f>
        <v>0</v>
      </c>
      <c r="F129" s="91">
        <v>0</v>
      </c>
      <c r="G129" s="91">
        <v>0</v>
      </c>
      <c r="H129" s="91">
        <v>0</v>
      </c>
      <c r="I129" s="91">
        <v>0</v>
      </c>
      <c r="J129" s="91">
        <v>0</v>
      </c>
      <c r="K129" s="91">
        <v>0</v>
      </c>
      <c r="L129" s="91">
        <v>0</v>
      </c>
    </row>
    <row r="130" spans="1:12" ht="12" customHeight="1" thickBot="1">
      <c r="A130" s="96" t="s">
        <v>32</v>
      </c>
      <c r="B130" s="66">
        <f t="shared" ref="B130:I130" si="13">SUM(B115:B129)</f>
        <v>1</v>
      </c>
      <c r="C130" s="66">
        <f t="shared" si="13"/>
        <v>0</v>
      </c>
      <c r="D130" s="66">
        <f t="shared" si="13"/>
        <v>70</v>
      </c>
      <c r="E130" s="66">
        <f t="shared" si="13"/>
        <v>39</v>
      </c>
      <c r="F130" s="66">
        <f t="shared" si="13"/>
        <v>304</v>
      </c>
      <c r="G130" s="66">
        <f t="shared" si="13"/>
        <v>40</v>
      </c>
      <c r="H130" s="66">
        <f t="shared" si="13"/>
        <v>27</v>
      </c>
      <c r="I130" s="66">
        <f t="shared" si="13"/>
        <v>9</v>
      </c>
      <c r="J130" s="66">
        <v>162</v>
      </c>
      <c r="K130" s="66">
        <v>24</v>
      </c>
      <c r="L130" s="66">
        <f>SUM(L115:L129)</f>
        <v>117</v>
      </c>
    </row>
    <row r="131" spans="1:12" ht="12" customHeight="1" thickBot="1">
      <c r="A131" s="40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</row>
    <row r="132" spans="1:12" ht="71.25" customHeight="1">
      <c r="A132" s="93" t="s">
        <v>35</v>
      </c>
      <c r="B132" s="65">
        <v>2011</v>
      </c>
      <c r="C132" s="65">
        <v>2012</v>
      </c>
      <c r="D132" s="65">
        <v>2013</v>
      </c>
      <c r="E132" s="65">
        <v>2014</v>
      </c>
      <c r="F132" s="65">
        <v>2015</v>
      </c>
      <c r="G132" s="65">
        <v>2016</v>
      </c>
      <c r="H132" s="65">
        <v>2017</v>
      </c>
      <c r="I132" s="65">
        <f>I114</f>
        <v>2018</v>
      </c>
      <c r="J132" s="65">
        <v>2019</v>
      </c>
      <c r="K132" s="65">
        <v>2020</v>
      </c>
      <c r="L132" s="65">
        <f>+L6</f>
        <v>2021</v>
      </c>
    </row>
    <row r="133" spans="1:12" ht="12" customHeight="1">
      <c r="A133" s="95" t="s">
        <v>51</v>
      </c>
      <c r="B133" s="91">
        <f t="shared" ref="B133:C147" si="14">+B97+B43</f>
        <v>2139</v>
      </c>
      <c r="C133" s="91">
        <f t="shared" si="14"/>
        <v>1620</v>
      </c>
      <c r="D133" s="91">
        <f t="shared" ref="B133:I147" si="15">+D97+D43+D115</f>
        <v>515</v>
      </c>
      <c r="E133" s="91">
        <f t="shared" si="15"/>
        <v>572</v>
      </c>
      <c r="F133" s="91">
        <f t="shared" si="15"/>
        <v>0</v>
      </c>
      <c r="G133" s="91">
        <f t="shared" si="15"/>
        <v>35</v>
      </c>
      <c r="H133" s="91">
        <f t="shared" si="15"/>
        <v>1</v>
      </c>
      <c r="I133" s="91">
        <f t="shared" si="15"/>
        <v>40</v>
      </c>
      <c r="J133" s="91">
        <v>63</v>
      </c>
      <c r="K133" s="91">
        <v>122</v>
      </c>
      <c r="L133" s="91">
        <f>+L43+L97+L115</f>
        <v>0</v>
      </c>
    </row>
    <row r="134" spans="1:12" ht="12" customHeight="1">
      <c r="A134" s="95" t="s">
        <v>52</v>
      </c>
      <c r="B134" s="91">
        <f t="shared" si="14"/>
        <v>60</v>
      </c>
      <c r="C134" s="91">
        <f t="shared" si="14"/>
        <v>0</v>
      </c>
      <c r="D134" s="91">
        <f t="shared" si="15"/>
        <v>0</v>
      </c>
      <c r="E134" s="91">
        <f t="shared" si="15"/>
        <v>0</v>
      </c>
      <c r="F134" s="91">
        <f t="shared" si="15"/>
        <v>0</v>
      </c>
      <c r="G134" s="91">
        <f t="shared" si="15"/>
        <v>0</v>
      </c>
      <c r="H134" s="91">
        <f t="shared" si="15"/>
        <v>0</v>
      </c>
      <c r="I134" s="91">
        <f t="shared" si="15"/>
        <v>0</v>
      </c>
      <c r="J134" s="91">
        <v>0</v>
      </c>
      <c r="K134" s="91">
        <v>0</v>
      </c>
      <c r="L134" s="91">
        <f t="shared" ref="L134:L147" si="16">+L44+L98+L116</f>
        <v>0</v>
      </c>
    </row>
    <row r="135" spans="1:12" ht="12" customHeight="1">
      <c r="A135" s="95" t="s">
        <v>53</v>
      </c>
      <c r="B135" s="91">
        <f t="shared" si="15"/>
        <v>55</v>
      </c>
      <c r="C135" s="91">
        <f t="shared" si="14"/>
        <v>195</v>
      </c>
      <c r="D135" s="91">
        <f t="shared" si="15"/>
        <v>131</v>
      </c>
      <c r="E135" s="91">
        <f t="shared" si="15"/>
        <v>40</v>
      </c>
      <c r="F135" s="91">
        <f t="shared" si="15"/>
        <v>36</v>
      </c>
      <c r="G135" s="91">
        <f t="shared" si="15"/>
        <v>42</v>
      </c>
      <c r="H135" s="91">
        <f t="shared" si="15"/>
        <v>0</v>
      </c>
      <c r="I135" s="91">
        <f t="shared" si="15"/>
        <v>0</v>
      </c>
      <c r="J135" s="91">
        <v>0</v>
      </c>
      <c r="K135" s="91">
        <v>0</v>
      </c>
      <c r="L135" s="91">
        <f t="shared" si="16"/>
        <v>0</v>
      </c>
    </row>
    <row r="136" spans="1:12" ht="21.95" customHeight="1">
      <c r="A136" s="95" t="s">
        <v>54</v>
      </c>
      <c r="B136" s="91">
        <f t="shared" si="14"/>
        <v>713</v>
      </c>
      <c r="C136" s="91">
        <f t="shared" si="14"/>
        <v>517</v>
      </c>
      <c r="D136" s="91">
        <f t="shared" si="15"/>
        <v>435</v>
      </c>
      <c r="E136" s="91">
        <f t="shared" si="15"/>
        <v>768</v>
      </c>
      <c r="F136" s="91">
        <f t="shared" si="15"/>
        <v>1507</v>
      </c>
      <c r="G136" s="91">
        <f t="shared" si="15"/>
        <v>1028</v>
      </c>
      <c r="H136" s="91">
        <f t="shared" si="15"/>
        <v>195</v>
      </c>
      <c r="I136" s="91">
        <f t="shared" si="15"/>
        <v>547</v>
      </c>
      <c r="J136" s="91">
        <v>923</v>
      </c>
      <c r="K136" s="91">
        <v>162</v>
      </c>
      <c r="L136" s="91">
        <f t="shared" si="16"/>
        <v>117</v>
      </c>
    </row>
    <row r="137" spans="1:12" ht="12" customHeight="1">
      <c r="A137" s="95" t="s">
        <v>55</v>
      </c>
      <c r="B137" s="91">
        <f t="shared" si="14"/>
        <v>1047</v>
      </c>
      <c r="C137" s="91">
        <f t="shared" si="14"/>
        <v>732</v>
      </c>
      <c r="D137" s="91">
        <f t="shared" si="15"/>
        <v>323</v>
      </c>
      <c r="E137" s="91">
        <f t="shared" si="15"/>
        <v>587</v>
      </c>
      <c r="F137" s="91">
        <f t="shared" si="15"/>
        <v>342</v>
      </c>
      <c r="G137" s="91">
        <f t="shared" si="15"/>
        <v>382</v>
      </c>
      <c r="H137" s="91">
        <f t="shared" si="15"/>
        <v>109</v>
      </c>
      <c r="I137" s="91">
        <f t="shared" si="15"/>
        <v>137</v>
      </c>
      <c r="J137" s="91">
        <v>117</v>
      </c>
      <c r="K137" s="91">
        <v>222</v>
      </c>
      <c r="L137" s="91">
        <f t="shared" si="16"/>
        <v>37</v>
      </c>
    </row>
    <row r="138" spans="1:12" ht="12" customHeight="1">
      <c r="A138" s="95" t="s">
        <v>56</v>
      </c>
      <c r="B138" s="91">
        <f t="shared" si="14"/>
        <v>190</v>
      </c>
      <c r="C138" s="91">
        <f t="shared" si="14"/>
        <v>374</v>
      </c>
      <c r="D138" s="91">
        <f t="shared" si="15"/>
        <v>103</v>
      </c>
      <c r="E138" s="91">
        <f t="shared" si="15"/>
        <v>144</v>
      </c>
      <c r="F138" s="91">
        <f t="shared" si="15"/>
        <v>26</v>
      </c>
      <c r="G138" s="91">
        <f t="shared" si="15"/>
        <v>0</v>
      </c>
      <c r="H138" s="91">
        <f t="shared" si="15"/>
        <v>41</v>
      </c>
      <c r="I138" s="91">
        <f t="shared" si="15"/>
        <v>58</v>
      </c>
      <c r="J138" s="91">
        <v>80</v>
      </c>
      <c r="K138" s="91">
        <v>20</v>
      </c>
      <c r="L138" s="91">
        <f t="shared" si="16"/>
        <v>0</v>
      </c>
    </row>
    <row r="139" spans="1:12" ht="12" customHeight="1">
      <c r="A139" s="95" t="s">
        <v>57</v>
      </c>
      <c r="B139" s="91">
        <f t="shared" si="14"/>
        <v>270</v>
      </c>
      <c r="C139" s="91">
        <f t="shared" si="14"/>
        <v>71</v>
      </c>
      <c r="D139" s="91">
        <f t="shared" si="15"/>
        <v>0</v>
      </c>
      <c r="E139" s="91">
        <f t="shared" si="15"/>
        <v>60</v>
      </c>
      <c r="F139" s="91">
        <f t="shared" si="15"/>
        <v>42</v>
      </c>
      <c r="G139" s="91">
        <f t="shared" si="15"/>
        <v>75</v>
      </c>
      <c r="H139" s="91">
        <f t="shared" si="15"/>
        <v>0</v>
      </c>
      <c r="I139" s="91">
        <f t="shared" si="15"/>
        <v>16</v>
      </c>
      <c r="J139" s="91">
        <v>45</v>
      </c>
      <c r="K139" s="91">
        <v>0</v>
      </c>
      <c r="L139" s="91">
        <f t="shared" si="16"/>
        <v>0</v>
      </c>
    </row>
    <row r="140" spans="1:12" ht="12" customHeight="1">
      <c r="A140" s="95" t="s">
        <v>58</v>
      </c>
      <c r="B140" s="91">
        <f t="shared" si="14"/>
        <v>136</v>
      </c>
      <c r="C140" s="91">
        <f t="shared" si="14"/>
        <v>47</v>
      </c>
      <c r="D140" s="91">
        <f t="shared" si="15"/>
        <v>52</v>
      </c>
      <c r="E140" s="91">
        <f t="shared" si="15"/>
        <v>0</v>
      </c>
      <c r="F140" s="91">
        <f t="shared" si="15"/>
        <v>0</v>
      </c>
      <c r="G140" s="91">
        <f t="shared" si="15"/>
        <v>0</v>
      </c>
      <c r="H140" s="91">
        <f t="shared" si="15"/>
        <v>0</v>
      </c>
      <c r="I140" s="91">
        <f t="shared" si="15"/>
        <v>0</v>
      </c>
      <c r="J140" s="91">
        <v>0</v>
      </c>
      <c r="K140" s="91">
        <v>36</v>
      </c>
      <c r="L140" s="91">
        <f t="shared" si="16"/>
        <v>86</v>
      </c>
    </row>
    <row r="141" spans="1:12" ht="12" customHeight="1">
      <c r="A141" s="95" t="s">
        <v>59</v>
      </c>
      <c r="B141" s="91">
        <f t="shared" si="14"/>
        <v>0</v>
      </c>
      <c r="C141" s="91">
        <f t="shared" si="14"/>
        <v>1</v>
      </c>
      <c r="D141" s="91">
        <f t="shared" si="15"/>
        <v>0</v>
      </c>
      <c r="E141" s="91">
        <f t="shared" si="15"/>
        <v>0</v>
      </c>
      <c r="F141" s="91">
        <f t="shared" si="15"/>
        <v>0</v>
      </c>
      <c r="G141" s="91">
        <f t="shared" si="15"/>
        <v>0</v>
      </c>
      <c r="H141" s="91">
        <f t="shared" si="15"/>
        <v>0</v>
      </c>
      <c r="I141" s="91">
        <f t="shared" si="15"/>
        <v>0</v>
      </c>
      <c r="J141" s="91">
        <v>0</v>
      </c>
      <c r="K141" s="91">
        <v>0</v>
      </c>
      <c r="L141" s="91">
        <f t="shared" si="16"/>
        <v>0</v>
      </c>
    </row>
    <row r="142" spans="1:12" ht="12" customHeight="1">
      <c r="A142" s="95" t="s">
        <v>60</v>
      </c>
      <c r="B142" s="91">
        <f t="shared" si="14"/>
        <v>0</v>
      </c>
      <c r="C142" s="91">
        <f t="shared" si="14"/>
        <v>0</v>
      </c>
      <c r="D142" s="91">
        <f t="shared" si="15"/>
        <v>0</v>
      </c>
      <c r="E142" s="91">
        <f t="shared" si="15"/>
        <v>0</v>
      </c>
      <c r="F142" s="91">
        <f t="shared" si="15"/>
        <v>0</v>
      </c>
      <c r="G142" s="91">
        <f t="shared" si="15"/>
        <v>0</v>
      </c>
      <c r="H142" s="91">
        <f t="shared" si="15"/>
        <v>0</v>
      </c>
      <c r="I142" s="91">
        <f t="shared" si="15"/>
        <v>0</v>
      </c>
      <c r="J142" s="91">
        <v>0</v>
      </c>
      <c r="K142" s="91">
        <v>0</v>
      </c>
      <c r="L142" s="91">
        <f t="shared" si="16"/>
        <v>0</v>
      </c>
    </row>
    <row r="143" spans="1:12" ht="12" customHeight="1">
      <c r="A143" s="95" t="s">
        <v>61</v>
      </c>
      <c r="B143" s="91">
        <f t="shared" si="14"/>
        <v>293</v>
      </c>
      <c r="C143" s="91">
        <f t="shared" si="14"/>
        <v>80</v>
      </c>
      <c r="D143" s="91">
        <f t="shared" si="15"/>
        <v>0</v>
      </c>
      <c r="E143" s="91">
        <f t="shared" si="15"/>
        <v>16</v>
      </c>
      <c r="F143" s="91">
        <f t="shared" si="15"/>
        <v>0</v>
      </c>
      <c r="G143" s="91">
        <f t="shared" si="15"/>
        <v>0</v>
      </c>
      <c r="H143" s="91">
        <f t="shared" si="15"/>
        <v>0</v>
      </c>
      <c r="I143" s="91">
        <f t="shared" si="15"/>
        <v>0</v>
      </c>
      <c r="J143" s="91">
        <v>58</v>
      </c>
      <c r="K143" s="91">
        <v>0</v>
      </c>
      <c r="L143" s="91">
        <f t="shared" si="16"/>
        <v>0</v>
      </c>
    </row>
    <row r="144" spans="1:12" ht="12" customHeight="1">
      <c r="A144" s="95" t="s">
        <v>62</v>
      </c>
      <c r="B144" s="91">
        <f t="shared" si="14"/>
        <v>138</v>
      </c>
      <c r="C144" s="91">
        <f t="shared" si="14"/>
        <v>80</v>
      </c>
      <c r="D144" s="91">
        <f t="shared" si="15"/>
        <v>242</v>
      </c>
      <c r="E144" s="91">
        <f t="shared" si="15"/>
        <v>24</v>
      </c>
      <c r="F144" s="91">
        <f t="shared" si="15"/>
        <v>0</v>
      </c>
      <c r="G144" s="91">
        <f t="shared" si="15"/>
        <v>12</v>
      </c>
      <c r="H144" s="91">
        <f t="shared" si="15"/>
        <v>0</v>
      </c>
      <c r="I144" s="91">
        <f t="shared" si="15"/>
        <v>0</v>
      </c>
      <c r="J144" s="91">
        <v>0</v>
      </c>
      <c r="K144" s="91">
        <v>0</v>
      </c>
      <c r="L144" s="91">
        <f t="shared" si="16"/>
        <v>0</v>
      </c>
    </row>
    <row r="145" spans="1:12" ht="12" customHeight="1">
      <c r="A145" s="95" t="s">
        <v>63</v>
      </c>
      <c r="B145" s="91">
        <f t="shared" si="14"/>
        <v>26</v>
      </c>
      <c r="C145" s="91">
        <f t="shared" si="14"/>
        <v>64</v>
      </c>
      <c r="D145" s="91">
        <f t="shared" si="15"/>
        <v>40</v>
      </c>
      <c r="E145" s="91">
        <f t="shared" si="15"/>
        <v>0</v>
      </c>
      <c r="F145" s="91">
        <f t="shared" si="15"/>
        <v>4</v>
      </c>
      <c r="G145" s="91">
        <f t="shared" si="15"/>
        <v>0</v>
      </c>
      <c r="H145" s="91">
        <f t="shared" si="15"/>
        <v>0</v>
      </c>
      <c r="I145" s="91">
        <f t="shared" si="15"/>
        <v>0</v>
      </c>
      <c r="J145" s="91">
        <v>0</v>
      </c>
      <c r="K145" s="91">
        <v>0</v>
      </c>
      <c r="L145" s="91">
        <f t="shared" si="16"/>
        <v>0</v>
      </c>
    </row>
    <row r="146" spans="1:12" ht="12" customHeight="1">
      <c r="A146" s="95" t="s">
        <v>64</v>
      </c>
      <c r="B146" s="91">
        <f t="shared" si="14"/>
        <v>181</v>
      </c>
      <c r="C146" s="91">
        <f t="shared" si="14"/>
        <v>24</v>
      </c>
      <c r="D146" s="91">
        <f t="shared" si="15"/>
        <v>0</v>
      </c>
      <c r="E146" s="91">
        <f t="shared" si="15"/>
        <v>28</v>
      </c>
      <c r="F146" s="91">
        <f t="shared" si="15"/>
        <v>0</v>
      </c>
      <c r="G146" s="91">
        <f t="shared" si="15"/>
        <v>16</v>
      </c>
      <c r="H146" s="91">
        <f t="shared" si="15"/>
        <v>11</v>
      </c>
      <c r="I146" s="91">
        <f t="shared" si="15"/>
        <v>1</v>
      </c>
      <c r="J146" s="91">
        <v>0</v>
      </c>
      <c r="K146" s="91">
        <v>0</v>
      </c>
      <c r="L146" s="91">
        <f t="shared" si="16"/>
        <v>0</v>
      </c>
    </row>
    <row r="147" spans="1:12" ht="12" customHeight="1">
      <c r="A147" s="95" t="s">
        <v>65</v>
      </c>
      <c r="B147" s="91">
        <f t="shared" si="14"/>
        <v>226</v>
      </c>
      <c r="C147" s="91">
        <f t="shared" si="14"/>
        <v>30</v>
      </c>
      <c r="D147" s="91">
        <f t="shared" si="15"/>
        <v>1</v>
      </c>
      <c r="E147" s="91">
        <f t="shared" si="15"/>
        <v>0</v>
      </c>
      <c r="F147" s="91">
        <f t="shared" si="15"/>
        <v>0</v>
      </c>
      <c r="G147" s="91">
        <f t="shared" si="15"/>
        <v>6</v>
      </c>
      <c r="H147" s="91">
        <f t="shared" si="15"/>
        <v>0</v>
      </c>
      <c r="I147" s="91">
        <f t="shared" si="15"/>
        <v>0</v>
      </c>
      <c r="J147" s="91">
        <v>0</v>
      </c>
      <c r="K147" s="91">
        <v>0</v>
      </c>
      <c r="L147" s="91">
        <f t="shared" si="16"/>
        <v>0</v>
      </c>
    </row>
    <row r="148" spans="1:12" ht="12" customHeight="1" thickBot="1">
      <c r="A148" s="96" t="s">
        <v>32</v>
      </c>
      <c r="B148" s="66">
        <f t="shared" ref="B148:D148" si="17">SUM(B133:B147)</f>
        <v>5474</v>
      </c>
      <c r="C148" s="66">
        <f t="shared" si="17"/>
        <v>3835</v>
      </c>
      <c r="D148" s="66">
        <f t="shared" si="17"/>
        <v>1842</v>
      </c>
      <c r="E148" s="66">
        <f t="shared" ref="E148:I148" si="18">SUM(E133:E147)</f>
        <v>2239</v>
      </c>
      <c r="F148" s="66">
        <f t="shared" si="18"/>
        <v>1957</v>
      </c>
      <c r="G148" s="66">
        <f t="shared" si="18"/>
        <v>1596</v>
      </c>
      <c r="H148" s="66">
        <f t="shared" si="18"/>
        <v>357</v>
      </c>
      <c r="I148" s="66">
        <f t="shared" si="18"/>
        <v>799</v>
      </c>
      <c r="J148" s="66">
        <v>1286</v>
      </c>
      <c r="K148" s="66">
        <v>562</v>
      </c>
      <c r="L148" s="66">
        <f>SUM(L133:L147)</f>
        <v>240</v>
      </c>
    </row>
    <row r="150" spans="1:12" ht="12" customHeight="1">
      <c r="A150" s="87" t="str">
        <f>'Viviendas Terminadas'!A61</f>
        <v>Iturria: BOE behin-behineko eta behin betiko kalifikazioak eta EE SS zuinketa-akta eta behin-behineko onarpen-akta</v>
      </c>
    </row>
    <row r="151" spans="1:12" ht="12" customHeight="1">
      <c r="A151" s="87" t="str">
        <f>'Viviendas Terminadas'!A62</f>
        <v>Fuente: calificaciones provisionales y definitivas de VPO y actas de replanteo y de recepción provisional de VVSS</v>
      </c>
    </row>
    <row r="152" spans="1:12" ht="12" customHeight="1">
      <c r="A152" s="87" t="str">
        <f>'Viviendas Terminadas'!A63</f>
        <v>Azkenengo eguneratzea 2021/04/15 - Última actualización a 15/04/2021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 ht="12" customHeight="1" thickBot="1"/>
    <row r="154" spans="1:12" ht="23.1" customHeight="1">
      <c r="A154" s="93" t="s">
        <v>45</v>
      </c>
      <c r="B154" s="65">
        <v>2011</v>
      </c>
      <c r="C154" s="65">
        <v>2012</v>
      </c>
      <c r="D154" s="65">
        <v>2013</v>
      </c>
      <c r="E154" s="65">
        <v>2014</v>
      </c>
      <c r="F154" s="65">
        <v>2015</v>
      </c>
      <c r="G154" s="65">
        <v>2016</v>
      </c>
      <c r="H154" s="65">
        <v>2017</v>
      </c>
      <c r="I154" s="65">
        <f>I132</f>
        <v>2018</v>
      </c>
      <c r="J154" s="65">
        <v>2019</v>
      </c>
      <c r="K154" s="65">
        <v>2020</v>
      </c>
      <c r="L154" s="65">
        <f>+L6</f>
        <v>2021</v>
      </c>
    </row>
    <row r="155" spans="1:12" ht="12" customHeight="1">
      <c r="A155" s="95" t="s">
        <v>51</v>
      </c>
      <c r="B155" s="64">
        <v>0</v>
      </c>
      <c r="C155" s="64">
        <v>0</v>
      </c>
      <c r="D155" s="64">
        <v>0</v>
      </c>
      <c r="E155" s="64">
        <v>91</v>
      </c>
      <c r="F155" s="64">
        <v>0</v>
      </c>
      <c r="G155" s="64">
        <v>0</v>
      </c>
      <c r="H155" s="64">
        <v>0</v>
      </c>
      <c r="I155" s="64">
        <v>0</v>
      </c>
      <c r="J155" s="64">
        <v>0</v>
      </c>
      <c r="K155" s="64">
        <v>0</v>
      </c>
      <c r="L155" s="64">
        <v>0</v>
      </c>
    </row>
    <row r="156" spans="1:12" ht="12" customHeight="1">
      <c r="A156" s="95" t="s">
        <v>52</v>
      </c>
      <c r="B156" s="64">
        <v>0</v>
      </c>
      <c r="C156" s="64">
        <v>0</v>
      </c>
      <c r="D156" s="64">
        <v>0</v>
      </c>
      <c r="E156" s="64">
        <v>0</v>
      </c>
      <c r="F156" s="64">
        <v>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64">
        <v>0</v>
      </c>
    </row>
    <row r="157" spans="1:12" ht="12" customHeight="1">
      <c r="A157" s="95" t="s">
        <v>53</v>
      </c>
      <c r="B157" s="64">
        <v>0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4">
        <v>0</v>
      </c>
    </row>
    <row r="158" spans="1:12" ht="21.95" customHeight="1">
      <c r="A158" s="95" t="s">
        <v>54</v>
      </c>
      <c r="B158" s="64">
        <v>0</v>
      </c>
      <c r="C158" s="64">
        <v>0</v>
      </c>
      <c r="D158" s="64">
        <v>0</v>
      </c>
      <c r="E158" s="64">
        <v>0</v>
      </c>
      <c r="F158" s="64">
        <v>0</v>
      </c>
      <c r="G158" s="64">
        <v>86</v>
      </c>
      <c r="H158" s="64">
        <v>0</v>
      </c>
      <c r="I158" s="64">
        <v>60</v>
      </c>
      <c r="J158" s="64">
        <v>58</v>
      </c>
      <c r="K158" s="64">
        <v>0</v>
      </c>
      <c r="L158" s="64">
        <v>0</v>
      </c>
    </row>
    <row r="159" spans="1:12" ht="12" customHeight="1">
      <c r="A159" s="95" t="s">
        <v>55</v>
      </c>
      <c r="B159" s="64">
        <v>0</v>
      </c>
      <c r="C159" s="64">
        <v>0</v>
      </c>
      <c r="D159" s="64">
        <v>0</v>
      </c>
      <c r="E159" s="64">
        <v>53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4">
        <v>0</v>
      </c>
    </row>
    <row r="160" spans="1:12" ht="12" customHeight="1">
      <c r="A160" s="95" t="s">
        <v>56</v>
      </c>
      <c r="B160" s="64">
        <v>0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4">
        <v>0</v>
      </c>
    </row>
    <row r="161" spans="1:12" ht="12" customHeight="1">
      <c r="A161" s="95" t="s">
        <v>57</v>
      </c>
      <c r="B161" s="64">
        <v>0</v>
      </c>
      <c r="C161" s="64">
        <v>0</v>
      </c>
      <c r="D161" s="64">
        <v>0</v>
      </c>
      <c r="E161" s="64">
        <v>57</v>
      </c>
      <c r="F161" s="64">
        <v>0</v>
      </c>
      <c r="G161" s="64">
        <v>47</v>
      </c>
      <c r="H161" s="64">
        <v>0</v>
      </c>
      <c r="I161" s="64">
        <v>0</v>
      </c>
      <c r="J161" s="64">
        <v>0</v>
      </c>
      <c r="K161" s="64">
        <v>0</v>
      </c>
      <c r="L161" s="64">
        <v>0</v>
      </c>
    </row>
    <row r="162" spans="1:12" ht="12" customHeight="1">
      <c r="A162" s="95" t="s">
        <v>58</v>
      </c>
      <c r="B162" s="64">
        <v>0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4">
        <v>0</v>
      </c>
    </row>
    <row r="163" spans="1:12" ht="12" customHeight="1">
      <c r="A163" s="95" t="s">
        <v>59</v>
      </c>
      <c r="B163" s="64">
        <v>0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</row>
    <row r="164" spans="1:12" ht="12" customHeight="1">
      <c r="A164" s="95" t="s">
        <v>60</v>
      </c>
      <c r="B164" s="64">
        <v>0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4">
        <v>0</v>
      </c>
    </row>
    <row r="165" spans="1:12" ht="12" customHeight="1">
      <c r="A165" s="95" t="s">
        <v>61</v>
      </c>
      <c r="B165" s="64">
        <v>0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4">
        <v>0</v>
      </c>
    </row>
    <row r="166" spans="1:12" ht="12" customHeight="1">
      <c r="A166" s="95" t="s">
        <v>62</v>
      </c>
      <c r="B166" s="64">
        <v>0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4">
        <v>0</v>
      </c>
    </row>
    <row r="167" spans="1:12" ht="12" customHeight="1">
      <c r="A167" s="95" t="s">
        <v>63</v>
      </c>
      <c r="B167" s="64">
        <v>0</v>
      </c>
      <c r="C167" s="64">
        <v>0</v>
      </c>
      <c r="D167" s="64">
        <v>0</v>
      </c>
      <c r="E167" s="64">
        <v>0</v>
      </c>
      <c r="F167" s="64">
        <v>0</v>
      </c>
      <c r="G167" s="64">
        <v>0</v>
      </c>
      <c r="H167" s="64">
        <v>0</v>
      </c>
      <c r="I167" s="64">
        <v>0</v>
      </c>
      <c r="J167" s="64">
        <v>0</v>
      </c>
      <c r="K167" s="64">
        <v>0</v>
      </c>
      <c r="L167" s="64">
        <v>0</v>
      </c>
    </row>
    <row r="168" spans="1:12" ht="12" customHeight="1">
      <c r="A168" s="95" t="s">
        <v>64</v>
      </c>
      <c r="B168" s="64">
        <v>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4">
        <v>0</v>
      </c>
    </row>
    <row r="169" spans="1:12" ht="12" customHeight="1">
      <c r="A169" s="95" t="s">
        <v>65</v>
      </c>
      <c r="B169" s="64">
        <v>0</v>
      </c>
      <c r="C169" s="64">
        <v>0</v>
      </c>
      <c r="D169" s="64">
        <v>0</v>
      </c>
      <c r="E169" s="64">
        <v>0</v>
      </c>
      <c r="F169" s="64">
        <v>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  <c r="L169" s="64">
        <v>0</v>
      </c>
    </row>
    <row r="170" spans="1:12" ht="12" customHeight="1" thickBot="1">
      <c r="A170" s="96" t="s">
        <v>32</v>
      </c>
      <c r="B170" s="66">
        <f t="shared" ref="B170:I170" si="19">SUM(B155:B169)</f>
        <v>0</v>
      </c>
      <c r="C170" s="66">
        <f t="shared" si="19"/>
        <v>0</v>
      </c>
      <c r="D170" s="66">
        <f t="shared" si="19"/>
        <v>0</v>
      </c>
      <c r="E170" s="66">
        <f t="shared" si="19"/>
        <v>201</v>
      </c>
      <c r="F170" s="66">
        <f t="shared" si="19"/>
        <v>0</v>
      </c>
      <c r="G170" s="66">
        <f t="shared" si="19"/>
        <v>133</v>
      </c>
      <c r="H170" s="66">
        <f t="shared" si="19"/>
        <v>0</v>
      </c>
      <c r="I170" s="66">
        <f t="shared" si="19"/>
        <v>60</v>
      </c>
      <c r="J170" s="66">
        <v>58</v>
      </c>
      <c r="K170" s="66">
        <v>0</v>
      </c>
      <c r="L170" s="66">
        <f>SUM(L155:L169)</f>
        <v>0</v>
      </c>
    </row>
    <row r="171" spans="1:12" ht="12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2" customHeight="1">
      <c r="A172" s="5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" customHeight="1">
      <c r="A174" s="5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" customHeight="1">
      <c r="A176" s="5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2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2" customHeight="1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1:12" ht="12" customHeight="1">
      <c r="A179" s="51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16383" man="1"/>
    <brk id="11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Normal="100" zoomScaleSheetLayoutView="100" workbookViewId="0"/>
  </sheetViews>
  <sheetFormatPr baseColWidth="10" defaultColWidth="12" defaultRowHeight="11.25"/>
  <cols>
    <col min="1" max="1" width="22.28515625" style="13" customWidth="1"/>
    <col min="2" max="2" width="31.28515625" style="13" bestFit="1" customWidth="1"/>
    <col min="3" max="4" width="6.140625" style="13" bestFit="1" customWidth="1"/>
    <col min="5" max="13" width="5.5703125" style="13" bestFit="1" customWidth="1"/>
    <col min="14" max="14" width="12" style="43"/>
    <col min="15" max="16" width="12" style="44"/>
    <col min="17" max="16384" width="12" style="13"/>
  </cols>
  <sheetData>
    <row r="1" spans="1:13">
      <c r="A1" s="84" t="s">
        <v>69</v>
      </c>
      <c r="B1" s="16"/>
      <c r="C1" s="16"/>
      <c r="D1" s="16"/>
      <c r="E1" s="16"/>
      <c r="F1" s="16"/>
      <c r="G1" s="16"/>
      <c r="H1" s="16"/>
      <c r="I1" s="16"/>
      <c r="J1" s="16"/>
      <c r="M1" s="103" t="str">
        <f>+'Viviendas Terminadas'!L1</f>
        <v>2021ko 1. hiruhilekoan arte</v>
      </c>
    </row>
    <row r="2" spans="1:13">
      <c r="A2" s="7" t="s">
        <v>70</v>
      </c>
      <c r="B2" s="16"/>
      <c r="C2" s="16"/>
      <c r="D2" s="16"/>
      <c r="E2" s="16"/>
      <c r="F2" s="16"/>
      <c r="G2" s="16"/>
      <c r="H2" s="16"/>
      <c r="I2" s="16"/>
      <c r="J2" s="16"/>
      <c r="M2" s="103" t="str">
        <f>+'Viviendas Terminadas'!L2</f>
        <v>Hasta 1º trimestre de 2021</v>
      </c>
    </row>
    <row r="3" spans="1:13">
      <c r="A3" s="82"/>
      <c r="B3" s="82"/>
      <c r="C3" s="83"/>
      <c r="D3" s="83"/>
      <c r="E3" s="83"/>
      <c r="F3" s="83"/>
      <c r="G3" s="83"/>
      <c r="H3" s="83"/>
      <c r="I3" s="83"/>
      <c r="J3" s="83"/>
    </row>
    <row r="4" spans="1:13">
      <c r="A4" s="77" t="s">
        <v>29</v>
      </c>
      <c r="B4" s="78" t="s">
        <v>30</v>
      </c>
      <c r="C4" s="71">
        <v>2011</v>
      </c>
      <c r="D4" s="71">
        <v>2012</v>
      </c>
      <c r="E4" s="71">
        <v>2013</v>
      </c>
      <c r="F4" s="71">
        <v>2014</v>
      </c>
      <c r="G4" s="71">
        <v>2015</v>
      </c>
      <c r="H4" s="71">
        <v>2016</v>
      </c>
      <c r="I4" s="71">
        <v>2017</v>
      </c>
      <c r="J4" s="71">
        <v>2018</v>
      </c>
      <c r="K4" s="71">
        <v>2019</v>
      </c>
      <c r="L4" s="71">
        <v>2020</v>
      </c>
      <c r="M4" s="71">
        <f>+L4+1</f>
        <v>2021</v>
      </c>
    </row>
    <row r="5" spans="1:13" ht="22.5">
      <c r="A5" s="100" t="s">
        <v>4</v>
      </c>
      <c r="B5" s="67" t="s">
        <v>14</v>
      </c>
      <c r="C5" s="69">
        <v>55</v>
      </c>
      <c r="D5" s="69">
        <v>0</v>
      </c>
      <c r="E5" s="69">
        <v>0</v>
      </c>
      <c r="F5" s="69">
        <v>0</v>
      </c>
      <c r="G5" s="69">
        <v>0</v>
      </c>
      <c r="H5" s="69">
        <v>38</v>
      </c>
      <c r="I5" s="69">
        <v>0</v>
      </c>
      <c r="J5" s="69">
        <v>0</v>
      </c>
      <c r="K5" s="69">
        <v>57</v>
      </c>
      <c r="L5" s="69">
        <v>0</v>
      </c>
      <c r="M5" s="69">
        <v>0</v>
      </c>
    </row>
    <row r="6" spans="1:13" ht="22.5">
      <c r="A6" s="101"/>
      <c r="B6" s="67" t="s">
        <v>21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66</v>
      </c>
      <c r="K6" s="69">
        <v>0</v>
      </c>
      <c r="L6" s="69">
        <v>0</v>
      </c>
      <c r="M6" s="69">
        <v>0</v>
      </c>
    </row>
    <row r="7" spans="1:13" ht="22.5">
      <c r="A7" s="101"/>
      <c r="B7" s="68" t="s">
        <v>34</v>
      </c>
      <c r="C7" s="69"/>
      <c r="D7" s="69"/>
      <c r="E7" s="69"/>
      <c r="F7" s="69"/>
      <c r="G7" s="69">
        <v>289</v>
      </c>
      <c r="H7" s="69">
        <v>40</v>
      </c>
      <c r="I7" s="69">
        <v>0</v>
      </c>
      <c r="J7" s="69">
        <v>3</v>
      </c>
      <c r="K7" s="69">
        <v>0</v>
      </c>
      <c r="L7" s="69">
        <v>0</v>
      </c>
      <c r="M7" s="69">
        <v>117</v>
      </c>
    </row>
    <row r="8" spans="1:13" ht="22.5">
      <c r="A8" s="101"/>
      <c r="B8" s="67" t="s">
        <v>23</v>
      </c>
      <c r="C8" s="69">
        <v>181</v>
      </c>
      <c r="D8" s="69">
        <v>0</v>
      </c>
      <c r="E8" s="69">
        <v>0</v>
      </c>
      <c r="F8" s="69">
        <v>126</v>
      </c>
      <c r="G8" s="69">
        <v>0</v>
      </c>
      <c r="H8" s="69">
        <v>0</v>
      </c>
      <c r="I8" s="69">
        <v>0</v>
      </c>
      <c r="J8" s="69">
        <v>108</v>
      </c>
      <c r="K8" s="69">
        <v>190</v>
      </c>
      <c r="L8" s="69">
        <v>0</v>
      </c>
      <c r="M8" s="69">
        <v>0</v>
      </c>
    </row>
    <row r="9" spans="1:13" ht="22.5">
      <c r="A9" s="101"/>
      <c r="B9" s="86" t="s">
        <v>22</v>
      </c>
      <c r="C9" s="70">
        <v>344</v>
      </c>
      <c r="D9" s="70">
        <v>142</v>
      </c>
      <c r="E9" s="70">
        <v>129</v>
      </c>
      <c r="F9" s="70">
        <v>173</v>
      </c>
      <c r="G9" s="70">
        <v>547</v>
      </c>
      <c r="H9" s="70">
        <v>0</v>
      </c>
      <c r="I9" s="70">
        <v>0</v>
      </c>
      <c r="J9" s="70">
        <v>3</v>
      </c>
      <c r="K9" s="70">
        <v>112</v>
      </c>
      <c r="L9" s="70">
        <v>0</v>
      </c>
      <c r="M9" s="70">
        <v>0</v>
      </c>
    </row>
    <row r="10" spans="1:13" ht="22.5">
      <c r="A10" s="102"/>
      <c r="B10" s="68" t="s">
        <v>43</v>
      </c>
      <c r="C10" s="74"/>
      <c r="D10" s="74"/>
      <c r="E10" s="74"/>
      <c r="F10" s="74"/>
      <c r="G10" s="74"/>
      <c r="H10" s="74">
        <v>86</v>
      </c>
      <c r="I10" s="74"/>
      <c r="J10" s="74">
        <v>60</v>
      </c>
      <c r="K10" s="74">
        <v>0</v>
      </c>
      <c r="L10" s="74">
        <v>0</v>
      </c>
      <c r="M10" s="74">
        <v>0</v>
      </c>
    </row>
    <row r="11" spans="1:13">
      <c r="A11" s="60" t="s">
        <v>19</v>
      </c>
      <c r="B11" s="45"/>
      <c r="C11" s="72">
        <f t="shared" ref="C11:J11" si="0">SUM(C5:C10)</f>
        <v>580</v>
      </c>
      <c r="D11" s="72">
        <f t="shared" si="0"/>
        <v>142</v>
      </c>
      <c r="E11" s="72">
        <f t="shared" si="0"/>
        <v>129</v>
      </c>
      <c r="F11" s="72">
        <f t="shared" si="0"/>
        <v>299</v>
      </c>
      <c r="G11" s="72">
        <f t="shared" si="0"/>
        <v>836</v>
      </c>
      <c r="H11" s="72">
        <f t="shared" si="0"/>
        <v>164</v>
      </c>
      <c r="I11" s="72">
        <f t="shared" si="0"/>
        <v>0</v>
      </c>
      <c r="J11" s="72">
        <f t="shared" si="0"/>
        <v>240</v>
      </c>
      <c r="K11" s="72">
        <v>359</v>
      </c>
      <c r="L11" s="72">
        <v>0</v>
      </c>
      <c r="M11" s="72">
        <f>SUM(M5:M10)</f>
        <v>117</v>
      </c>
    </row>
    <row r="12" spans="1:13" ht="22.5">
      <c r="A12" s="100" t="s">
        <v>5</v>
      </c>
      <c r="B12" s="67" t="s">
        <v>14</v>
      </c>
      <c r="C12" s="69">
        <v>70</v>
      </c>
      <c r="D12" s="69">
        <v>70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</row>
    <row r="13" spans="1:13" ht="22.5">
      <c r="A13" s="101"/>
      <c r="B13" s="67" t="s">
        <v>21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</row>
    <row r="14" spans="1:13" ht="22.5">
      <c r="A14" s="101"/>
      <c r="B14" s="68" t="s">
        <v>34</v>
      </c>
      <c r="C14" s="69"/>
      <c r="D14" s="69"/>
      <c r="E14" s="69"/>
      <c r="F14" s="69"/>
      <c r="G14" s="69"/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</row>
    <row r="15" spans="1:13" ht="22.5">
      <c r="A15" s="101"/>
      <c r="B15" s="67" t="s">
        <v>23</v>
      </c>
      <c r="C15" s="69">
        <v>87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70</v>
      </c>
      <c r="L15" s="69">
        <v>0</v>
      </c>
      <c r="M15" s="69">
        <v>0</v>
      </c>
    </row>
    <row r="16" spans="1:13" ht="22.5" customHeight="1">
      <c r="A16" s="101"/>
      <c r="B16" s="86" t="s">
        <v>22</v>
      </c>
      <c r="C16" s="69">
        <v>616</v>
      </c>
      <c r="D16" s="69">
        <v>102</v>
      </c>
      <c r="E16" s="69">
        <v>196</v>
      </c>
      <c r="F16" s="69">
        <v>40</v>
      </c>
      <c r="G16" s="69">
        <v>99</v>
      </c>
      <c r="H16" s="69">
        <v>0</v>
      </c>
      <c r="I16" s="69">
        <v>48</v>
      </c>
      <c r="J16" s="69">
        <v>28</v>
      </c>
      <c r="K16" s="69">
        <v>0</v>
      </c>
      <c r="L16" s="69">
        <v>162</v>
      </c>
      <c r="M16" s="69">
        <v>37</v>
      </c>
    </row>
    <row r="17" spans="1:13" ht="22.5">
      <c r="A17" s="102"/>
      <c r="B17" s="68" t="s">
        <v>43</v>
      </c>
      <c r="C17" s="74"/>
      <c r="D17" s="74"/>
      <c r="E17" s="74"/>
      <c r="F17" s="74"/>
      <c r="G17" s="74"/>
      <c r="H17" s="74"/>
      <c r="I17" s="74"/>
      <c r="J17" s="74">
        <v>0</v>
      </c>
      <c r="K17" s="74">
        <v>0</v>
      </c>
      <c r="L17" s="74">
        <v>0</v>
      </c>
      <c r="M17" s="74">
        <v>0</v>
      </c>
    </row>
    <row r="18" spans="1:13">
      <c r="A18" s="60" t="s">
        <v>19</v>
      </c>
      <c r="B18" s="45"/>
      <c r="C18" s="72">
        <f t="shared" ref="C18:J18" si="1">SUM(C12:C17)</f>
        <v>773</v>
      </c>
      <c r="D18" s="72">
        <f t="shared" si="1"/>
        <v>172</v>
      </c>
      <c r="E18" s="72">
        <f t="shared" si="1"/>
        <v>196</v>
      </c>
      <c r="F18" s="72">
        <f t="shared" si="1"/>
        <v>40</v>
      </c>
      <c r="G18" s="72">
        <f t="shared" si="1"/>
        <v>99</v>
      </c>
      <c r="H18" s="72">
        <f t="shared" si="1"/>
        <v>0</v>
      </c>
      <c r="I18" s="72">
        <f t="shared" si="1"/>
        <v>48</v>
      </c>
      <c r="J18" s="72">
        <f t="shared" si="1"/>
        <v>28</v>
      </c>
      <c r="K18" s="72">
        <v>70</v>
      </c>
      <c r="L18" s="72">
        <v>162</v>
      </c>
      <c r="M18" s="72">
        <f>SUM(M12:M17)</f>
        <v>37</v>
      </c>
    </row>
    <row r="19" spans="1:13" ht="22.5">
      <c r="A19" s="100" t="s">
        <v>3</v>
      </c>
      <c r="B19" s="67" t="s">
        <v>14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</row>
    <row r="20" spans="1:13" ht="22.5">
      <c r="A20" s="101"/>
      <c r="B20" s="67" t="s">
        <v>21</v>
      </c>
      <c r="C20" s="69">
        <v>272</v>
      </c>
      <c r="D20" s="69">
        <v>90</v>
      </c>
      <c r="E20" s="69">
        <v>80</v>
      </c>
      <c r="F20" s="69">
        <v>171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</row>
    <row r="21" spans="1:13" ht="22.5">
      <c r="A21" s="101"/>
      <c r="B21" s="68" t="s">
        <v>34</v>
      </c>
      <c r="C21" s="69"/>
      <c r="D21" s="69"/>
      <c r="E21" s="69"/>
      <c r="F21" s="69"/>
      <c r="G21" s="69"/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</row>
    <row r="22" spans="1:13" ht="22.5">
      <c r="A22" s="101"/>
      <c r="B22" s="67" t="s">
        <v>23</v>
      </c>
      <c r="C22" s="69">
        <v>668</v>
      </c>
      <c r="D22" s="69">
        <v>84</v>
      </c>
      <c r="E22" s="69">
        <v>0</v>
      </c>
      <c r="F22" s="69">
        <v>314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</row>
    <row r="23" spans="1:13" ht="22.5">
      <c r="A23" s="101"/>
      <c r="B23" s="86" t="s">
        <v>22</v>
      </c>
      <c r="C23" s="69">
        <v>1115</v>
      </c>
      <c r="D23" s="69">
        <v>1446</v>
      </c>
      <c r="E23" s="69">
        <v>419</v>
      </c>
      <c r="F23" s="69">
        <v>87</v>
      </c>
      <c r="G23" s="69">
        <v>0</v>
      </c>
      <c r="H23" s="69">
        <v>35</v>
      </c>
      <c r="I23" s="69">
        <v>0</v>
      </c>
      <c r="J23" s="69">
        <v>40</v>
      </c>
      <c r="K23" s="69">
        <v>63</v>
      </c>
      <c r="L23" s="69">
        <v>122</v>
      </c>
      <c r="M23" s="69">
        <v>0</v>
      </c>
    </row>
    <row r="24" spans="1:13" ht="22.5">
      <c r="A24" s="102"/>
      <c r="B24" s="68" t="s">
        <v>43</v>
      </c>
      <c r="C24" s="74"/>
      <c r="D24" s="74"/>
      <c r="E24" s="74"/>
      <c r="F24" s="74">
        <v>79</v>
      </c>
      <c r="G24" s="74"/>
      <c r="H24" s="74"/>
      <c r="I24" s="74">
        <v>0</v>
      </c>
      <c r="J24" s="74">
        <v>0</v>
      </c>
      <c r="K24" s="74">
        <v>0</v>
      </c>
      <c r="L24" s="74">
        <v>0</v>
      </c>
      <c r="M24" s="74">
        <v>0</v>
      </c>
    </row>
    <row r="25" spans="1:13">
      <c r="A25" s="60" t="s">
        <v>19</v>
      </c>
      <c r="B25" s="45"/>
      <c r="C25" s="72">
        <f t="shared" ref="C25:J25" si="2">SUM(C19:C24)</f>
        <v>2055</v>
      </c>
      <c r="D25" s="72">
        <f t="shared" si="2"/>
        <v>1620</v>
      </c>
      <c r="E25" s="72">
        <f t="shared" si="2"/>
        <v>499</v>
      </c>
      <c r="F25" s="72">
        <f t="shared" si="2"/>
        <v>651</v>
      </c>
      <c r="G25" s="72">
        <f t="shared" si="2"/>
        <v>0</v>
      </c>
      <c r="H25" s="72">
        <f t="shared" si="2"/>
        <v>35</v>
      </c>
      <c r="I25" s="72">
        <f t="shared" si="2"/>
        <v>0</v>
      </c>
      <c r="J25" s="72">
        <f t="shared" si="2"/>
        <v>40</v>
      </c>
      <c r="K25" s="72">
        <v>63</v>
      </c>
      <c r="L25" s="72">
        <v>122</v>
      </c>
      <c r="M25" s="72">
        <f>SUM(M19:M24)</f>
        <v>0</v>
      </c>
    </row>
    <row r="26" spans="1:13" ht="12" thickBot="1">
      <c r="A26" s="61" t="s">
        <v>20</v>
      </c>
      <c r="B26" s="62"/>
      <c r="C26" s="73">
        <f t="shared" ref="C26:J26" si="3">SUM(C25,C18,C11)</f>
        <v>3408</v>
      </c>
      <c r="D26" s="73">
        <f t="shared" si="3"/>
        <v>1934</v>
      </c>
      <c r="E26" s="73">
        <f t="shared" si="3"/>
        <v>824</v>
      </c>
      <c r="F26" s="73">
        <f t="shared" si="3"/>
        <v>990</v>
      </c>
      <c r="G26" s="73">
        <f t="shared" si="3"/>
        <v>935</v>
      </c>
      <c r="H26" s="73">
        <f t="shared" si="3"/>
        <v>199</v>
      </c>
      <c r="I26" s="73">
        <f t="shared" si="3"/>
        <v>48</v>
      </c>
      <c r="J26" s="73">
        <f t="shared" si="3"/>
        <v>308</v>
      </c>
      <c r="K26" s="73">
        <v>492</v>
      </c>
      <c r="L26" s="73">
        <v>284</v>
      </c>
      <c r="M26" s="73">
        <f>+M11+M18+M25</f>
        <v>154</v>
      </c>
    </row>
    <row r="28" spans="1:13">
      <c r="A28" s="63" t="str">
        <f>'Viviendas Terminadas'!A61</f>
        <v>Iturria: BOE behin-behineko eta behin betiko kalifikazioak eta EE SS zuinketa-akta eta behin-behineko onarpen-akta</v>
      </c>
    </row>
    <row r="29" spans="1:13">
      <c r="A29" s="63" t="str">
        <f>'Viviendas Terminadas'!A62</f>
        <v>Fuente: calificaciones provisionales y definitivas de VPO y actas de replanteo y de recepción provisional de VVSS</v>
      </c>
    </row>
    <row r="30" spans="1:13">
      <c r="A30" s="63" t="str">
        <f>'Viviendas Terminadas'!A63</f>
        <v>Azkenengo eguneratzea 2021/04/15 - Última actualización a 15/04/2021</v>
      </c>
      <c r="B30" s="63"/>
      <c r="C30" s="63"/>
      <c r="D30" s="63"/>
      <c r="E30" s="63"/>
      <c r="F30" s="63"/>
      <c r="G30" s="63"/>
      <c r="H30" s="63"/>
      <c r="I30" s="63"/>
      <c r="J30" s="63"/>
    </row>
    <row r="34" spans="1:10" ht="22.5" customHeight="1">
      <c r="A34" s="49"/>
      <c r="C34" s="15"/>
      <c r="D34" s="15"/>
      <c r="E34" s="15"/>
      <c r="F34" s="15"/>
      <c r="G34" s="15"/>
      <c r="H34" s="15"/>
      <c r="I34" s="15"/>
      <c r="J34" s="15"/>
    </row>
    <row r="40" spans="1:10" ht="22.5" customHeight="1"/>
    <row r="46" spans="1:10" ht="45" customHeight="1"/>
  </sheetData>
  <mergeCells count="3">
    <mergeCell ref="A5:A10"/>
    <mergeCell ref="A12:A17"/>
    <mergeCell ref="A19:A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0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Viviendas Terminadas</vt:lpstr>
      <vt:lpstr>Terminadas publica</vt:lpstr>
      <vt:lpstr>Vivi. Terminadas Alquiler</vt:lpstr>
      <vt:lpstr>Vivi. termi Area Funcional</vt:lpstr>
      <vt:lpstr>Vivi Termi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José Manuel Para</cp:lastModifiedBy>
  <cp:lastPrinted>2020-07-14T08:39:16Z</cp:lastPrinted>
  <dcterms:created xsi:type="dcterms:W3CDTF">1998-10-07T11:16:46Z</dcterms:created>
  <dcterms:modified xsi:type="dcterms:W3CDTF">2021-05-17T10:27:51Z</dcterms:modified>
</cp:coreProperties>
</file>