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-255" yWindow="27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externalReferences>
    <externalReference r:id="rId6"/>
  </externalReferences>
  <definedNames>
    <definedName name="_xlnm.Print_Area" localSheetId="1">'Terminadas publica'!#REF!</definedName>
    <definedName name="_xlnm.Print_Area" localSheetId="4">'Vivi Termi Capitales'!#REF!</definedName>
    <definedName name="_xlnm.Print_Area" localSheetId="2">'Vivi. Terminadas Alquiler'!#REF!</definedName>
    <definedName name="_xlnm.Print_Area" localSheetId="0">'Viviendas Terminadas'!#REF!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L25" i="6" l="1"/>
  <c r="K25" i="6"/>
  <c r="J25" i="6"/>
  <c r="I25" i="6"/>
  <c r="I26" i="6" s="1"/>
  <c r="H25" i="6"/>
  <c r="G25" i="6"/>
  <c r="F25" i="6"/>
  <c r="E25" i="6"/>
  <c r="E26" i="6" s="1"/>
  <c r="D25" i="6"/>
  <c r="L18" i="6"/>
  <c r="K18" i="6"/>
  <c r="J18" i="6"/>
  <c r="I18" i="6"/>
  <c r="H18" i="6"/>
  <c r="G18" i="6"/>
  <c r="F18" i="6"/>
  <c r="E18" i="6"/>
  <c r="D18" i="6"/>
  <c r="L11" i="6"/>
  <c r="K11" i="6"/>
  <c r="J11" i="6"/>
  <c r="I11" i="6"/>
  <c r="H11" i="6"/>
  <c r="G11" i="6"/>
  <c r="F11" i="6"/>
  <c r="E11" i="6"/>
  <c r="D11" i="6"/>
  <c r="K170" i="4"/>
  <c r="J170" i="4"/>
  <c r="I170" i="4"/>
  <c r="H170" i="4"/>
  <c r="G170" i="4"/>
  <c r="F170" i="4"/>
  <c r="E170" i="4"/>
  <c r="D170" i="4"/>
  <c r="C170" i="4"/>
  <c r="K130" i="4"/>
  <c r="J130" i="4"/>
  <c r="I130" i="4"/>
  <c r="H130" i="4"/>
  <c r="E130" i="4"/>
  <c r="D130" i="4"/>
  <c r="C130" i="4"/>
  <c r="F129" i="4"/>
  <c r="K111" i="4"/>
  <c r="J111" i="4"/>
  <c r="I111" i="4"/>
  <c r="H111" i="4"/>
  <c r="G111" i="4"/>
  <c r="G129" i="4" s="1"/>
  <c r="F111" i="4"/>
  <c r="E111" i="4"/>
  <c r="D111" i="4"/>
  <c r="C111" i="4"/>
  <c r="K110" i="4"/>
  <c r="J110" i="4"/>
  <c r="I110" i="4"/>
  <c r="H110" i="4"/>
  <c r="G110" i="4"/>
  <c r="G128" i="4" s="1"/>
  <c r="F110" i="4"/>
  <c r="E110" i="4"/>
  <c r="D110" i="4"/>
  <c r="C110" i="4"/>
  <c r="K109" i="4"/>
  <c r="J109" i="4"/>
  <c r="I109" i="4"/>
  <c r="H109" i="4"/>
  <c r="G109" i="4"/>
  <c r="G127" i="4" s="1"/>
  <c r="F109" i="4"/>
  <c r="E109" i="4"/>
  <c r="D109" i="4"/>
  <c r="C109" i="4"/>
  <c r="K108" i="4"/>
  <c r="J108" i="4"/>
  <c r="I108" i="4"/>
  <c r="H108" i="4"/>
  <c r="G108" i="4"/>
  <c r="F108" i="4"/>
  <c r="E108" i="4"/>
  <c r="D108" i="4"/>
  <c r="C108" i="4"/>
  <c r="K107" i="4"/>
  <c r="J107" i="4"/>
  <c r="I107" i="4"/>
  <c r="H107" i="4"/>
  <c r="G107" i="4"/>
  <c r="F107" i="4"/>
  <c r="E107" i="4"/>
  <c r="D107" i="4"/>
  <c r="C107" i="4"/>
  <c r="K106" i="4"/>
  <c r="J106" i="4"/>
  <c r="I106" i="4"/>
  <c r="H106" i="4"/>
  <c r="G106" i="4"/>
  <c r="F106" i="4"/>
  <c r="E106" i="4"/>
  <c r="D106" i="4"/>
  <c r="C106" i="4"/>
  <c r="K105" i="4"/>
  <c r="J105" i="4"/>
  <c r="I105" i="4"/>
  <c r="H105" i="4"/>
  <c r="G105" i="4"/>
  <c r="F105" i="4"/>
  <c r="E105" i="4"/>
  <c r="D105" i="4"/>
  <c r="C105" i="4"/>
  <c r="K104" i="4"/>
  <c r="J104" i="4"/>
  <c r="I104" i="4"/>
  <c r="H104" i="4"/>
  <c r="G104" i="4"/>
  <c r="F104" i="4"/>
  <c r="F122" i="4" s="1"/>
  <c r="E104" i="4"/>
  <c r="D104" i="4"/>
  <c r="C104" i="4"/>
  <c r="K103" i="4"/>
  <c r="J103" i="4"/>
  <c r="I103" i="4"/>
  <c r="H103" i="4"/>
  <c r="G103" i="4"/>
  <c r="F103" i="4"/>
  <c r="E103" i="4"/>
  <c r="D103" i="4"/>
  <c r="C103" i="4"/>
  <c r="K102" i="4"/>
  <c r="J102" i="4"/>
  <c r="I102" i="4"/>
  <c r="H102" i="4"/>
  <c r="G102" i="4"/>
  <c r="F102" i="4"/>
  <c r="E102" i="4"/>
  <c r="D102" i="4"/>
  <c r="C102" i="4"/>
  <c r="K101" i="4"/>
  <c r="J101" i="4"/>
  <c r="I101" i="4"/>
  <c r="H101" i="4"/>
  <c r="G101" i="4"/>
  <c r="F101" i="4"/>
  <c r="E101" i="4"/>
  <c r="D101" i="4"/>
  <c r="C101" i="4"/>
  <c r="K100" i="4"/>
  <c r="J100" i="4"/>
  <c r="I100" i="4"/>
  <c r="H100" i="4"/>
  <c r="G100" i="4"/>
  <c r="F100" i="4"/>
  <c r="E100" i="4"/>
  <c r="D100" i="4"/>
  <c r="C100" i="4"/>
  <c r="K99" i="4"/>
  <c r="J99" i="4"/>
  <c r="I99" i="4"/>
  <c r="H99" i="4"/>
  <c r="G99" i="4"/>
  <c r="F99" i="4"/>
  <c r="E99" i="4"/>
  <c r="D99" i="4"/>
  <c r="C99" i="4"/>
  <c r="K98" i="4"/>
  <c r="J98" i="4"/>
  <c r="I98" i="4"/>
  <c r="H98" i="4"/>
  <c r="G98" i="4"/>
  <c r="F98" i="4"/>
  <c r="F116" i="4" s="1"/>
  <c r="E98" i="4"/>
  <c r="D98" i="4"/>
  <c r="C98" i="4"/>
  <c r="K97" i="4"/>
  <c r="K112" i="4" s="1"/>
  <c r="J97" i="4"/>
  <c r="I97" i="4"/>
  <c r="H97" i="4"/>
  <c r="G97" i="4"/>
  <c r="G112" i="4" s="1"/>
  <c r="F97" i="4"/>
  <c r="E97" i="4"/>
  <c r="D97" i="4"/>
  <c r="C97" i="4"/>
  <c r="C112" i="4" s="1"/>
  <c r="K94" i="4"/>
  <c r="J94" i="4"/>
  <c r="I94" i="4"/>
  <c r="H94" i="4"/>
  <c r="G94" i="4"/>
  <c r="F94" i="4"/>
  <c r="E94" i="4"/>
  <c r="D94" i="4"/>
  <c r="C94" i="4"/>
  <c r="K76" i="4"/>
  <c r="J76" i="4"/>
  <c r="I76" i="4"/>
  <c r="H76" i="4"/>
  <c r="G76" i="4"/>
  <c r="F76" i="4"/>
  <c r="E76" i="4"/>
  <c r="D76" i="4"/>
  <c r="C76" i="4"/>
  <c r="K57" i="4"/>
  <c r="J57" i="4"/>
  <c r="I57" i="4"/>
  <c r="H57" i="4"/>
  <c r="G57" i="4"/>
  <c r="F57" i="4"/>
  <c r="E57" i="4"/>
  <c r="D57" i="4"/>
  <c r="C57" i="4"/>
  <c r="K56" i="4"/>
  <c r="J56" i="4"/>
  <c r="I56" i="4"/>
  <c r="H56" i="4"/>
  <c r="G56" i="4"/>
  <c r="F56" i="4"/>
  <c r="E56" i="4"/>
  <c r="D56" i="4"/>
  <c r="C56" i="4"/>
  <c r="K55" i="4"/>
  <c r="J55" i="4"/>
  <c r="I55" i="4"/>
  <c r="H55" i="4"/>
  <c r="G55" i="4"/>
  <c r="F55" i="4"/>
  <c r="E55" i="4"/>
  <c r="D55" i="4"/>
  <c r="C55" i="4"/>
  <c r="K54" i="4"/>
  <c r="J54" i="4"/>
  <c r="I54" i="4"/>
  <c r="H54" i="4"/>
  <c r="G54" i="4"/>
  <c r="F54" i="4"/>
  <c r="E54" i="4"/>
  <c r="D54" i="4"/>
  <c r="C54" i="4"/>
  <c r="K53" i="4"/>
  <c r="J53" i="4"/>
  <c r="I53" i="4"/>
  <c r="H53" i="4"/>
  <c r="G53" i="4"/>
  <c r="F53" i="4"/>
  <c r="E53" i="4"/>
  <c r="D53" i="4"/>
  <c r="C53" i="4"/>
  <c r="K52" i="4"/>
  <c r="J52" i="4"/>
  <c r="I52" i="4"/>
  <c r="H52" i="4"/>
  <c r="G52" i="4"/>
  <c r="F52" i="4"/>
  <c r="E52" i="4"/>
  <c r="D52" i="4"/>
  <c r="C52" i="4"/>
  <c r="K51" i="4"/>
  <c r="J51" i="4"/>
  <c r="I51" i="4"/>
  <c r="H51" i="4"/>
  <c r="G51" i="4"/>
  <c r="F51" i="4"/>
  <c r="E51" i="4"/>
  <c r="D51" i="4"/>
  <c r="C51" i="4"/>
  <c r="K50" i="4"/>
  <c r="J50" i="4"/>
  <c r="I50" i="4"/>
  <c r="H50" i="4"/>
  <c r="G50" i="4"/>
  <c r="F50" i="4"/>
  <c r="E50" i="4"/>
  <c r="D50" i="4"/>
  <c r="C50" i="4"/>
  <c r="K49" i="4"/>
  <c r="J49" i="4"/>
  <c r="I49" i="4"/>
  <c r="H49" i="4"/>
  <c r="G49" i="4"/>
  <c r="F49" i="4"/>
  <c r="E49" i="4"/>
  <c r="D49" i="4"/>
  <c r="C49" i="4"/>
  <c r="K48" i="4"/>
  <c r="J48" i="4"/>
  <c r="I48" i="4"/>
  <c r="H48" i="4"/>
  <c r="G48" i="4"/>
  <c r="F48" i="4"/>
  <c r="E48" i="4"/>
  <c r="D48" i="4"/>
  <c r="C48" i="4"/>
  <c r="K47" i="4"/>
  <c r="J47" i="4"/>
  <c r="I47" i="4"/>
  <c r="H47" i="4"/>
  <c r="G47" i="4"/>
  <c r="F47" i="4"/>
  <c r="E47" i="4"/>
  <c r="D47" i="4"/>
  <c r="C47" i="4"/>
  <c r="K46" i="4"/>
  <c r="J46" i="4"/>
  <c r="I46" i="4"/>
  <c r="H46" i="4"/>
  <c r="G46" i="4"/>
  <c r="F46" i="4"/>
  <c r="E46" i="4"/>
  <c r="D46" i="4"/>
  <c r="C46" i="4"/>
  <c r="K45" i="4"/>
  <c r="J45" i="4"/>
  <c r="I45" i="4"/>
  <c r="H45" i="4"/>
  <c r="G45" i="4"/>
  <c r="F45" i="4"/>
  <c r="E45" i="4"/>
  <c r="D45" i="4"/>
  <c r="C45" i="4"/>
  <c r="K44" i="4"/>
  <c r="J44" i="4"/>
  <c r="I44" i="4"/>
  <c r="H44" i="4"/>
  <c r="G44" i="4"/>
  <c r="F44" i="4"/>
  <c r="E44" i="4"/>
  <c r="D44" i="4"/>
  <c r="C44" i="4"/>
  <c r="K43" i="4"/>
  <c r="J43" i="4"/>
  <c r="I43" i="4"/>
  <c r="H43" i="4"/>
  <c r="G43" i="4"/>
  <c r="F43" i="4"/>
  <c r="E43" i="4"/>
  <c r="D43" i="4"/>
  <c r="C43" i="4"/>
  <c r="K40" i="4"/>
  <c r="J40" i="4"/>
  <c r="I40" i="4"/>
  <c r="H40" i="4"/>
  <c r="G40" i="4"/>
  <c r="F40" i="4"/>
  <c r="E40" i="4"/>
  <c r="D40" i="4"/>
  <c r="C40" i="4"/>
  <c r="K24" i="4"/>
  <c r="K42" i="4" s="1"/>
  <c r="K60" i="4" s="1"/>
  <c r="K78" i="4" s="1"/>
  <c r="K96" i="4" s="1"/>
  <c r="K114" i="4" s="1"/>
  <c r="K132" i="4" s="1"/>
  <c r="K154" i="4" s="1"/>
  <c r="K22" i="4"/>
  <c r="J22" i="4"/>
  <c r="I22" i="4"/>
  <c r="H22" i="4"/>
  <c r="G22" i="4"/>
  <c r="F22" i="4"/>
  <c r="E22" i="4"/>
  <c r="D22" i="4"/>
  <c r="C22" i="4"/>
  <c r="K51" i="23"/>
  <c r="J51" i="23"/>
  <c r="I51" i="23"/>
  <c r="H51" i="23"/>
  <c r="G51" i="23"/>
  <c r="F51" i="23"/>
  <c r="E51" i="23"/>
  <c r="D51" i="23"/>
  <c r="C51" i="23"/>
  <c r="K44" i="23"/>
  <c r="J44" i="23"/>
  <c r="I44" i="23"/>
  <c r="H44" i="23"/>
  <c r="G44" i="23"/>
  <c r="F44" i="23"/>
  <c r="E44" i="23"/>
  <c r="D44" i="23"/>
  <c r="C44" i="23"/>
  <c r="K43" i="23"/>
  <c r="J43" i="23"/>
  <c r="I43" i="23"/>
  <c r="H43" i="23"/>
  <c r="G43" i="23"/>
  <c r="F43" i="23"/>
  <c r="E43" i="23"/>
  <c r="D43" i="23"/>
  <c r="C43" i="23"/>
  <c r="K42" i="23"/>
  <c r="K54" i="23" s="1"/>
  <c r="J42" i="23"/>
  <c r="I42" i="23"/>
  <c r="H42" i="23"/>
  <c r="G42" i="23"/>
  <c r="G54" i="23" s="1"/>
  <c r="F42" i="23"/>
  <c r="E42" i="23"/>
  <c r="D42" i="23"/>
  <c r="C42" i="23"/>
  <c r="C54" i="23" s="1"/>
  <c r="K38" i="23"/>
  <c r="J38" i="23"/>
  <c r="I38" i="23"/>
  <c r="H38" i="23"/>
  <c r="G38" i="23"/>
  <c r="F38" i="23"/>
  <c r="E38" i="23"/>
  <c r="D38" i="23"/>
  <c r="C38" i="23"/>
  <c r="K31" i="23"/>
  <c r="J31" i="23"/>
  <c r="I31" i="23"/>
  <c r="H31" i="23"/>
  <c r="G31" i="23"/>
  <c r="F31" i="23"/>
  <c r="E31" i="23"/>
  <c r="D31" i="23"/>
  <c r="C31" i="23"/>
  <c r="K23" i="23"/>
  <c r="J23" i="23"/>
  <c r="I23" i="23"/>
  <c r="H23" i="23"/>
  <c r="H56" i="23" s="1"/>
  <c r="G23" i="23"/>
  <c r="F23" i="23"/>
  <c r="E23" i="23"/>
  <c r="D23" i="23"/>
  <c r="D56" i="23" s="1"/>
  <c r="C23" i="23"/>
  <c r="K22" i="23"/>
  <c r="K55" i="23" s="1"/>
  <c r="J22" i="23"/>
  <c r="I22" i="23"/>
  <c r="H22" i="23"/>
  <c r="G22" i="23"/>
  <c r="G55" i="23" s="1"/>
  <c r="F22" i="23"/>
  <c r="E22" i="23"/>
  <c r="D22" i="23"/>
  <c r="C22" i="23"/>
  <c r="C55" i="23" s="1"/>
  <c r="K21" i="23"/>
  <c r="J21" i="23"/>
  <c r="I21" i="23"/>
  <c r="I54" i="23" s="1"/>
  <c r="H21" i="23"/>
  <c r="H24" i="23" s="1"/>
  <c r="G21" i="23"/>
  <c r="F21" i="23"/>
  <c r="E21" i="23"/>
  <c r="E54" i="23" s="1"/>
  <c r="D21" i="23"/>
  <c r="D24" i="23" s="1"/>
  <c r="C21" i="23"/>
  <c r="K17" i="23"/>
  <c r="J17" i="23"/>
  <c r="I17" i="23"/>
  <c r="H17" i="23"/>
  <c r="G17" i="23"/>
  <c r="F17" i="23"/>
  <c r="E17" i="23"/>
  <c r="D17" i="23"/>
  <c r="C17" i="23"/>
  <c r="K13" i="23"/>
  <c r="K20" i="23" s="1"/>
  <c r="K27" i="23" s="1"/>
  <c r="K34" i="23" s="1"/>
  <c r="K41" i="23" s="1"/>
  <c r="K47" i="23" s="1"/>
  <c r="K53" i="23" s="1"/>
  <c r="K10" i="23"/>
  <c r="J10" i="23"/>
  <c r="I10" i="23"/>
  <c r="H10" i="23"/>
  <c r="G10" i="23"/>
  <c r="F10" i="23"/>
  <c r="E10" i="23"/>
  <c r="D10" i="23"/>
  <c r="C10" i="23"/>
  <c r="K60" i="22"/>
  <c r="J60" i="22"/>
  <c r="I60" i="22"/>
  <c r="H60" i="22"/>
  <c r="G60" i="22"/>
  <c r="F60" i="22"/>
  <c r="E60" i="22"/>
  <c r="D60" i="22"/>
  <c r="C60" i="22"/>
  <c r="K59" i="22"/>
  <c r="J59" i="22"/>
  <c r="I59" i="22"/>
  <c r="I61" i="22" s="1"/>
  <c r="H59" i="22"/>
  <c r="G59" i="22"/>
  <c r="F59" i="22"/>
  <c r="E59" i="22"/>
  <c r="E61" i="22" s="1"/>
  <c r="D59" i="22"/>
  <c r="C59" i="22"/>
  <c r="K58" i="22"/>
  <c r="J58" i="22"/>
  <c r="J65" i="22" s="1"/>
  <c r="I58" i="22"/>
  <c r="H58" i="22"/>
  <c r="G58" i="22"/>
  <c r="F58" i="22"/>
  <c r="F65" i="22" s="1"/>
  <c r="E58" i="22"/>
  <c r="D58" i="22"/>
  <c r="C58" i="22"/>
  <c r="K54" i="22"/>
  <c r="J54" i="22"/>
  <c r="I54" i="22"/>
  <c r="H54" i="22"/>
  <c r="G54" i="22"/>
  <c r="F54" i="22"/>
  <c r="E54" i="22"/>
  <c r="D54" i="22"/>
  <c r="C54" i="22"/>
  <c r="K48" i="22"/>
  <c r="J48" i="22"/>
  <c r="I48" i="22"/>
  <c r="H48" i="22"/>
  <c r="G48" i="22"/>
  <c r="F48" i="22"/>
  <c r="E48" i="22"/>
  <c r="D48" i="22"/>
  <c r="C48" i="22"/>
  <c r="K42" i="22"/>
  <c r="J42" i="22"/>
  <c r="I42" i="22"/>
  <c r="H42" i="22"/>
  <c r="G42" i="22"/>
  <c r="F42" i="22"/>
  <c r="E42" i="22"/>
  <c r="D42" i="22"/>
  <c r="C42" i="22"/>
  <c r="K38" i="22"/>
  <c r="K44" i="22" s="1"/>
  <c r="K50" i="22" s="1"/>
  <c r="K57" i="22" s="1"/>
  <c r="K64" i="22" s="1"/>
  <c r="K36" i="22"/>
  <c r="J36" i="22"/>
  <c r="I36" i="22"/>
  <c r="H36" i="22"/>
  <c r="G36" i="22"/>
  <c r="F36" i="22"/>
  <c r="E36" i="22"/>
  <c r="D36" i="22"/>
  <c r="C36" i="22"/>
  <c r="K32" i="22"/>
  <c r="K28" i="22"/>
  <c r="J28" i="22"/>
  <c r="I28" i="22"/>
  <c r="I67" i="22" s="1"/>
  <c r="H28" i="22"/>
  <c r="G28" i="22"/>
  <c r="F28" i="22"/>
  <c r="E28" i="22"/>
  <c r="E67" i="22" s="1"/>
  <c r="D28" i="22"/>
  <c r="C28" i="22"/>
  <c r="K27" i="22"/>
  <c r="J27" i="22"/>
  <c r="J66" i="22" s="1"/>
  <c r="I27" i="22"/>
  <c r="H27" i="22"/>
  <c r="G27" i="22"/>
  <c r="G66" i="22" s="1"/>
  <c r="F27" i="22"/>
  <c r="F66" i="22" s="1"/>
  <c r="E27" i="22"/>
  <c r="D27" i="22"/>
  <c r="C27" i="22"/>
  <c r="C66" i="22" s="1"/>
  <c r="K26" i="22"/>
  <c r="J26" i="22"/>
  <c r="I26" i="22"/>
  <c r="I65" i="22" s="1"/>
  <c r="H26" i="22"/>
  <c r="H29" i="22" s="1"/>
  <c r="G26" i="22"/>
  <c r="F26" i="22"/>
  <c r="E26" i="22"/>
  <c r="E65" i="22" s="1"/>
  <c r="D26" i="22"/>
  <c r="D29" i="22" s="1"/>
  <c r="C26" i="22"/>
  <c r="K25" i="22"/>
  <c r="K23" i="22"/>
  <c r="J23" i="22"/>
  <c r="I23" i="22"/>
  <c r="H23" i="22"/>
  <c r="G23" i="22"/>
  <c r="F23" i="22"/>
  <c r="E23" i="22"/>
  <c r="D23" i="22"/>
  <c r="C23" i="22"/>
  <c r="K19" i="22"/>
  <c r="K17" i="22"/>
  <c r="J17" i="22"/>
  <c r="I17" i="22"/>
  <c r="H17" i="22"/>
  <c r="G17" i="22"/>
  <c r="F17" i="22"/>
  <c r="E17" i="22"/>
  <c r="D17" i="22"/>
  <c r="C17" i="22"/>
  <c r="K13" i="22"/>
  <c r="K11" i="22"/>
  <c r="J11" i="22"/>
  <c r="I11" i="22"/>
  <c r="H11" i="22"/>
  <c r="G11" i="22"/>
  <c r="F11" i="22"/>
  <c r="E11" i="22"/>
  <c r="D11" i="22"/>
  <c r="C11" i="22"/>
  <c r="K85" i="2"/>
  <c r="J85" i="2"/>
  <c r="I85" i="2"/>
  <c r="H85" i="2"/>
  <c r="G85" i="2"/>
  <c r="F85" i="2"/>
  <c r="E85" i="2"/>
  <c r="D85" i="2"/>
  <c r="C85" i="2"/>
  <c r="K70" i="2"/>
  <c r="K64" i="2"/>
  <c r="J64" i="2"/>
  <c r="I64" i="2"/>
  <c r="H64" i="2"/>
  <c r="G64" i="2"/>
  <c r="F64" i="2"/>
  <c r="E64" i="2"/>
  <c r="D64" i="2"/>
  <c r="C64" i="2"/>
  <c r="K46" i="2"/>
  <c r="K44" i="2"/>
  <c r="J44" i="2"/>
  <c r="I44" i="2"/>
  <c r="H44" i="2"/>
  <c r="G44" i="2"/>
  <c r="F44" i="2"/>
  <c r="E44" i="2"/>
  <c r="D44" i="2"/>
  <c r="C44" i="2"/>
  <c r="K40" i="2"/>
  <c r="K37" i="2"/>
  <c r="J37" i="2"/>
  <c r="I37" i="2"/>
  <c r="H37" i="2"/>
  <c r="G37" i="2"/>
  <c r="F37" i="2"/>
  <c r="E37" i="2"/>
  <c r="D37" i="2"/>
  <c r="C37" i="2"/>
  <c r="K36" i="2"/>
  <c r="J36" i="2"/>
  <c r="I36" i="2"/>
  <c r="H36" i="2"/>
  <c r="G36" i="2"/>
  <c r="F36" i="2"/>
  <c r="E36" i="2"/>
  <c r="D36" i="2"/>
  <c r="C36" i="2"/>
  <c r="K35" i="2"/>
  <c r="J35" i="2"/>
  <c r="I35" i="2"/>
  <c r="H35" i="2"/>
  <c r="G35" i="2"/>
  <c r="F35" i="2"/>
  <c r="E35" i="2"/>
  <c r="D35" i="2"/>
  <c r="C35" i="2"/>
  <c r="K34" i="2"/>
  <c r="K32" i="2"/>
  <c r="J32" i="2"/>
  <c r="I32" i="2"/>
  <c r="H32" i="2"/>
  <c r="G32" i="2"/>
  <c r="F32" i="2"/>
  <c r="E32" i="2"/>
  <c r="D32" i="2"/>
  <c r="C32" i="2"/>
  <c r="K28" i="2"/>
  <c r="K26" i="2"/>
  <c r="J26" i="2"/>
  <c r="I26" i="2"/>
  <c r="H26" i="2"/>
  <c r="G26" i="2"/>
  <c r="F26" i="2"/>
  <c r="E26" i="2"/>
  <c r="D26" i="2"/>
  <c r="C26" i="2"/>
  <c r="K22" i="2"/>
  <c r="K19" i="2"/>
  <c r="J19" i="2"/>
  <c r="I19" i="2"/>
  <c r="H19" i="2"/>
  <c r="G19" i="2"/>
  <c r="F19" i="2"/>
  <c r="E19" i="2"/>
  <c r="D19" i="2"/>
  <c r="C19" i="2"/>
  <c r="K18" i="2"/>
  <c r="J18" i="2"/>
  <c r="I18" i="2"/>
  <c r="H18" i="2"/>
  <c r="G18" i="2"/>
  <c r="F18" i="2"/>
  <c r="E18" i="2"/>
  <c r="D18" i="2"/>
  <c r="C18" i="2"/>
  <c r="K17" i="2"/>
  <c r="K20" i="2" s="1"/>
  <c r="J17" i="2"/>
  <c r="J20" i="2" s="1"/>
  <c r="I17" i="2"/>
  <c r="H17" i="2"/>
  <c r="G17" i="2"/>
  <c r="G20" i="2" s="1"/>
  <c r="F17" i="2"/>
  <c r="F20" i="2" s="1"/>
  <c r="E17" i="2"/>
  <c r="D17" i="2"/>
  <c r="C17" i="2"/>
  <c r="C20" i="2" s="1"/>
  <c r="K16" i="2"/>
  <c r="K14" i="2"/>
  <c r="J14" i="2"/>
  <c r="I14" i="2"/>
  <c r="H14" i="2"/>
  <c r="G14" i="2"/>
  <c r="F14" i="2"/>
  <c r="E14" i="2"/>
  <c r="D14" i="2"/>
  <c r="C14" i="2"/>
  <c r="K10" i="2"/>
  <c r="K8" i="2"/>
  <c r="J8" i="2"/>
  <c r="I8" i="2"/>
  <c r="H8" i="2"/>
  <c r="G8" i="2"/>
  <c r="F8" i="2"/>
  <c r="E8" i="2"/>
  <c r="D8" i="2"/>
  <c r="C8" i="2"/>
  <c r="J47" i="2" l="1"/>
  <c r="H49" i="2"/>
  <c r="H73" i="2" s="1"/>
  <c r="C47" i="2"/>
  <c r="G47" i="2"/>
  <c r="G71" i="2" s="1"/>
  <c r="G74" i="2" s="1"/>
  <c r="K47" i="2"/>
  <c r="F48" i="2"/>
  <c r="F72" i="2" s="1"/>
  <c r="J48" i="2"/>
  <c r="J72" i="2" s="1"/>
  <c r="E49" i="2"/>
  <c r="E73" i="2" s="1"/>
  <c r="I49" i="2"/>
  <c r="I73" i="2" s="1"/>
  <c r="K29" i="22"/>
  <c r="C65" i="22"/>
  <c r="G65" i="22"/>
  <c r="K65" i="22"/>
  <c r="F56" i="23"/>
  <c r="J56" i="23"/>
  <c r="E58" i="4"/>
  <c r="I58" i="4"/>
  <c r="G26" i="6"/>
  <c r="K26" i="6"/>
  <c r="F26" i="6"/>
  <c r="J26" i="6"/>
  <c r="E48" i="2"/>
  <c r="E72" i="2" s="1"/>
  <c r="D49" i="2"/>
  <c r="D73" i="2" s="1"/>
  <c r="D20" i="2"/>
  <c r="H20" i="2"/>
  <c r="D47" i="2"/>
  <c r="H47" i="2"/>
  <c r="C48" i="2"/>
  <c r="C72" i="2" s="1"/>
  <c r="G48" i="2"/>
  <c r="G72" i="2" s="1"/>
  <c r="K48" i="2"/>
  <c r="K72" i="2" s="1"/>
  <c r="F49" i="2"/>
  <c r="F73" i="2" s="1"/>
  <c r="J49" i="2"/>
  <c r="J73" i="2" s="1"/>
  <c r="F67" i="22"/>
  <c r="J67" i="22"/>
  <c r="D55" i="23"/>
  <c r="H55" i="23"/>
  <c r="C56" i="23"/>
  <c r="G56" i="23"/>
  <c r="K56" i="23"/>
  <c r="F58" i="4"/>
  <c r="J58" i="4"/>
  <c r="D26" i="6"/>
  <c r="H26" i="6"/>
  <c r="L26" i="6"/>
  <c r="F47" i="2"/>
  <c r="I48" i="2"/>
  <c r="I72" i="2" s="1"/>
  <c r="G130" i="4"/>
  <c r="E20" i="2"/>
  <c r="I20" i="2"/>
  <c r="E47" i="2"/>
  <c r="I47" i="2"/>
  <c r="D48" i="2"/>
  <c r="D72" i="2" s="1"/>
  <c r="H48" i="2"/>
  <c r="H72" i="2" s="1"/>
  <c r="C49" i="2"/>
  <c r="C73" i="2" s="1"/>
  <c r="G49" i="2"/>
  <c r="G73" i="2" s="1"/>
  <c r="K49" i="2"/>
  <c r="K73" i="2" s="1"/>
  <c r="D67" i="22"/>
  <c r="H67" i="22"/>
  <c r="D66" i="22"/>
  <c r="H66" i="22"/>
  <c r="C67" i="22"/>
  <c r="G67" i="22"/>
  <c r="K67" i="22"/>
  <c r="F55" i="23"/>
  <c r="J55" i="23"/>
  <c r="E56" i="23"/>
  <c r="I56" i="23"/>
  <c r="F54" i="23"/>
  <c r="F57" i="23" s="1"/>
  <c r="J54" i="23"/>
  <c r="E45" i="23"/>
  <c r="I45" i="23"/>
  <c r="D58" i="4"/>
  <c r="H58" i="4"/>
  <c r="F133" i="4"/>
  <c r="J133" i="4"/>
  <c r="D134" i="4"/>
  <c r="H134" i="4"/>
  <c r="F135" i="4"/>
  <c r="J135" i="4"/>
  <c r="D136" i="4"/>
  <c r="H136" i="4"/>
  <c r="F137" i="4"/>
  <c r="J137" i="4"/>
  <c r="D138" i="4"/>
  <c r="H138" i="4"/>
  <c r="J139" i="4"/>
  <c r="D140" i="4"/>
  <c r="H140" i="4"/>
  <c r="J141" i="4"/>
  <c r="D142" i="4"/>
  <c r="H142" i="4"/>
  <c r="J143" i="4"/>
  <c r="D144" i="4"/>
  <c r="H144" i="4"/>
  <c r="J145" i="4"/>
  <c r="D146" i="4"/>
  <c r="H146" i="4"/>
  <c r="F147" i="4"/>
  <c r="J147" i="4"/>
  <c r="F127" i="4"/>
  <c r="F145" i="4" s="1"/>
  <c r="E134" i="4"/>
  <c r="I134" i="4"/>
  <c r="C135" i="4"/>
  <c r="G135" i="4"/>
  <c r="K135" i="4"/>
  <c r="E136" i="4"/>
  <c r="I136" i="4"/>
  <c r="C137" i="4"/>
  <c r="G137" i="4"/>
  <c r="K137" i="4"/>
  <c r="E138" i="4"/>
  <c r="I138" i="4"/>
  <c r="C139" i="4"/>
  <c r="G139" i="4"/>
  <c r="K139" i="4"/>
  <c r="E140" i="4"/>
  <c r="I140" i="4"/>
  <c r="C141" i="4"/>
  <c r="G141" i="4"/>
  <c r="K141" i="4"/>
  <c r="E142" i="4"/>
  <c r="I142" i="4"/>
  <c r="C143" i="4"/>
  <c r="G143" i="4"/>
  <c r="K143" i="4"/>
  <c r="E144" i="4"/>
  <c r="I144" i="4"/>
  <c r="C145" i="4"/>
  <c r="K145" i="4"/>
  <c r="E146" i="4"/>
  <c r="I146" i="4"/>
  <c r="C147" i="4"/>
  <c r="K147" i="4"/>
  <c r="D133" i="4"/>
  <c r="H133" i="4"/>
  <c r="J134" i="4"/>
  <c r="D135" i="4"/>
  <c r="H135" i="4"/>
  <c r="F136" i="4"/>
  <c r="J136" i="4"/>
  <c r="D137" i="4"/>
  <c r="H137" i="4"/>
  <c r="J138" i="4"/>
  <c r="D139" i="4"/>
  <c r="H139" i="4"/>
  <c r="J140" i="4"/>
  <c r="D141" i="4"/>
  <c r="H141" i="4"/>
  <c r="J142" i="4"/>
  <c r="D143" i="4"/>
  <c r="H143" i="4"/>
  <c r="F144" i="4"/>
  <c r="J144" i="4"/>
  <c r="D145" i="4"/>
  <c r="H145" i="4"/>
  <c r="J146" i="4"/>
  <c r="D147" i="4"/>
  <c r="H147" i="4"/>
  <c r="C58" i="4"/>
  <c r="G58" i="4"/>
  <c r="K58" i="4"/>
  <c r="E133" i="4"/>
  <c r="I133" i="4"/>
  <c r="C134" i="4"/>
  <c r="G134" i="4"/>
  <c r="K134" i="4"/>
  <c r="E135" i="4"/>
  <c r="I135" i="4"/>
  <c r="C136" i="4"/>
  <c r="G136" i="4"/>
  <c r="K136" i="4"/>
  <c r="E137" i="4"/>
  <c r="I137" i="4"/>
  <c r="C138" i="4"/>
  <c r="G138" i="4"/>
  <c r="K138" i="4"/>
  <c r="E139" i="4"/>
  <c r="I139" i="4"/>
  <c r="C140" i="4"/>
  <c r="G140" i="4"/>
  <c r="K140" i="4"/>
  <c r="E141" i="4"/>
  <c r="I141" i="4"/>
  <c r="C142" i="4"/>
  <c r="G142" i="4"/>
  <c r="K142" i="4"/>
  <c r="E143" i="4"/>
  <c r="I143" i="4"/>
  <c r="C144" i="4"/>
  <c r="G144" i="4"/>
  <c r="K144" i="4"/>
  <c r="E145" i="4"/>
  <c r="I145" i="4"/>
  <c r="C146" i="4"/>
  <c r="G146" i="4"/>
  <c r="K146" i="4"/>
  <c r="E147" i="4"/>
  <c r="I147" i="4"/>
  <c r="F125" i="4"/>
  <c r="F143" i="4" s="1"/>
  <c r="F138" i="4"/>
  <c r="D112" i="4"/>
  <c r="H112" i="4"/>
  <c r="F120" i="4"/>
  <c r="F124" i="4"/>
  <c r="F142" i="4" s="1"/>
  <c r="F128" i="4"/>
  <c r="F146" i="4" s="1"/>
  <c r="C133" i="4"/>
  <c r="G133" i="4"/>
  <c r="K133" i="4"/>
  <c r="G145" i="4"/>
  <c r="G147" i="4"/>
  <c r="E112" i="4"/>
  <c r="I112" i="4"/>
  <c r="F121" i="4"/>
  <c r="F134" i="4"/>
  <c r="F140" i="4"/>
  <c r="F112" i="4"/>
  <c r="J112" i="4"/>
  <c r="F123" i="4"/>
  <c r="F141" i="4" s="1"/>
  <c r="J57" i="23"/>
  <c r="E57" i="23"/>
  <c r="C57" i="23"/>
  <c r="G57" i="23"/>
  <c r="K57" i="23"/>
  <c r="E24" i="23"/>
  <c r="I24" i="23"/>
  <c r="C45" i="23"/>
  <c r="G45" i="23"/>
  <c r="K45" i="23"/>
  <c r="E55" i="23"/>
  <c r="I55" i="23"/>
  <c r="I57" i="23" s="1"/>
  <c r="F24" i="23"/>
  <c r="J24" i="23"/>
  <c r="D45" i="23"/>
  <c r="H45" i="23"/>
  <c r="D54" i="23"/>
  <c r="D57" i="23" s="1"/>
  <c r="H54" i="23"/>
  <c r="C24" i="23"/>
  <c r="G24" i="23"/>
  <c r="K24" i="23"/>
  <c r="F45" i="23"/>
  <c r="J45" i="23"/>
  <c r="F68" i="22"/>
  <c r="J68" i="22"/>
  <c r="C68" i="22"/>
  <c r="G68" i="22"/>
  <c r="E29" i="22"/>
  <c r="I29" i="22"/>
  <c r="C61" i="22"/>
  <c r="G61" i="22"/>
  <c r="K61" i="22"/>
  <c r="E66" i="22"/>
  <c r="E68" i="22" s="1"/>
  <c r="I66" i="22"/>
  <c r="I68" i="22" s="1"/>
  <c r="F29" i="22"/>
  <c r="J29" i="22"/>
  <c r="D61" i="22"/>
  <c r="H61" i="22"/>
  <c r="D65" i="22"/>
  <c r="D68" i="22" s="1"/>
  <c r="H65" i="22"/>
  <c r="C29" i="22"/>
  <c r="G29" i="22"/>
  <c r="K66" i="22"/>
  <c r="K68" i="22" s="1"/>
  <c r="F61" i="22"/>
  <c r="J61" i="22"/>
  <c r="G50" i="2"/>
  <c r="K71" i="2"/>
  <c r="D71" i="2"/>
  <c r="D74" i="2" s="1"/>
  <c r="H71" i="2"/>
  <c r="H74" i="2" s="1"/>
  <c r="H50" i="2"/>
  <c r="E50" i="2"/>
  <c r="E71" i="2"/>
  <c r="I50" i="2"/>
  <c r="I71" i="2"/>
  <c r="I74" i="2" s="1"/>
  <c r="F50" i="2"/>
  <c r="F71" i="2"/>
  <c r="F74" i="2" s="1"/>
  <c r="J71" i="2"/>
  <c r="C50" i="2"/>
  <c r="C71" i="2"/>
  <c r="F38" i="2"/>
  <c r="J38" i="2"/>
  <c r="C38" i="2"/>
  <c r="G38" i="2"/>
  <c r="K38" i="2"/>
  <c r="D38" i="2"/>
  <c r="H38" i="2"/>
  <c r="E38" i="2"/>
  <c r="I38" i="2"/>
  <c r="J148" i="4" l="1"/>
  <c r="K74" i="2"/>
  <c r="J50" i="2"/>
  <c r="K50" i="2"/>
  <c r="H68" i="22"/>
  <c r="H57" i="23"/>
  <c r="J74" i="2"/>
  <c r="C74" i="2"/>
  <c r="E74" i="2"/>
  <c r="D50" i="2"/>
  <c r="F130" i="4"/>
  <c r="I148" i="4"/>
  <c r="C148" i="4"/>
  <c r="K148" i="4"/>
  <c r="H148" i="4"/>
  <c r="F139" i="4"/>
  <c r="F148" i="4" s="1"/>
  <c r="E148" i="4"/>
  <c r="D148" i="4"/>
  <c r="G148" i="4"/>
</calcChain>
</file>

<file path=xl/sharedStrings.xml><?xml version="1.0" encoding="utf-8"?>
<sst xmlns="http://schemas.openxmlformats.org/spreadsheetml/2006/main" count="365" uniqueCount="78">
  <si>
    <t>Bizkaia</t>
  </si>
  <si>
    <t>Gipuzkoa</t>
  </si>
  <si>
    <t>VIVIENDAS LIBRES TERMINADAS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</si>
  <si>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</si>
  <si>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</si>
  <si>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</si>
  <si>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</si>
  <si>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</si>
  <si>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</si>
  <si>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</si>
  <si>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</si>
  <si>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</si>
  <si>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</si>
  <si>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</si>
  <si>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</si>
  <si>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</si>
  <si>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</si>
  <si>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sociales.</t>
  </si>
  <si>
    <t>EAE / CAV</t>
  </si>
  <si>
    <t>VISESA</t>
  </si>
  <si>
    <t>Iturria: BOEen behin behineko eta behin betiko kalifikazioak eta ESen hasierako akta eta behin behineko hartze agiria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</si>
  <si>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</si>
  <si>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</si>
  <si>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</si>
  <si>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</si>
  <si>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</si>
  <si>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</si>
  <si>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</si>
  <si>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</si>
  <si>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</si>
  <si>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</si>
  <si>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</si>
  <si>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Laudio / Llodio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</si>
  <si>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</si>
  <si>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</si>
  <si>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</si>
  <si>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</si>
  <si>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</si>
  <si>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</si>
  <si>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</si>
  <si>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</si>
  <si>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</si>
  <si>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</si>
  <si>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</si>
  <si>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</si>
  <si>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</si>
  <si>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</si>
  <si>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Álava Central</t>
  </si>
  <si>
    <t>Bilbao Metropolitano</t>
  </si>
  <si>
    <t>Fuente: calificaciones provisionales y definitivas de VPO y actas de replanteo y de recepción provisional de VVSS</t>
  </si>
  <si>
    <t>Fuente: calificaciones provisionales y definitivas de VPO y actas de replanteo y de recepción provisional de VVSS.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</si>
  <si>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</si>
  <si>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</si>
  <si>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</si>
  <si>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</si>
  <si>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</si>
  <si>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</si>
  <si>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</si>
  <si>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Zuzkidurako bizitokiak(*)
Aloj. Dotacionales(*)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</si>
  <si>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</si>
  <si>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</si>
  <si>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</si>
  <si>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</si>
  <si>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</si>
  <si>
    <t>ALOJAMIENTOS DOTACIONALES DEL DEPARTAMENTO TERMINADOS POR AÑO Y TT HH</t>
  </si>
  <si>
    <t>VIVIENDAS PROTEGIDAS TERMINADAS EN ALQUILER POR AÑO Y TT HH</t>
  </si>
  <si>
    <t>Iturria: Fomento Ministerioa/Fuente: Ministerio de Fomento</t>
  </si>
  <si>
    <t>2019(*)</t>
  </si>
  <si>
    <t>ZB Saila
ADAs Dpto.</t>
  </si>
  <si>
    <t>EESS Saila
VVSS Dpto.</t>
  </si>
  <si>
    <t>ETXEBIZITZA BABESTU BUKATUAK URTEKA ETA LURRALDEKA. 2019ko 4. hiruhilekoan arte</t>
  </si>
  <si>
    <t>VIVIENDAS PROTEGIDAS TERMINADAS SEGÚN AÑO POR TT HH. Hasta 4º trimestre de 2019</t>
  </si>
  <si>
    <t>(*)Hirugarren hiruhileko datuak/ Datos de tercer trimestre</t>
  </si>
  <si>
    <t>Azkenengo eguneratzea 2020/01/15 - Última actualización a 15/01/2020</t>
  </si>
  <si>
    <t>2019ko 4. hiruhilekoan arte</t>
  </si>
  <si>
    <t>Hasta 4º trimestre de 2019</t>
  </si>
  <si>
    <t>Hiru hiriburuetan bukatutako etxebizitzak. 2019ko 4. hiruhilekoan arte</t>
  </si>
  <si>
    <t>Viviendas terminadas en las tres capitales.  Hasta 4º trimestre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</si>
</sst>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19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b/>
      <sz val="8.5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8" fillId="0" borderId="11" xfId="0" applyFont="1" applyFill="1" applyBorder="1" applyAlignment="1">
      <alignment horizontal="left" wrapText="1"/>
    </xf>
    <xf numFmtId="0" fontId="10" fillId="0" borderId="0" xfId="0" applyFont="1"/>
    <xf numFmtId="3" fontId="9" fillId="0" borderId="0" xfId="0" applyNumberFormat="1" applyFont="1"/>
    <xf numFmtId="0" fontId="9" fillId="0" borderId="0" xfId="0" applyFont="1" applyBorder="1"/>
    <xf numFmtId="0" fontId="12" fillId="0" borderId="3" xfId="0" applyFont="1" applyFill="1" applyBorder="1" applyAlignment="1">
      <alignment horizontal="center"/>
    </xf>
    <xf numFmtId="3" fontId="6" fillId="0" borderId="4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9" fillId="0" borderId="0" xfId="3" applyFont="1"/>
    <xf numFmtId="0" fontId="9" fillId="0" borderId="12" xfId="3" applyFont="1" applyFill="1" applyBorder="1" applyAlignment="1">
      <alignment horizontal="left"/>
    </xf>
    <xf numFmtId="0" fontId="9" fillId="0" borderId="13" xfId="3" applyFont="1" applyFill="1" applyBorder="1" applyAlignment="1">
      <alignment horizontal="left"/>
    </xf>
    <xf numFmtId="0" fontId="8" fillId="0" borderId="14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11" xfId="3" applyFont="1" applyFill="1" applyBorder="1" applyAlignment="1">
      <alignment horizontal="left" wrapText="1"/>
    </xf>
    <xf numFmtId="0" fontId="7" fillId="0" borderId="0" xfId="3" applyFont="1"/>
    <xf numFmtId="3" fontId="6" fillId="0" borderId="4" xfId="3" applyNumberFormat="1" applyFont="1" applyFill="1" applyBorder="1" applyAlignment="1"/>
    <xf numFmtId="3" fontId="6" fillId="0" borderId="5" xfId="3" applyNumberFormat="1" applyFont="1" applyFill="1" applyBorder="1" applyAlignment="1"/>
    <xf numFmtId="3" fontId="6" fillId="0" borderId="8" xfId="3" applyNumberFormat="1" applyFont="1" applyFill="1" applyBorder="1" applyAlignment="1"/>
    <xf numFmtId="3" fontId="6" fillId="0" borderId="9" xfId="3" applyNumberFormat="1" applyFont="1" applyFill="1" applyBorder="1" applyAlignment="1"/>
    <xf numFmtId="0" fontId="0" fillId="0" borderId="0" xfId="0" applyAlignment="1"/>
    <xf numFmtId="0" fontId="9" fillId="0" borderId="0" xfId="2" applyFont="1"/>
    <xf numFmtId="0" fontId="9" fillId="0" borderId="12" xfId="2" applyFont="1" applyFill="1" applyBorder="1" applyAlignment="1">
      <alignment horizontal="left"/>
    </xf>
    <xf numFmtId="0" fontId="8" fillId="0" borderId="14" xfId="2" applyFont="1" applyFill="1" applyBorder="1" applyAlignment="1">
      <alignment horizontal="center"/>
    </xf>
    <xf numFmtId="0" fontId="6" fillId="0" borderId="0" xfId="2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3" fontId="6" fillId="0" borderId="0" xfId="2" applyNumberFormat="1" applyFont="1" applyBorder="1"/>
    <xf numFmtId="0" fontId="9" fillId="0" borderId="0" xfId="4" applyFont="1"/>
    <xf numFmtId="0" fontId="9" fillId="0" borderId="0" xfId="0" applyFont="1" applyProtection="1">
      <protection locked="0"/>
    </xf>
    <xf numFmtId="3" fontId="8" fillId="2" borderId="15" xfId="4" applyNumberFormat="1" applyFont="1" applyFill="1" applyBorder="1" applyAlignment="1">
      <alignment horizontal="left"/>
    </xf>
    <xf numFmtId="0" fontId="5" fillId="0" borderId="0" xfId="0" applyFont="1"/>
    <xf numFmtId="0" fontId="5" fillId="0" borderId="0" xfId="3" applyFont="1"/>
    <xf numFmtId="0" fontId="15" fillId="0" borderId="0" xfId="3" applyFont="1"/>
    <xf numFmtId="0" fontId="6" fillId="0" borderId="0" xfId="0" applyFont="1" applyAlignment="1"/>
    <xf numFmtId="0" fontId="9" fillId="0" borderId="0" xfId="0" quotePrefix="1" applyFont="1"/>
    <xf numFmtId="0" fontId="8" fillId="0" borderId="0" xfId="0" quotePrefix="1" applyFont="1"/>
    <xf numFmtId="0" fontId="11" fillId="0" borderId="0" xfId="0" applyFont="1"/>
    <xf numFmtId="0" fontId="6" fillId="0" borderId="0" xfId="0" applyFont="1" applyFill="1" applyBorder="1" applyAlignment="1"/>
    <xf numFmtId="0" fontId="8" fillId="0" borderId="16" xfId="0" applyFont="1" applyFill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8" fillId="0" borderId="10" xfId="0" applyFont="1" applyFill="1" applyBorder="1" applyAlignment="1">
      <alignment horizontal="left"/>
    </xf>
    <xf numFmtId="0" fontId="3" fillId="0" borderId="16" xfId="0" applyFont="1" applyBorder="1"/>
    <xf numFmtId="0" fontId="8" fillId="0" borderId="16" xfId="3" applyFont="1" applyFill="1" applyBorder="1" applyAlignment="1">
      <alignment horizontal="left"/>
    </xf>
    <xf numFmtId="0" fontId="5" fillId="0" borderId="10" xfId="3" applyFont="1" applyBorder="1"/>
    <xf numFmtId="0" fontId="8" fillId="0" borderId="0" xfId="2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3" fontId="8" fillId="2" borderId="19" xfId="4" applyNumberFormat="1" applyFont="1" applyFill="1" applyBorder="1" applyAlignment="1">
      <alignment horizontal="left" wrapText="1"/>
    </xf>
    <xf numFmtId="3" fontId="13" fillId="0" borderId="6" xfId="4" applyNumberFormat="1" applyFont="1" applyFill="1" applyBorder="1" applyAlignment="1">
      <alignment horizontal="left"/>
    </xf>
    <xf numFmtId="3" fontId="13" fillId="0" borderId="14" xfId="4" applyNumberFormat="1" applyFont="1" applyFill="1" applyBorder="1" applyAlignment="1">
      <alignment horizontal="left"/>
    </xf>
    <xf numFmtId="0" fontId="6" fillId="0" borderId="0" xfId="0" applyFont="1" applyFill="1" applyAlignment="1"/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3" fontId="6" fillId="0" borderId="22" xfId="2" applyNumberFormat="1" applyFont="1" applyFill="1" applyBorder="1" applyAlignment="1"/>
    <xf numFmtId="0" fontId="12" fillId="0" borderId="23" xfId="0" applyFont="1" applyFill="1" applyBorder="1" applyAlignment="1">
      <alignment horizontal="center" vertical="center"/>
    </xf>
    <xf numFmtId="3" fontId="6" fillId="0" borderId="24" xfId="2" applyNumberFormat="1" applyFont="1" applyBorder="1"/>
    <xf numFmtId="0" fontId="9" fillId="0" borderId="25" xfId="2" applyFont="1" applyFill="1" applyBorder="1" applyAlignment="1">
      <alignment horizontal="left"/>
    </xf>
    <xf numFmtId="0" fontId="9" fillId="0" borderId="15" xfId="2" applyFont="1" applyFill="1" applyBorder="1" applyAlignment="1">
      <alignment horizontal="left"/>
    </xf>
    <xf numFmtId="0" fontId="9" fillId="0" borderId="26" xfId="2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3" fontId="9" fillId="0" borderId="15" xfId="4" applyNumberFormat="1" applyFont="1" applyFill="1" applyBorder="1" applyAlignment="1">
      <alignment horizontal="left" wrapText="1"/>
    </xf>
    <xf numFmtId="3" fontId="9" fillId="0" borderId="12" xfId="4" applyNumberFormat="1" applyFont="1" applyFill="1" applyBorder="1" applyAlignment="1">
      <alignment horizontal="left" wrapText="1"/>
    </xf>
    <xf numFmtId="3" fontId="6" fillId="0" borderId="22" xfId="4" applyNumberFormat="1" applyFont="1" applyFill="1" applyBorder="1" applyAlignment="1"/>
    <xf numFmtId="3" fontId="6" fillId="0" borderId="28" xfId="4" applyNumberFormat="1" applyFont="1" applyFill="1" applyBorder="1" applyAlignment="1"/>
    <xf numFmtId="0" fontId="12" fillId="0" borderId="22" xfId="0" applyFont="1" applyFill="1" applyBorder="1" applyAlignment="1">
      <alignment horizontal="center"/>
    </xf>
    <xf numFmtId="3" fontId="6" fillId="2" borderId="22" xfId="4" applyNumberFormat="1" applyFont="1" applyFill="1" applyBorder="1" applyAlignment="1"/>
    <xf numFmtId="3" fontId="14" fillId="0" borderId="29" xfId="4" applyNumberFormat="1" applyFont="1" applyFill="1" applyBorder="1" applyAlignment="1"/>
    <xf numFmtId="3" fontId="6" fillId="0" borderId="30" xfId="4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0" fontId="4" fillId="0" borderId="10" xfId="0" applyFont="1" applyBorder="1"/>
    <xf numFmtId="0" fontId="8" fillId="0" borderId="10" xfId="2" applyFont="1" applyFill="1" applyBorder="1" applyAlignment="1">
      <alignment horizontal="center"/>
    </xf>
    <xf numFmtId="0" fontId="8" fillId="0" borderId="19" xfId="4" applyFont="1" applyFill="1" applyBorder="1" applyAlignment="1">
      <alignment horizontal="left"/>
    </xf>
    <xf numFmtId="0" fontId="8" fillId="0" borderId="22" xfId="4" applyFont="1" applyFill="1" applyBorder="1" applyAlignment="1">
      <alignment horizontal="left"/>
    </xf>
    <xf numFmtId="0" fontId="6" fillId="0" borderId="0" xfId="0" applyFont="1" applyFill="1"/>
    <xf numFmtId="3" fontId="6" fillId="0" borderId="8" xfId="0" applyNumberFormat="1" applyFont="1" applyFill="1" applyBorder="1" applyAlignment="1"/>
    <xf numFmtId="3" fontId="6" fillId="0" borderId="9" xfId="0" applyNumberFormat="1" applyFont="1" applyFill="1" applyBorder="1" applyAlignment="1"/>
    <xf numFmtId="0" fontId="9" fillId="0" borderId="0" xfId="2" applyFont="1" applyFill="1" applyBorder="1" applyAlignment="1">
      <alignment horizontal="left"/>
    </xf>
    <xf numFmtId="0" fontId="9" fillId="0" borderId="31" xfId="2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7" xfId="2" applyFont="1" applyFill="1" applyBorder="1" applyAlignment="1">
      <alignment horizontal="left"/>
    </xf>
    <xf numFmtId="0" fontId="9" fillId="0" borderId="19" xfId="2" applyFont="1" applyFill="1" applyBorder="1" applyAlignment="1">
      <alignment horizontal="left"/>
    </xf>
    <xf numFmtId="0" fontId="8" fillId="0" borderId="0" xfId="0" applyFont="1" applyAlignment="1"/>
    <xf numFmtId="0" fontId="8" fillId="0" borderId="0" xfId="2" applyFont="1" applyAlignment="1">
      <alignment wrapText="1"/>
    </xf>
    <xf numFmtId="0" fontId="8" fillId="0" borderId="0" xfId="2" applyFont="1" applyBorder="1" applyAlignment="1">
      <alignment vertical="center" wrapText="1"/>
    </xf>
    <xf numFmtId="0" fontId="9" fillId="0" borderId="32" xfId="0" applyFont="1" applyBorder="1"/>
    <xf numFmtId="0" fontId="8" fillId="0" borderId="0" xfId="0" applyFont="1" applyBorder="1"/>
    <xf numFmtId="0" fontId="12" fillId="0" borderId="10" xfId="0" applyFont="1" applyFill="1" applyBorder="1" applyAlignment="1">
      <alignment horizontal="center"/>
    </xf>
    <xf numFmtId="3" fontId="9" fillId="0" borderId="28" xfId="4" applyNumberFormat="1" applyFont="1" applyFill="1" applyBorder="1" applyAlignment="1">
      <alignment horizontal="left" wrapText="1"/>
    </xf>
    <xf numFmtId="0" fontId="17" fillId="0" borderId="0" xfId="3" applyFont="1"/>
    <xf numFmtId="0" fontId="17" fillId="0" borderId="0" xfId="0" applyFont="1" applyFill="1" applyAlignment="1"/>
    <xf numFmtId="0" fontId="17" fillId="0" borderId="0" xfId="0" applyFont="1"/>
    <xf numFmtId="0" fontId="8" fillId="0" borderId="2" xfId="0" applyFont="1" applyFill="1" applyBorder="1" applyAlignment="1">
      <alignment horizontal="left" vertical="justify" wrapText="1"/>
    </xf>
    <xf numFmtId="0" fontId="8" fillId="0" borderId="11" xfId="0" applyFont="1" applyFill="1" applyBorder="1" applyAlignment="1">
      <alignment horizontal="left" vertical="justify" wrapText="1"/>
    </xf>
    <xf numFmtId="0" fontId="8" fillId="0" borderId="32" xfId="0" applyFont="1" applyFill="1" applyBorder="1" applyAlignment="1">
      <alignment horizontal="center" vertical="justify" wrapText="1"/>
    </xf>
    <xf numFmtId="0" fontId="8" fillId="0" borderId="27" xfId="0" applyFont="1" applyFill="1" applyBorder="1" applyAlignment="1">
      <alignment horizontal="center" vertical="justify" wrapText="1"/>
    </xf>
    <xf numFmtId="0" fontId="8" fillId="0" borderId="2" xfId="0" applyFont="1" applyFill="1" applyBorder="1" applyAlignment="1">
      <alignment horizontal="center" vertical="justify" wrapText="1"/>
    </xf>
    <xf numFmtId="0" fontId="8" fillId="0" borderId="11" xfId="0" applyFont="1" applyFill="1" applyBorder="1" applyAlignment="1">
      <alignment horizontal="center" vertical="justify" wrapText="1"/>
    </xf>
    <xf numFmtId="0" fontId="18" fillId="0" borderId="2" xfId="0" applyFont="1" applyFill="1" applyBorder="1" applyAlignment="1">
      <alignment horizontal="center" vertical="justify" wrapText="1"/>
    </xf>
    <xf numFmtId="0" fontId="18" fillId="0" borderId="11" xfId="0" applyFont="1" applyFill="1" applyBorder="1" applyAlignment="1">
      <alignment horizontal="center" vertical="justify" wrapText="1"/>
    </xf>
    <xf numFmtId="0" fontId="8" fillId="0" borderId="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11" xfId="0" applyBorder="1"/>
    <xf numFmtId="3" fontId="9" fillId="0" borderId="26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aia/Publicaciones/EVIT/1&#186;%20trim%202019/Estad&#237;stica%20Oficial%20Trimestre%201%202019%20Termina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viendas Terminadas"/>
      <sheetName val="Terminadas publica"/>
      <sheetName val="Vivi. Terminadas Alquiler"/>
      <sheetName val="Vivi. termi Area Funcional"/>
      <sheetName val="Vivi Termi Capitales"/>
    </sheetNames>
    <sheetDataSet>
      <sheetData sheetId="0">
        <row r="26">
          <cell r="C26">
            <v>312</v>
          </cell>
          <cell r="D26">
            <v>897</v>
          </cell>
          <cell r="E26">
            <v>361</v>
          </cell>
          <cell r="F26">
            <v>444</v>
          </cell>
          <cell r="G26">
            <v>480</v>
          </cell>
          <cell r="H26">
            <v>274</v>
          </cell>
          <cell r="I26">
            <v>434</v>
          </cell>
          <cell r="J26">
            <v>347</v>
          </cell>
          <cell r="K26">
            <v>491</v>
          </cell>
        </row>
      </sheetData>
      <sheetData sheetId="1">
        <row r="2">
          <cell r="A2" t="str">
            <v>2019ko 1. hiruhilekoan arte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3.5703125" style="14" customWidth="1"/>
    <col min="2" max="2" width="32.7109375" style="14" customWidth="1"/>
    <col min="3" max="11" width="5.7109375" style="14" customWidth="1"/>
    <col min="12" max="12" width="8" style="14" bestFit="1" customWidth="1"/>
    <col min="13" max="16384" width="12" style="14"/>
  </cols>
  <sheetData>
    <row r="1" spans="1:12">
      <c r="A1" s="8" t="s">
        <v>70</v>
      </c>
    </row>
    <row r="2" spans="1:12">
      <c r="A2" s="8" t="s">
        <v>71</v>
      </c>
    </row>
    <row r="3" spans="1:12" ht="12" thickBot="1">
      <c r="B3" s="8"/>
    </row>
    <row r="4" spans="1:12" ht="22.5">
      <c r="B4" s="15" t="s">
        <v>21</v>
      </c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  <c r="K4" s="24">
        <v>2018</v>
      </c>
      <c r="L4" s="24">
        <v>2019</v>
      </c>
    </row>
    <row r="5" spans="1:12">
      <c r="B5" s="10" t="s">
        <v>23</v>
      </c>
      <c r="C5" s="20">
        <v>2402</v>
      </c>
      <c r="D5" s="20">
        <v>1155</v>
      </c>
      <c r="E5" s="20">
        <v>1526</v>
      </c>
      <c r="F5" s="20">
        <v>419</v>
      </c>
      <c r="G5" s="20">
        <v>103</v>
      </c>
      <c r="H5" s="20">
        <v>0</v>
      </c>
      <c r="I5" s="20">
        <v>35</v>
      </c>
      <c r="J5" s="20">
        <v>0</v>
      </c>
      <c r="K5" s="20">
        <v>40</v>
      </c>
      <c r="L5" s="20">
        <v>63</v>
      </c>
    </row>
    <row r="6" spans="1:12">
      <c r="B6" s="29" t="s">
        <v>0</v>
      </c>
      <c r="C6" s="21">
        <v>950</v>
      </c>
      <c r="D6" s="21">
        <v>670</v>
      </c>
      <c r="E6" s="21">
        <v>716</v>
      </c>
      <c r="F6" s="21">
        <v>519</v>
      </c>
      <c r="G6" s="21">
        <v>524</v>
      </c>
      <c r="H6" s="21">
        <v>834</v>
      </c>
      <c r="I6" s="21">
        <v>664</v>
      </c>
      <c r="J6" s="21">
        <v>210</v>
      </c>
      <c r="K6" s="21">
        <v>327</v>
      </c>
      <c r="L6" s="21">
        <v>442</v>
      </c>
    </row>
    <row r="7" spans="1:12">
      <c r="B7" s="28" t="s">
        <v>1</v>
      </c>
      <c r="C7" s="20">
        <v>202</v>
      </c>
      <c r="D7" s="20">
        <v>1499</v>
      </c>
      <c r="E7" s="20">
        <v>935</v>
      </c>
      <c r="F7" s="20">
        <v>435</v>
      </c>
      <c r="G7" s="20">
        <v>458</v>
      </c>
      <c r="H7" s="20">
        <v>297</v>
      </c>
      <c r="I7" s="20">
        <v>286</v>
      </c>
      <c r="J7" s="20">
        <v>88</v>
      </c>
      <c r="K7" s="20">
        <v>51</v>
      </c>
      <c r="L7" s="20">
        <v>42</v>
      </c>
    </row>
    <row r="8" spans="1:12" ht="12" thickBot="1">
      <c r="B8" s="30" t="s">
        <v>18</v>
      </c>
      <c r="C8" s="22">
        <f t="shared" ref="C8:F8" si="0">SUM(C5:C7)</f>
        <v>3554</v>
      </c>
      <c r="D8" s="22">
        <f t="shared" si="0"/>
        <v>3324</v>
      </c>
      <c r="E8" s="22">
        <f t="shared" si="0"/>
        <v>3177</v>
      </c>
      <c r="F8" s="22">
        <f t="shared" si="0"/>
        <v>1373</v>
      </c>
      <c r="G8" s="22">
        <f t="shared" ref="G8:K8" si="1">SUM(G5:G7)</f>
        <v>1085</v>
      </c>
      <c r="H8" s="22">
        <f t="shared" si="1"/>
        <v>1131</v>
      </c>
      <c r="I8" s="22">
        <f t="shared" si="1"/>
        <v>985</v>
      </c>
      <c r="J8" s="22">
        <f t="shared" si="1"/>
        <v>298</v>
      </c>
      <c r="K8" s="22">
        <f t="shared" si="1"/>
        <v>418</v>
      </c>
      <c r="L8" s="22">
        <v>547</v>
      </c>
    </row>
    <row r="9" spans="1:12" ht="12" thickBot="1">
      <c r="B9" s="13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22.5">
      <c r="B10" s="15" t="s">
        <v>26</v>
      </c>
      <c r="C10" s="24">
        <v>2010</v>
      </c>
      <c r="D10" s="24">
        <v>2011</v>
      </c>
      <c r="E10" s="24">
        <v>2012</v>
      </c>
      <c r="F10" s="24">
        <v>2013</v>
      </c>
      <c r="G10" s="24">
        <v>2014</v>
      </c>
      <c r="H10" s="24">
        <v>2015</v>
      </c>
      <c r="I10" s="24">
        <v>2016</v>
      </c>
      <c r="J10" s="24">
        <v>2017</v>
      </c>
      <c r="K10" s="24">
        <f>K4</f>
        <v>2018</v>
      </c>
      <c r="L10" s="24">
        <v>2019</v>
      </c>
    </row>
    <row r="11" spans="1:12">
      <c r="B11" s="10" t="s">
        <v>23</v>
      </c>
      <c r="C11" s="20">
        <v>382</v>
      </c>
      <c r="D11" s="20">
        <v>956</v>
      </c>
      <c r="E11" s="20">
        <v>84</v>
      </c>
      <c r="F11" s="20">
        <v>0</v>
      </c>
      <c r="G11" s="20">
        <v>314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</row>
    <row r="12" spans="1:12">
      <c r="B12" s="29" t="s">
        <v>0</v>
      </c>
      <c r="C12" s="21">
        <v>203</v>
      </c>
      <c r="D12" s="21">
        <v>370</v>
      </c>
      <c r="E12" s="21">
        <v>197</v>
      </c>
      <c r="F12" s="21">
        <v>52</v>
      </c>
      <c r="G12" s="21">
        <v>348</v>
      </c>
      <c r="H12" s="21">
        <v>280</v>
      </c>
      <c r="I12" s="21">
        <v>267</v>
      </c>
      <c r="J12" s="21">
        <v>0</v>
      </c>
      <c r="K12" s="21">
        <v>108</v>
      </c>
      <c r="L12" s="21">
        <v>392</v>
      </c>
    </row>
    <row r="13" spans="1:12">
      <c r="B13" s="28" t="s">
        <v>1</v>
      </c>
      <c r="C13" s="20">
        <v>94</v>
      </c>
      <c r="D13" s="20">
        <v>200</v>
      </c>
      <c r="E13" s="20">
        <v>64</v>
      </c>
      <c r="F13" s="20">
        <v>165</v>
      </c>
      <c r="G13" s="20">
        <v>174</v>
      </c>
      <c r="H13" s="20">
        <v>74</v>
      </c>
      <c r="I13" s="20">
        <v>214</v>
      </c>
      <c r="J13" s="20">
        <v>0</v>
      </c>
      <c r="K13" s="20">
        <v>97</v>
      </c>
      <c r="L13" s="20">
        <v>70</v>
      </c>
    </row>
    <row r="14" spans="1:12" ht="12" thickBot="1">
      <c r="B14" s="30" t="s">
        <v>18</v>
      </c>
      <c r="C14" s="22">
        <f t="shared" ref="C14:K14" si="2">SUM(C11:C13)</f>
        <v>679</v>
      </c>
      <c r="D14" s="22">
        <f t="shared" si="2"/>
        <v>1526</v>
      </c>
      <c r="E14" s="22">
        <f t="shared" si="2"/>
        <v>345</v>
      </c>
      <c r="F14" s="22">
        <f t="shared" si="2"/>
        <v>217</v>
      </c>
      <c r="G14" s="22">
        <f t="shared" si="2"/>
        <v>836</v>
      </c>
      <c r="H14" s="22">
        <f t="shared" si="2"/>
        <v>354</v>
      </c>
      <c r="I14" s="22">
        <f t="shared" si="2"/>
        <v>481</v>
      </c>
      <c r="J14" s="22">
        <f t="shared" si="2"/>
        <v>0</v>
      </c>
      <c r="K14" s="22">
        <f t="shared" si="2"/>
        <v>205</v>
      </c>
      <c r="L14" s="22">
        <v>462</v>
      </c>
    </row>
    <row r="15" spans="1:12" ht="12" thickBot="1">
      <c r="A15" s="58"/>
      <c r="B15" s="57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2.5" customHeight="1">
      <c r="A16" s="118" t="s">
        <v>38</v>
      </c>
      <c r="B16" s="119"/>
      <c r="C16" s="24">
        <v>2010</v>
      </c>
      <c r="D16" s="24">
        <v>2011</v>
      </c>
      <c r="E16" s="24">
        <v>2012</v>
      </c>
      <c r="F16" s="24">
        <v>2013</v>
      </c>
      <c r="G16" s="24">
        <v>2014</v>
      </c>
      <c r="H16" s="24">
        <v>2015</v>
      </c>
      <c r="I16" s="24">
        <v>2016</v>
      </c>
      <c r="J16" s="24">
        <v>2017</v>
      </c>
      <c r="K16" s="24">
        <f>K4</f>
        <v>2018</v>
      </c>
      <c r="L16" s="24">
        <v>2019</v>
      </c>
    </row>
    <row r="17" spans="1:12">
      <c r="A17" s="10" t="s">
        <v>23</v>
      </c>
      <c r="B17" s="10"/>
      <c r="C17" s="20">
        <f t="shared" ref="C17:K19" si="3">+C5+C11</f>
        <v>2784</v>
      </c>
      <c r="D17" s="20">
        <f t="shared" si="3"/>
        <v>2111</v>
      </c>
      <c r="E17" s="20">
        <f t="shared" si="3"/>
        <v>1610</v>
      </c>
      <c r="F17" s="20">
        <f t="shared" si="3"/>
        <v>419</v>
      </c>
      <c r="G17" s="20">
        <f t="shared" si="3"/>
        <v>417</v>
      </c>
      <c r="H17" s="20">
        <f t="shared" si="3"/>
        <v>0</v>
      </c>
      <c r="I17" s="20">
        <f t="shared" si="3"/>
        <v>35</v>
      </c>
      <c r="J17" s="20">
        <f t="shared" si="3"/>
        <v>0</v>
      </c>
      <c r="K17" s="20">
        <f t="shared" si="3"/>
        <v>40</v>
      </c>
      <c r="L17" s="20">
        <v>63</v>
      </c>
    </row>
    <row r="18" spans="1:12">
      <c r="A18" s="11" t="s">
        <v>0</v>
      </c>
      <c r="B18" s="11"/>
      <c r="C18" s="21">
        <f t="shared" si="3"/>
        <v>1153</v>
      </c>
      <c r="D18" s="21">
        <f t="shared" si="3"/>
        <v>1040</v>
      </c>
      <c r="E18" s="21">
        <f t="shared" si="3"/>
        <v>913</v>
      </c>
      <c r="F18" s="21">
        <f t="shared" si="3"/>
        <v>571</v>
      </c>
      <c r="G18" s="21">
        <f t="shared" si="3"/>
        <v>872</v>
      </c>
      <c r="H18" s="21">
        <f t="shared" si="3"/>
        <v>1114</v>
      </c>
      <c r="I18" s="21">
        <f t="shared" si="3"/>
        <v>931</v>
      </c>
      <c r="J18" s="21">
        <f t="shared" si="3"/>
        <v>210</v>
      </c>
      <c r="K18" s="21">
        <f t="shared" si="3"/>
        <v>435</v>
      </c>
      <c r="L18" s="21">
        <v>834</v>
      </c>
    </row>
    <row r="19" spans="1:12">
      <c r="A19" s="10" t="s">
        <v>1</v>
      </c>
      <c r="B19" s="10"/>
      <c r="C19" s="20">
        <f t="shared" si="3"/>
        <v>296</v>
      </c>
      <c r="D19" s="20">
        <f t="shared" si="3"/>
        <v>1699</v>
      </c>
      <c r="E19" s="20">
        <f t="shared" si="3"/>
        <v>999</v>
      </c>
      <c r="F19" s="20">
        <f t="shared" si="3"/>
        <v>600</v>
      </c>
      <c r="G19" s="20">
        <f t="shared" si="3"/>
        <v>632</v>
      </c>
      <c r="H19" s="20">
        <f t="shared" si="3"/>
        <v>371</v>
      </c>
      <c r="I19" s="20">
        <f t="shared" si="3"/>
        <v>500</v>
      </c>
      <c r="J19" s="20">
        <f t="shared" si="3"/>
        <v>88</v>
      </c>
      <c r="K19" s="20">
        <f t="shared" si="3"/>
        <v>148</v>
      </c>
      <c r="L19" s="20">
        <v>112</v>
      </c>
    </row>
    <row r="20" spans="1:12" ht="12" thickBot="1">
      <c r="A20" s="12" t="s">
        <v>18</v>
      </c>
      <c r="B20" s="12"/>
      <c r="C20" s="22">
        <f t="shared" ref="C20:K20" si="4">SUM(C17:C19)</f>
        <v>4233</v>
      </c>
      <c r="D20" s="22">
        <f t="shared" si="4"/>
        <v>4850</v>
      </c>
      <c r="E20" s="22">
        <f t="shared" si="4"/>
        <v>3522</v>
      </c>
      <c r="F20" s="22">
        <f t="shared" si="4"/>
        <v>1590</v>
      </c>
      <c r="G20" s="22">
        <f t="shared" si="4"/>
        <v>1921</v>
      </c>
      <c r="H20" s="22">
        <f t="shared" si="4"/>
        <v>1485</v>
      </c>
      <c r="I20" s="22">
        <f t="shared" si="4"/>
        <v>1466</v>
      </c>
      <c r="J20" s="22">
        <f t="shared" si="4"/>
        <v>298</v>
      </c>
      <c r="K20" s="22">
        <f t="shared" si="4"/>
        <v>623</v>
      </c>
      <c r="L20" s="22">
        <v>1009</v>
      </c>
    </row>
    <row r="21" spans="1:12" ht="13.5" thickBot="1">
      <c r="A21" s="2"/>
      <c r="B21" s="13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2.5">
      <c r="B22" s="15" t="s">
        <v>27</v>
      </c>
      <c r="C22" s="24">
        <v>2010</v>
      </c>
      <c r="D22" s="24">
        <v>2011</v>
      </c>
      <c r="E22" s="24">
        <v>2012</v>
      </c>
      <c r="F22" s="24">
        <v>2013</v>
      </c>
      <c r="G22" s="24">
        <v>2014</v>
      </c>
      <c r="H22" s="24">
        <v>2015</v>
      </c>
      <c r="I22" s="24">
        <v>2016</v>
      </c>
      <c r="J22" s="24">
        <v>2017</v>
      </c>
      <c r="K22" s="24">
        <f>K4</f>
        <v>2018</v>
      </c>
      <c r="L22" s="24">
        <v>2019</v>
      </c>
    </row>
    <row r="23" spans="1:12">
      <c r="B23" s="10" t="s">
        <v>23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</row>
    <row r="24" spans="1:12">
      <c r="B24" s="29" t="s">
        <v>0</v>
      </c>
      <c r="C24" s="21">
        <v>110</v>
      </c>
      <c r="D24" s="21">
        <v>55</v>
      </c>
      <c r="E24" s="21">
        <v>50</v>
      </c>
      <c r="F24" s="21">
        <v>59</v>
      </c>
      <c r="G24" s="21">
        <v>0</v>
      </c>
      <c r="H24" s="21">
        <v>44</v>
      </c>
      <c r="I24" s="21">
        <v>70</v>
      </c>
      <c r="J24" s="21">
        <v>0</v>
      </c>
      <c r="K24" s="21">
        <v>0</v>
      </c>
      <c r="L24" s="21">
        <v>57</v>
      </c>
    </row>
    <row r="25" spans="1:12">
      <c r="B25" s="28" t="s">
        <v>1</v>
      </c>
      <c r="C25" s="20">
        <v>0</v>
      </c>
      <c r="D25" s="20">
        <v>70</v>
      </c>
      <c r="E25" s="20">
        <v>108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</row>
    <row r="26" spans="1:12" ht="12" thickBot="1">
      <c r="B26" s="30" t="s">
        <v>18</v>
      </c>
      <c r="C26" s="22">
        <f t="shared" ref="C26:K26" si="5">SUM(C23:C25)</f>
        <v>110</v>
      </c>
      <c r="D26" s="22">
        <f t="shared" si="5"/>
        <v>125</v>
      </c>
      <c r="E26" s="22">
        <f t="shared" si="5"/>
        <v>158</v>
      </c>
      <c r="F26" s="22">
        <f t="shared" si="5"/>
        <v>59</v>
      </c>
      <c r="G26" s="22">
        <f t="shared" si="5"/>
        <v>0</v>
      </c>
      <c r="H26" s="22">
        <f t="shared" si="5"/>
        <v>44</v>
      </c>
      <c r="I26" s="22">
        <f t="shared" si="5"/>
        <v>70</v>
      </c>
      <c r="J26" s="22">
        <f t="shared" si="5"/>
        <v>0</v>
      </c>
      <c r="K26" s="22">
        <f t="shared" si="5"/>
        <v>0</v>
      </c>
      <c r="L26" s="22">
        <v>57</v>
      </c>
    </row>
    <row r="27" spans="1:12" ht="12" thickBot="1"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22.5">
      <c r="A28" s="16"/>
      <c r="B28" s="15" t="s">
        <v>22</v>
      </c>
      <c r="C28" s="24">
        <v>2010</v>
      </c>
      <c r="D28" s="24">
        <v>2011</v>
      </c>
      <c r="E28" s="24">
        <v>2012</v>
      </c>
      <c r="F28" s="24">
        <v>2013</v>
      </c>
      <c r="G28" s="24">
        <v>2014</v>
      </c>
      <c r="H28" s="24">
        <v>2015</v>
      </c>
      <c r="I28" s="24">
        <v>2016</v>
      </c>
      <c r="J28" s="24">
        <v>2017</v>
      </c>
      <c r="K28" s="24">
        <f>K4</f>
        <v>2018</v>
      </c>
      <c r="L28" s="24">
        <v>2019</v>
      </c>
    </row>
    <row r="29" spans="1:12">
      <c r="A29" s="16"/>
      <c r="B29" s="10" t="s">
        <v>23</v>
      </c>
      <c r="C29" s="20">
        <v>608</v>
      </c>
      <c r="D29" s="20">
        <v>321</v>
      </c>
      <c r="E29" s="20">
        <v>90</v>
      </c>
      <c r="F29" s="20">
        <v>96</v>
      </c>
      <c r="G29" s="20">
        <v>171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</row>
    <row r="30" spans="1:12">
      <c r="A30" s="16"/>
      <c r="B30" s="29" t="s">
        <v>0</v>
      </c>
      <c r="C30" s="21">
        <v>40</v>
      </c>
      <c r="D30" s="21">
        <v>30</v>
      </c>
      <c r="E30" s="21">
        <v>40</v>
      </c>
      <c r="F30" s="21">
        <v>0</v>
      </c>
      <c r="G30" s="21">
        <v>40</v>
      </c>
      <c r="H30" s="21">
        <v>90</v>
      </c>
      <c r="I30" s="21">
        <v>0</v>
      </c>
      <c r="J30" s="21">
        <v>0</v>
      </c>
      <c r="K30" s="21">
        <v>167</v>
      </c>
      <c r="L30" s="21">
        <v>58</v>
      </c>
    </row>
    <row r="31" spans="1:12">
      <c r="A31" s="16"/>
      <c r="B31" s="28" t="s">
        <v>1</v>
      </c>
      <c r="C31" s="20">
        <v>0</v>
      </c>
      <c r="D31" s="20">
        <v>147</v>
      </c>
      <c r="E31" s="20">
        <v>25</v>
      </c>
      <c r="F31" s="20">
        <v>27</v>
      </c>
      <c r="G31" s="20">
        <v>68</v>
      </c>
      <c r="H31" s="20">
        <v>34</v>
      </c>
      <c r="I31" s="20">
        <v>20</v>
      </c>
      <c r="J31" s="20">
        <v>32</v>
      </c>
      <c r="K31" s="20">
        <v>0</v>
      </c>
      <c r="L31" s="20">
        <v>0</v>
      </c>
    </row>
    <row r="32" spans="1:12" ht="12" thickBot="1">
      <c r="A32" s="16"/>
      <c r="B32" s="30" t="s">
        <v>18</v>
      </c>
      <c r="C32" s="22">
        <f t="shared" ref="C32:K32" si="6">SUM(C29:C31)</f>
        <v>648</v>
      </c>
      <c r="D32" s="22">
        <f t="shared" si="6"/>
        <v>498</v>
      </c>
      <c r="E32" s="22">
        <f t="shared" si="6"/>
        <v>155</v>
      </c>
      <c r="F32" s="22">
        <f t="shared" si="6"/>
        <v>123</v>
      </c>
      <c r="G32" s="22">
        <f t="shared" si="6"/>
        <v>279</v>
      </c>
      <c r="H32" s="22">
        <f t="shared" si="6"/>
        <v>124</v>
      </c>
      <c r="I32" s="22">
        <f t="shared" si="6"/>
        <v>20</v>
      </c>
      <c r="J32" s="22">
        <f t="shared" si="6"/>
        <v>32</v>
      </c>
      <c r="K32" s="22">
        <f t="shared" si="6"/>
        <v>167</v>
      </c>
      <c r="L32" s="22">
        <v>58</v>
      </c>
    </row>
    <row r="33" spans="1:12" ht="12" thickBot="1">
      <c r="A33" s="59"/>
      <c r="B33" s="60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22.5" customHeight="1">
      <c r="A34" s="118" t="s">
        <v>39</v>
      </c>
      <c r="B34" s="119"/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  <c r="J34" s="24">
        <v>2017</v>
      </c>
      <c r="K34" s="24">
        <f>K4</f>
        <v>2018</v>
      </c>
      <c r="L34" s="24">
        <v>2019</v>
      </c>
    </row>
    <row r="35" spans="1:12">
      <c r="A35" s="10" t="s">
        <v>23</v>
      </c>
      <c r="B35" s="10"/>
      <c r="C35" s="20">
        <f t="shared" ref="C35:K37" si="7">+C23+C29</f>
        <v>608</v>
      </c>
      <c r="D35" s="20">
        <f t="shared" si="7"/>
        <v>321</v>
      </c>
      <c r="E35" s="20">
        <f t="shared" si="7"/>
        <v>90</v>
      </c>
      <c r="F35" s="20">
        <f t="shared" si="7"/>
        <v>96</v>
      </c>
      <c r="G35" s="20">
        <f t="shared" si="7"/>
        <v>171</v>
      </c>
      <c r="H35" s="20">
        <f t="shared" si="7"/>
        <v>0</v>
      </c>
      <c r="I35" s="20">
        <f t="shared" si="7"/>
        <v>0</v>
      </c>
      <c r="J35" s="20">
        <f t="shared" si="7"/>
        <v>0</v>
      </c>
      <c r="K35" s="20">
        <f t="shared" si="7"/>
        <v>0</v>
      </c>
      <c r="L35" s="20">
        <v>0</v>
      </c>
    </row>
    <row r="36" spans="1:12">
      <c r="A36" s="11" t="s">
        <v>0</v>
      </c>
      <c r="B36" s="11"/>
      <c r="C36" s="21">
        <f t="shared" si="7"/>
        <v>150</v>
      </c>
      <c r="D36" s="21">
        <f t="shared" si="7"/>
        <v>85</v>
      </c>
      <c r="E36" s="21">
        <f t="shared" si="7"/>
        <v>90</v>
      </c>
      <c r="F36" s="21">
        <f t="shared" si="7"/>
        <v>59</v>
      </c>
      <c r="G36" s="21">
        <f t="shared" si="7"/>
        <v>40</v>
      </c>
      <c r="H36" s="21">
        <f t="shared" si="7"/>
        <v>134</v>
      </c>
      <c r="I36" s="21">
        <f t="shared" si="7"/>
        <v>70</v>
      </c>
      <c r="J36" s="21">
        <f t="shared" si="7"/>
        <v>0</v>
      </c>
      <c r="K36" s="21">
        <f t="shared" si="7"/>
        <v>167</v>
      </c>
      <c r="L36" s="21">
        <v>115</v>
      </c>
    </row>
    <row r="37" spans="1:12">
      <c r="A37" s="10" t="s">
        <v>1</v>
      </c>
      <c r="B37" s="10"/>
      <c r="C37" s="20">
        <f t="shared" si="7"/>
        <v>0</v>
      </c>
      <c r="D37" s="20">
        <f t="shared" si="7"/>
        <v>217</v>
      </c>
      <c r="E37" s="20">
        <f t="shared" si="7"/>
        <v>133</v>
      </c>
      <c r="F37" s="20">
        <f t="shared" si="7"/>
        <v>27</v>
      </c>
      <c r="G37" s="20">
        <f t="shared" si="7"/>
        <v>68</v>
      </c>
      <c r="H37" s="20">
        <f t="shared" si="7"/>
        <v>34</v>
      </c>
      <c r="I37" s="20">
        <f t="shared" si="7"/>
        <v>20</v>
      </c>
      <c r="J37" s="20">
        <f t="shared" si="7"/>
        <v>32</v>
      </c>
      <c r="K37" s="20">
        <f t="shared" si="7"/>
        <v>0</v>
      </c>
      <c r="L37" s="20">
        <v>0</v>
      </c>
    </row>
    <row r="38" spans="1:12" ht="12" thickBot="1">
      <c r="A38" s="12" t="s">
        <v>18</v>
      </c>
      <c r="B38" s="12"/>
      <c r="C38" s="22">
        <f t="shared" ref="C38:K38" si="8">SUM(C35:C37)</f>
        <v>758</v>
      </c>
      <c r="D38" s="22">
        <f t="shared" si="8"/>
        <v>623</v>
      </c>
      <c r="E38" s="22">
        <f t="shared" si="8"/>
        <v>313</v>
      </c>
      <c r="F38" s="22">
        <f t="shared" si="8"/>
        <v>182</v>
      </c>
      <c r="G38" s="22">
        <f t="shared" si="8"/>
        <v>279</v>
      </c>
      <c r="H38" s="22">
        <f t="shared" si="8"/>
        <v>168</v>
      </c>
      <c r="I38" s="22">
        <f t="shared" si="8"/>
        <v>90</v>
      </c>
      <c r="J38" s="22">
        <f t="shared" si="8"/>
        <v>32</v>
      </c>
      <c r="K38" s="22">
        <f t="shared" si="8"/>
        <v>167</v>
      </c>
      <c r="L38" s="22">
        <v>115</v>
      </c>
    </row>
    <row r="39" spans="1:12" ht="12" thickBot="1">
      <c r="A39" s="59"/>
      <c r="B39" s="60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22.5" customHeight="1">
      <c r="A40" s="116" t="s">
        <v>51</v>
      </c>
      <c r="B40" s="117"/>
      <c r="C40" s="24">
        <v>2010</v>
      </c>
      <c r="D40" s="24">
        <v>2011</v>
      </c>
      <c r="E40" s="24">
        <v>2012</v>
      </c>
      <c r="F40" s="24">
        <v>2013</v>
      </c>
      <c r="G40" s="24">
        <v>2014</v>
      </c>
      <c r="H40" s="24">
        <v>2015</v>
      </c>
      <c r="I40" s="24">
        <v>2016</v>
      </c>
      <c r="J40" s="24">
        <v>2017</v>
      </c>
      <c r="K40" s="24">
        <f>K4</f>
        <v>2018</v>
      </c>
      <c r="L40" s="24">
        <v>2019</v>
      </c>
    </row>
    <row r="41" spans="1:12">
      <c r="A41" s="10" t="s">
        <v>23</v>
      </c>
      <c r="B41" s="10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1</v>
      </c>
      <c r="K41" s="20">
        <v>0</v>
      </c>
      <c r="L41" s="20">
        <v>58</v>
      </c>
    </row>
    <row r="42" spans="1:12">
      <c r="A42" s="11" t="s">
        <v>0</v>
      </c>
      <c r="B42" s="11"/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289</v>
      </c>
      <c r="I42" s="21">
        <v>40</v>
      </c>
      <c r="J42" s="21">
        <v>26</v>
      </c>
      <c r="K42" s="21">
        <v>3</v>
      </c>
      <c r="L42" s="21">
        <v>99</v>
      </c>
    </row>
    <row r="43" spans="1:12">
      <c r="A43" s="10" t="s">
        <v>1</v>
      </c>
      <c r="B43" s="10"/>
      <c r="C43" s="20">
        <v>0</v>
      </c>
      <c r="D43" s="20">
        <v>1</v>
      </c>
      <c r="E43" s="20">
        <v>0</v>
      </c>
      <c r="F43" s="20">
        <v>70</v>
      </c>
      <c r="G43" s="20">
        <v>39</v>
      </c>
      <c r="H43" s="20">
        <v>15</v>
      </c>
      <c r="I43" s="20">
        <v>0</v>
      </c>
      <c r="J43" s="20">
        <v>0</v>
      </c>
      <c r="K43" s="20">
        <v>6</v>
      </c>
      <c r="L43" s="20">
        <v>5</v>
      </c>
    </row>
    <row r="44" spans="1:12" ht="12" thickBot="1">
      <c r="A44" s="12" t="s">
        <v>18</v>
      </c>
      <c r="B44" s="12"/>
      <c r="C44" s="22">
        <f t="shared" ref="C44:K44" si="9">SUM(C41:C43)</f>
        <v>0</v>
      </c>
      <c r="D44" s="22">
        <f t="shared" si="9"/>
        <v>1</v>
      </c>
      <c r="E44" s="22">
        <f t="shared" si="9"/>
        <v>0</v>
      </c>
      <c r="F44" s="22">
        <f t="shared" si="9"/>
        <v>70</v>
      </c>
      <c r="G44" s="22">
        <f t="shared" si="9"/>
        <v>39</v>
      </c>
      <c r="H44" s="22">
        <f t="shared" si="9"/>
        <v>304</v>
      </c>
      <c r="I44" s="22">
        <f t="shared" si="9"/>
        <v>40</v>
      </c>
      <c r="J44" s="22">
        <f t="shared" si="9"/>
        <v>27</v>
      </c>
      <c r="K44" s="22">
        <f t="shared" si="9"/>
        <v>9</v>
      </c>
      <c r="L44" s="22">
        <v>162</v>
      </c>
    </row>
    <row r="45" spans="1:12" ht="13.5" thickBot="1">
      <c r="A45" s="61"/>
      <c r="B45" s="57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45" customHeight="1">
      <c r="A46" s="116" t="s">
        <v>52</v>
      </c>
      <c r="B46" s="117"/>
      <c r="C46" s="24">
        <v>2010</v>
      </c>
      <c r="D46" s="24">
        <v>2011</v>
      </c>
      <c r="E46" s="24">
        <v>2012</v>
      </c>
      <c r="F46" s="24">
        <v>2013</v>
      </c>
      <c r="G46" s="24">
        <v>2014</v>
      </c>
      <c r="H46" s="24">
        <v>2015</v>
      </c>
      <c r="I46" s="24">
        <v>2016</v>
      </c>
      <c r="J46" s="24">
        <v>2017</v>
      </c>
      <c r="K46" s="24">
        <f>K4</f>
        <v>2018</v>
      </c>
      <c r="L46" s="24">
        <v>2019</v>
      </c>
    </row>
    <row r="47" spans="1:12">
      <c r="A47" s="10" t="s">
        <v>23</v>
      </c>
      <c r="B47" s="10"/>
      <c r="C47" s="20">
        <f t="shared" ref="C47:E49" si="10">+C35+C17</f>
        <v>3392</v>
      </c>
      <c r="D47" s="20">
        <f t="shared" si="10"/>
        <v>2432</v>
      </c>
      <c r="E47" s="20">
        <f t="shared" si="10"/>
        <v>1700</v>
      </c>
      <c r="F47" s="20">
        <f t="shared" ref="D47:K49" si="11">+F35+F17+F41</f>
        <v>515</v>
      </c>
      <c r="G47" s="20">
        <f t="shared" si="11"/>
        <v>588</v>
      </c>
      <c r="H47" s="20">
        <f t="shared" si="11"/>
        <v>0</v>
      </c>
      <c r="I47" s="20">
        <f t="shared" si="11"/>
        <v>35</v>
      </c>
      <c r="J47" s="20">
        <f t="shared" si="11"/>
        <v>1</v>
      </c>
      <c r="K47" s="20">
        <f t="shared" si="11"/>
        <v>40</v>
      </c>
      <c r="L47" s="20">
        <v>121</v>
      </c>
    </row>
    <row r="48" spans="1:12">
      <c r="A48" s="11" t="s">
        <v>0</v>
      </c>
      <c r="B48" s="11"/>
      <c r="C48" s="21">
        <f t="shared" si="10"/>
        <v>1303</v>
      </c>
      <c r="D48" s="21">
        <f t="shared" si="10"/>
        <v>1125</v>
      </c>
      <c r="E48" s="21">
        <f t="shared" si="10"/>
        <v>1003</v>
      </c>
      <c r="F48" s="21">
        <f t="shared" si="11"/>
        <v>630</v>
      </c>
      <c r="G48" s="21">
        <f t="shared" si="11"/>
        <v>912</v>
      </c>
      <c r="H48" s="21">
        <f t="shared" si="11"/>
        <v>1537</v>
      </c>
      <c r="I48" s="21">
        <f t="shared" si="11"/>
        <v>1041</v>
      </c>
      <c r="J48" s="21">
        <f t="shared" si="11"/>
        <v>236</v>
      </c>
      <c r="K48" s="21">
        <f t="shared" si="11"/>
        <v>605</v>
      </c>
      <c r="L48" s="21">
        <v>1048</v>
      </c>
    </row>
    <row r="49" spans="1:12">
      <c r="A49" s="10" t="s">
        <v>1</v>
      </c>
      <c r="B49" s="10"/>
      <c r="C49" s="20">
        <f t="shared" si="10"/>
        <v>296</v>
      </c>
      <c r="D49" s="20">
        <f t="shared" si="11"/>
        <v>1917</v>
      </c>
      <c r="E49" s="20">
        <f t="shared" si="10"/>
        <v>1132</v>
      </c>
      <c r="F49" s="20">
        <f t="shared" si="11"/>
        <v>697</v>
      </c>
      <c r="G49" s="20">
        <f t="shared" si="11"/>
        <v>739</v>
      </c>
      <c r="H49" s="20">
        <f t="shared" si="11"/>
        <v>420</v>
      </c>
      <c r="I49" s="20">
        <f t="shared" si="11"/>
        <v>520</v>
      </c>
      <c r="J49" s="20">
        <f t="shared" si="11"/>
        <v>120</v>
      </c>
      <c r="K49" s="20">
        <f t="shared" si="11"/>
        <v>154</v>
      </c>
      <c r="L49" s="20">
        <v>117</v>
      </c>
    </row>
    <row r="50" spans="1:12" ht="12" thickBot="1">
      <c r="A50" s="12" t="s">
        <v>18</v>
      </c>
      <c r="B50" s="12"/>
      <c r="C50" s="22">
        <f t="shared" ref="C50:K50" si="12">SUM(C47:C49)</f>
        <v>4991</v>
      </c>
      <c r="D50" s="22">
        <f t="shared" si="12"/>
        <v>5474</v>
      </c>
      <c r="E50" s="22">
        <f t="shared" si="12"/>
        <v>3835</v>
      </c>
      <c r="F50" s="22">
        <f t="shared" si="12"/>
        <v>1842</v>
      </c>
      <c r="G50" s="22">
        <f t="shared" si="12"/>
        <v>2239</v>
      </c>
      <c r="H50" s="22">
        <f t="shared" si="12"/>
        <v>1957</v>
      </c>
      <c r="I50" s="22">
        <f t="shared" si="12"/>
        <v>1596</v>
      </c>
      <c r="J50" s="22">
        <f t="shared" si="12"/>
        <v>357</v>
      </c>
      <c r="K50" s="22">
        <f t="shared" si="12"/>
        <v>799</v>
      </c>
      <c r="L50" s="22">
        <v>1286</v>
      </c>
    </row>
    <row r="51" spans="1:12">
      <c r="A51" s="16"/>
      <c r="B51" s="1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C52" s="52"/>
      <c r="D52" s="52"/>
      <c r="E52" s="52"/>
      <c r="F52" s="52"/>
      <c r="G52" s="52"/>
      <c r="H52" s="52"/>
      <c r="I52" s="52"/>
      <c r="J52" s="52"/>
      <c r="K52" s="52"/>
      <c r="L52" s="52"/>
    </row>
    <row r="53" spans="1:12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>
      <c r="B54" s="74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7" spans="1:12">
      <c r="A57" s="106" t="s">
        <v>59</v>
      </c>
    </row>
    <row r="58" spans="1:12">
      <c r="A58" s="8" t="s">
        <v>64</v>
      </c>
    </row>
    <row r="59" spans="1:12" ht="12" thickBot="1"/>
    <row r="60" spans="1:12">
      <c r="A60" s="116" t="s">
        <v>58</v>
      </c>
      <c r="B60" s="117"/>
      <c r="C60" s="24">
        <v>2010</v>
      </c>
      <c r="D60" s="24">
        <v>2011</v>
      </c>
      <c r="E60" s="24">
        <v>2012</v>
      </c>
      <c r="F60" s="24">
        <v>2013</v>
      </c>
      <c r="G60" s="24">
        <v>2014</v>
      </c>
      <c r="H60" s="24">
        <v>2015</v>
      </c>
      <c r="I60" s="24">
        <v>2016</v>
      </c>
      <c r="J60" s="24">
        <v>2017</v>
      </c>
      <c r="K60" s="24">
        <v>2018</v>
      </c>
      <c r="L60" s="24">
        <v>2019</v>
      </c>
    </row>
    <row r="61" spans="1:12">
      <c r="A61" s="10" t="s">
        <v>23</v>
      </c>
      <c r="B61" s="10"/>
      <c r="C61" s="20">
        <v>0</v>
      </c>
      <c r="D61" s="20">
        <v>0</v>
      </c>
      <c r="E61" s="20">
        <v>0</v>
      </c>
      <c r="F61" s="20">
        <v>0</v>
      </c>
      <c r="G61" s="20">
        <v>91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</row>
    <row r="62" spans="1:12">
      <c r="A62" s="11" t="s">
        <v>0</v>
      </c>
      <c r="B62" s="11"/>
      <c r="C62" s="21">
        <v>0</v>
      </c>
      <c r="D62" s="21">
        <v>0</v>
      </c>
      <c r="E62" s="21">
        <v>0</v>
      </c>
      <c r="F62" s="21">
        <v>0</v>
      </c>
      <c r="G62" s="21">
        <v>57</v>
      </c>
      <c r="H62" s="21">
        <v>0</v>
      </c>
      <c r="I62" s="21">
        <v>86</v>
      </c>
      <c r="J62" s="21">
        <v>0</v>
      </c>
      <c r="K62" s="21">
        <v>60</v>
      </c>
      <c r="L62" s="21">
        <v>58</v>
      </c>
    </row>
    <row r="63" spans="1:12">
      <c r="A63" s="10" t="s">
        <v>1</v>
      </c>
      <c r="B63" s="10"/>
      <c r="C63" s="20">
        <v>125</v>
      </c>
      <c r="D63" s="20">
        <v>0</v>
      </c>
      <c r="E63" s="20">
        <v>0</v>
      </c>
      <c r="F63" s="20">
        <v>0</v>
      </c>
      <c r="G63" s="20">
        <v>53</v>
      </c>
      <c r="H63" s="20">
        <v>0</v>
      </c>
      <c r="I63" s="20">
        <v>47</v>
      </c>
      <c r="J63" s="20">
        <v>0</v>
      </c>
      <c r="K63" s="20">
        <v>0</v>
      </c>
      <c r="L63" s="20">
        <v>0</v>
      </c>
    </row>
    <row r="64" spans="1:12" ht="12" thickBot="1">
      <c r="A64" s="12" t="s">
        <v>46</v>
      </c>
      <c r="B64" s="12"/>
      <c r="C64" s="22">
        <f t="shared" ref="C64:G64" si="13">SUM(C61:C63)</f>
        <v>125</v>
      </c>
      <c r="D64" s="22">
        <f t="shared" si="13"/>
        <v>0</v>
      </c>
      <c r="E64" s="22">
        <f t="shared" si="13"/>
        <v>0</v>
      </c>
      <c r="F64" s="22">
        <f t="shared" si="13"/>
        <v>0</v>
      </c>
      <c r="G64" s="22">
        <f t="shared" si="13"/>
        <v>201</v>
      </c>
      <c r="H64" s="22">
        <f>SUM(H61:H63)</f>
        <v>0</v>
      </c>
      <c r="I64" s="22">
        <f>SUM(I61:I63)</f>
        <v>133</v>
      </c>
      <c r="J64" s="22">
        <f>SUM(J61:J63)</f>
        <v>0</v>
      </c>
      <c r="K64" s="22">
        <f>SUM(K61:K63)</f>
        <v>60</v>
      </c>
      <c r="L64" s="22">
        <v>58</v>
      </c>
    </row>
    <row r="65" spans="1:12">
      <c r="A65" s="52"/>
    </row>
    <row r="66" spans="1:12">
      <c r="A66" s="52" t="s">
        <v>24</v>
      </c>
    </row>
    <row r="67" spans="1:12">
      <c r="A67" s="6" t="s">
        <v>49</v>
      </c>
    </row>
    <row r="68" spans="1:12">
      <c r="A68" s="74" t="s">
        <v>73</v>
      </c>
    </row>
    <row r="69" spans="1:12" ht="12" thickBot="1"/>
    <row r="70" spans="1:12">
      <c r="A70" s="116" t="s">
        <v>60</v>
      </c>
      <c r="B70" s="117"/>
      <c r="C70" s="24">
        <v>2010</v>
      </c>
      <c r="D70" s="24">
        <v>2011</v>
      </c>
      <c r="E70" s="24">
        <v>2012</v>
      </c>
      <c r="F70" s="24">
        <v>2013</v>
      </c>
      <c r="G70" s="24">
        <v>2014</v>
      </c>
      <c r="H70" s="24">
        <v>2015</v>
      </c>
      <c r="I70" s="24">
        <v>2016</v>
      </c>
      <c r="J70" s="24">
        <v>2017</v>
      </c>
      <c r="K70" s="24">
        <f>K60</f>
        <v>2018</v>
      </c>
      <c r="L70" s="24">
        <v>2019</v>
      </c>
    </row>
    <row r="71" spans="1:12">
      <c r="A71" s="10" t="s">
        <v>23</v>
      </c>
      <c r="B71" s="10"/>
      <c r="C71" s="20">
        <f t="shared" ref="C71:K73" si="14">C47+C61</f>
        <v>3392</v>
      </c>
      <c r="D71" s="20">
        <f t="shared" si="14"/>
        <v>2432</v>
      </c>
      <c r="E71" s="20">
        <f t="shared" si="14"/>
        <v>1700</v>
      </c>
      <c r="F71" s="20">
        <f t="shared" si="14"/>
        <v>515</v>
      </c>
      <c r="G71" s="20">
        <f t="shared" si="14"/>
        <v>679</v>
      </c>
      <c r="H71" s="20">
        <f t="shared" si="14"/>
        <v>0</v>
      </c>
      <c r="I71" s="20">
        <f t="shared" si="14"/>
        <v>35</v>
      </c>
      <c r="J71" s="20">
        <f t="shared" si="14"/>
        <v>1</v>
      </c>
      <c r="K71" s="20">
        <f t="shared" si="14"/>
        <v>40</v>
      </c>
      <c r="L71" s="20">
        <v>121</v>
      </c>
    </row>
    <row r="72" spans="1:12">
      <c r="A72" s="11" t="s">
        <v>0</v>
      </c>
      <c r="B72" s="11"/>
      <c r="C72" s="21">
        <f t="shared" si="14"/>
        <v>1303</v>
      </c>
      <c r="D72" s="21">
        <f t="shared" si="14"/>
        <v>1125</v>
      </c>
      <c r="E72" s="21">
        <f t="shared" si="14"/>
        <v>1003</v>
      </c>
      <c r="F72" s="21">
        <f t="shared" si="14"/>
        <v>630</v>
      </c>
      <c r="G72" s="21">
        <f t="shared" si="14"/>
        <v>969</v>
      </c>
      <c r="H72" s="21">
        <f t="shared" si="14"/>
        <v>1537</v>
      </c>
      <c r="I72" s="21">
        <f t="shared" si="14"/>
        <v>1127</v>
      </c>
      <c r="J72" s="21">
        <f t="shared" si="14"/>
        <v>236</v>
      </c>
      <c r="K72" s="21">
        <f t="shared" si="14"/>
        <v>665</v>
      </c>
      <c r="L72" s="21">
        <v>1106</v>
      </c>
    </row>
    <row r="73" spans="1:12">
      <c r="A73" s="10" t="s">
        <v>1</v>
      </c>
      <c r="B73" s="10"/>
      <c r="C73" s="20">
        <f t="shared" si="14"/>
        <v>421</v>
      </c>
      <c r="D73" s="20">
        <f t="shared" si="14"/>
        <v>1917</v>
      </c>
      <c r="E73" s="20">
        <f t="shared" si="14"/>
        <v>1132</v>
      </c>
      <c r="F73" s="20">
        <f t="shared" si="14"/>
        <v>697</v>
      </c>
      <c r="G73" s="20">
        <f t="shared" si="14"/>
        <v>792</v>
      </c>
      <c r="H73" s="20">
        <f t="shared" si="14"/>
        <v>420</v>
      </c>
      <c r="I73" s="20">
        <f t="shared" si="14"/>
        <v>567</v>
      </c>
      <c r="J73" s="20">
        <f t="shared" si="14"/>
        <v>120</v>
      </c>
      <c r="K73" s="20">
        <f t="shared" si="14"/>
        <v>154</v>
      </c>
      <c r="L73" s="20">
        <v>117</v>
      </c>
    </row>
    <row r="74" spans="1:12" ht="12" thickBot="1">
      <c r="A74" s="12" t="s">
        <v>46</v>
      </c>
      <c r="B74" s="12"/>
      <c r="C74" s="22">
        <f t="shared" ref="C74:G74" si="15">SUM(C71:C73)</f>
        <v>5116</v>
      </c>
      <c r="D74" s="22">
        <f t="shared" si="15"/>
        <v>5474</v>
      </c>
      <c r="E74" s="22">
        <f t="shared" si="15"/>
        <v>3835</v>
      </c>
      <c r="F74" s="22">
        <f t="shared" si="15"/>
        <v>1842</v>
      </c>
      <c r="G74" s="22">
        <f t="shared" si="15"/>
        <v>2440</v>
      </c>
      <c r="H74" s="22">
        <f>SUM(H71:H73)</f>
        <v>1957</v>
      </c>
      <c r="I74" s="22">
        <f>SUM(I71:I73)</f>
        <v>1729</v>
      </c>
      <c r="J74" s="22">
        <f>SUM(J71:J73)</f>
        <v>357</v>
      </c>
      <c r="K74" s="22">
        <f>SUM(K71:K73)</f>
        <v>859</v>
      </c>
      <c r="L74" s="22">
        <v>1344</v>
      </c>
    </row>
    <row r="78" spans="1:12" ht="12.75">
      <c r="A78" s="106" t="s">
        <v>31</v>
      </c>
      <c r="B78" s="38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 s="8" t="s">
        <v>2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1:12" ht="12" thickBot="1">
      <c r="B80" s="8"/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1:12">
      <c r="B81" s="9" t="s">
        <v>25</v>
      </c>
      <c r="C81" s="24">
        <v>2010</v>
      </c>
      <c r="D81" s="24">
        <v>2011</v>
      </c>
      <c r="E81" s="24">
        <v>2012</v>
      </c>
      <c r="F81" s="24">
        <v>2013</v>
      </c>
      <c r="G81" s="24">
        <v>2014</v>
      </c>
      <c r="H81" s="24">
        <v>2015</v>
      </c>
      <c r="I81" s="24">
        <v>2016</v>
      </c>
      <c r="J81" s="24">
        <v>2017</v>
      </c>
      <c r="K81" s="24">
        <v>2018</v>
      </c>
      <c r="L81" s="24" t="s">
        <v>67</v>
      </c>
    </row>
    <row r="82" spans="1:12">
      <c r="B82" s="10" t="s">
        <v>23</v>
      </c>
      <c r="C82" s="20">
        <v>770</v>
      </c>
      <c r="D82" s="20">
        <v>1000</v>
      </c>
      <c r="E82" s="20">
        <v>881</v>
      </c>
      <c r="F82" s="20">
        <v>400</v>
      </c>
      <c r="G82" s="20">
        <v>389</v>
      </c>
      <c r="H82" s="20">
        <v>184</v>
      </c>
      <c r="I82" s="20">
        <v>144</v>
      </c>
      <c r="J82" s="20">
        <v>204</v>
      </c>
      <c r="K82" s="20">
        <v>396</v>
      </c>
      <c r="L82" s="20">
        <v>212</v>
      </c>
    </row>
    <row r="83" spans="1:12">
      <c r="B83" s="29" t="s">
        <v>0</v>
      </c>
      <c r="C83" s="21">
        <v>3172</v>
      </c>
      <c r="D83" s="21">
        <v>1498</v>
      </c>
      <c r="E83" s="21">
        <v>1699</v>
      </c>
      <c r="F83" s="21">
        <v>1893</v>
      </c>
      <c r="G83" s="21">
        <v>1159</v>
      </c>
      <c r="H83" s="21">
        <v>1965</v>
      </c>
      <c r="I83" s="21">
        <v>914</v>
      </c>
      <c r="J83" s="21">
        <v>1089</v>
      </c>
      <c r="K83" s="21">
        <v>1621</v>
      </c>
      <c r="L83" s="21">
        <v>669</v>
      </c>
    </row>
    <row r="84" spans="1:12">
      <c r="B84" s="28" t="s">
        <v>1</v>
      </c>
      <c r="C84" s="20">
        <v>2467</v>
      </c>
      <c r="D84" s="20">
        <v>3353</v>
      </c>
      <c r="E84" s="20">
        <v>2177</v>
      </c>
      <c r="F84" s="20">
        <v>1701</v>
      </c>
      <c r="G84" s="20">
        <v>1012</v>
      </c>
      <c r="H84" s="20">
        <v>1462</v>
      </c>
      <c r="I84" s="20">
        <v>811</v>
      </c>
      <c r="J84" s="20">
        <v>2087</v>
      </c>
      <c r="K84" s="20">
        <v>1545</v>
      </c>
      <c r="L84" s="20">
        <v>980</v>
      </c>
    </row>
    <row r="85" spans="1:12" ht="12" thickBot="1">
      <c r="B85" s="12" t="s">
        <v>18</v>
      </c>
      <c r="C85" s="22">
        <f t="shared" ref="C85:G85" si="16">SUM(C82:C84)</f>
        <v>6409</v>
      </c>
      <c r="D85" s="22">
        <f t="shared" si="16"/>
        <v>5851</v>
      </c>
      <c r="E85" s="22">
        <f t="shared" si="16"/>
        <v>4757</v>
      </c>
      <c r="F85" s="22">
        <f t="shared" si="16"/>
        <v>3994</v>
      </c>
      <c r="G85" s="22">
        <f t="shared" si="16"/>
        <v>2560</v>
      </c>
      <c r="H85" s="22">
        <f>SUM(H82:H84)</f>
        <v>3611</v>
      </c>
      <c r="I85" s="22">
        <f>SUM(I82:I84)</f>
        <v>1869</v>
      </c>
      <c r="J85" s="22">
        <f>SUM(J82:J84)</f>
        <v>3380</v>
      </c>
      <c r="K85" s="22">
        <f>SUM(K82:K84)</f>
        <v>3562</v>
      </c>
      <c r="L85" s="22">
        <v>1861</v>
      </c>
    </row>
    <row r="86" spans="1:12">
      <c r="B86" s="1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>
      <c r="A87" s="6" t="s">
        <v>66</v>
      </c>
    </row>
    <row r="88" spans="1:12">
      <c r="A88" s="98" t="s">
        <v>72</v>
      </c>
    </row>
  </sheetData>
  <mergeCells count="6">
    <mergeCell ref="A70:B70"/>
    <mergeCell ref="A60:B60"/>
    <mergeCell ref="A16:B16"/>
    <mergeCell ref="A34:B34"/>
    <mergeCell ref="A46:B46"/>
    <mergeCell ref="A40:B4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8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2"/>
  <sheetViews>
    <sheetView zoomScaleNormal="100" workbookViewId="0">
      <selection activeCell="A5" sqref="A5"/>
    </sheetView>
  </sheetViews>
  <sheetFormatPr baseColWidth="10" defaultColWidth="12" defaultRowHeight="12.75"/>
  <cols>
    <col min="1" max="1" width="3.5703125" style="50" customWidth="1"/>
    <col min="2" max="2" width="32.7109375" style="27" customWidth="1"/>
    <col min="3" max="12" width="5.7109375" style="25" customWidth="1"/>
    <col min="13" max="15" width="12" style="50"/>
    <col min="16" max="16" width="12" style="49"/>
    <col min="17" max="19" width="12" style="50"/>
    <col min="20" max="20" width="12" style="49"/>
    <col min="21" max="27" width="12" style="6"/>
    <col min="28" max="40" width="12" style="25"/>
    <col min="41" max="16384" width="12" style="50"/>
  </cols>
  <sheetData>
    <row r="1" spans="1:12">
      <c r="A1" s="26" t="s">
        <v>56</v>
      </c>
    </row>
    <row r="2" spans="1:12">
      <c r="A2" s="26" t="s">
        <v>74</v>
      </c>
    </row>
    <row r="3" spans="1:12">
      <c r="A3" s="26" t="s">
        <v>57</v>
      </c>
    </row>
    <row r="4" spans="1:12">
      <c r="A4" s="26" t="s">
        <v>75</v>
      </c>
    </row>
    <row r="5" spans="1:12">
      <c r="B5" s="26"/>
    </row>
    <row r="6" spans="1:12" ht="13.5" thickBot="1">
      <c r="B6" s="26" t="s">
        <v>19</v>
      </c>
    </row>
    <row r="7" spans="1:12" ht="23.25">
      <c r="B7" s="32" t="s">
        <v>30</v>
      </c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  <c r="K7" s="24">
        <v>2018</v>
      </c>
      <c r="L7" s="24">
        <v>2019</v>
      </c>
    </row>
    <row r="8" spans="1:12">
      <c r="B8" s="10" t="s">
        <v>23</v>
      </c>
      <c r="C8" s="20">
        <v>288</v>
      </c>
      <c r="D8" s="20">
        <v>866</v>
      </c>
      <c r="E8" s="20">
        <v>84</v>
      </c>
      <c r="F8" s="20">
        <v>0</v>
      </c>
      <c r="G8" s="20">
        <v>314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</row>
    <row r="9" spans="1:12">
      <c r="B9" s="29" t="s">
        <v>0</v>
      </c>
      <c r="C9" s="21">
        <v>60</v>
      </c>
      <c r="D9" s="21">
        <v>344</v>
      </c>
      <c r="E9" s="21">
        <v>197</v>
      </c>
      <c r="F9" s="21">
        <v>0</v>
      </c>
      <c r="G9" s="21">
        <v>270</v>
      </c>
      <c r="H9" s="21">
        <v>252</v>
      </c>
      <c r="I9" s="21">
        <v>204</v>
      </c>
      <c r="J9" s="21">
        <v>0</v>
      </c>
      <c r="K9" s="21">
        <v>108</v>
      </c>
      <c r="L9" s="21">
        <v>392</v>
      </c>
    </row>
    <row r="10" spans="1:12">
      <c r="B10" s="28" t="s">
        <v>1</v>
      </c>
      <c r="C10" s="20">
        <v>94</v>
      </c>
      <c r="D10" s="20">
        <v>113</v>
      </c>
      <c r="E10" s="20">
        <v>0</v>
      </c>
      <c r="F10" s="20">
        <v>165</v>
      </c>
      <c r="G10" s="20">
        <v>144</v>
      </c>
      <c r="H10" s="20">
        <v>74</v>
      </c>
      <c r="I10" s="20">
        <v>126</v>
      </c>
      <c r="J10" s="20">
        <v>0</v>
      </c>
      <c r="K10" s="20">
        <v>97</v>
      </c>
      <c r="L10" s="20">
        <v>70</v>
      </c>
    </row>
    <row r="11" spans="1:12" ht="13.5" thickBot="1">
      <c r="B11" s="30" t="s">
        <v>18</v>
      </c>
      <c r="C11" s="22">
        <f t="shared" ref="C11:K11" si="0">SUM(C8:C10)</f>
        <v>442</v>
      </c>
      <c r="D11" s="22">
        <f t="shared" si="0"/>
        <v>1323</v>
      </c>
      <c r="E11" s="22">
        <f t="shared" si="0"/>
        <v>281</v>
      </c>
      <c r="F11" s="22">
        <f t="shared" si="0"/>
        <v>165</v>
      </c>
      <c r="G11" s="22">
        <f t="shared" si="0"/>
        <v>728</v>
      </c>
      <c r="H11" s="22">
        <f t="shared" si="0"/>
        <v>326</v>
      </c>
      <c r="I11" s="22">
        <f t="shared" si="0"/>
        <v>330</v>
      </c>
      <c r="J11" s="22">
        <f t="shared" si="0"/>
        <v>0</v>
      </c>
      <c r="K11" s="22">
        <f t="shared" si="0"/>
        <v>205</v>
      </c>
      <c r="L11" s="22">
        <v>462</v>
      </c>
    </row>
    <row r="12" spans="1:12" ht="13.5" thickBot="1">
      <c r="B12" s="31"/>
    </row>
    <row r="13" spans="1:12" ht="23.25">
      <c r="B13" s="32" t="s">
        <v>29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  <c r="J13" s="24">
        <v>2017</v>
      </c>
      <c r="K13" s="24">
        <f>K7</f>
        <v>2018</v>
      </c>
      <c r="L13" s="24">
        <v>2019</v>
      </c>
    </row>
    <row r="14" spans="1:12">
      <c r="B14" s="10" t="s">
        <v>23</v>
      </c>
      <c r="C14" s="20">
        <v>608</v>
      </c>
      <c r="D14" s="20">
        <v>321</v>
      </c>
      <c r="E14" s="20">
        <v>90</v>
      </c>
      <c r="F14" s="20">
        <v>80</v>
      </c>
      <c r="G14" s="20">
        <v>171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</row>
    <row r="15" spans="1:12">
      <c r="B15" s="29" t="s">
        <v>0</v>
      </c>
      <c r="C15" s="21">
        <v>40</v>
      </c>
      <c r="D15" s="21">
        <v>30</v>
      </c>
      <c r="E15" s="21">
        <v>40</v>
      </c>
      <c r="F15" s="21">
        <v>0</v>
      </c>
      <c r="G15" s="21">
        <v>0</v>
      </c>
      <c r="H15" s="21">
        <v>90</v>
      </c>
      <c r="I15" s="21">
        <v>0</v>
      </c>
      <c r="J15" s="21">
        <v>0</v>
      </c>
      <c r="K15" s="21">
        <v>164</v>
      </c>
      <c r="L15" s="21">
        <v>58</v>
      </c>
    </row>
    <row r="16" spans="1:12">
      <c r="B16" s="28" t="s">
        <v>1</v>
      </c>
      <c r="C16" s="20">
        <v>0</v>
      </c>
      <c r="D16" s="20">
        <v>75</v>
      </c>
      <c r="E16" s="20">
        <v>0</v>
      </c>
      <c r="F16" s="20">
        <v>0</v>
      </c>
      <c r="G16" s="20">
        <v>68</v>
      </c>
      <c r="H16" s="20">
        <v>34</v>
      </c>
      <c r="I16" s="20">
        <v>0</v>
      </c>
      <c r="J16" s="20">
        <v>32</v>
      </c>
      <c r="K16" s="20">
        <v>0</v>
      </c>
      <c r="L16" s="20">
        <v>0</v>
      </c>
    </row>
    <row r="17" spans="1:12" ht="13.5" thickBot="1">
      <c r="B17" s="30" t="s">
        <v>18</v>
      </c>
      <c r="C17" s="22">
        <f t="shared" ref="C17:K17" si="1">SUM(C14:C16)</f>
        <v>648</v>
      </c>
      <c r="D17" s="22">
        <f t="shared" si="1"/>
        <v>426</v>
      </c>
      <c r="E17" s="22">
        <f t="shared" si="1"/>
        <v>130</v>
      </c>
      <c r="F17" s="22">
        <f t="shared" si="1"/>
        <v>80</v>
      </c>
      <c r="G17" s="22">
        <f t="shared" si="1"/>
        <v>239</v>
      </c>
      <c r="H17" s="22">
        <f t="shared" si="1"/>
        <v>124</v>
      </c>
      <c r="I17" s="22">
        <f t="shared" si="1"/>
        <v>0</v>
      </c>
      <c r="J17" s="22">
        <f t="shared" si="1"/>
        <v>32</v>
      </c>
      <c r="K17" s="22">
        <f t="shared" si="1"/>
        <v>164</v>
      </c>
      <c r="L17" s="22">
        <v>58</v>
      </c>
    </row>
    <row r="18" spans="1:12" ht="13.5" thickBot="1">
      <c r="B18" s="31"/>
    </row>
    <row r="19" spans="1:12" ht="22.5" customHeight="1">
      <c r="B19" s="32" t="s">
        <v>51</v>
      </c>
      <c r="C19" s="24">
        <v>2010</v>
      </c>
      <c r="D19" s="24">
        <v>2011</v>
      </c>
      <c r="E19" s="24">
        <v>2012</v>
      </c>
      <c r="F19" s="24">
        <v>2013</v>
      </c>
      <c r="G19" s="24">
        <v>2014</v>
      </c>
      <c r="H19" s="24">
        <v>2015</v>
      </c>
      <c r="I19" s="24">
        <v>2016</v>
      </c>
      <c r="J19" s="24">
        <v>2017</v>
      </c>
      <c r="K19" s="24">
        <f>K7</f>
        <v>2018</v>
      </c>
      <c r="L19" s="24">
        <v>2019</v>
      </c>
    </row>
    <row r="20" spans="1:12">
      <c r="B20" s="10" t="s">
        <v>23</v>
      </c>
      <c r="C20" s="20"/>
      <c r="D20" s="20"/>
      <c r="E20" s="20"/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</row>
    <row r="21" spans="1:12">
      <c r="B21" s="29" t="s">
        <v>0</v>
      </c>
      <c r="C21" s="21"/>
      <c r="D21" s="21"/>
      <c r="E21" s="21"/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</row>
    <row r="22" spans="1:12">
      <c r="B22" s="28" t="s">
        <v>1</v>
      </c>
      <c r="C22" s="20"/>
      <c r="D22" s="20"/>
      <c r="E22" s="20"/>
      <c r="F22" s="20">
        <v>13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</row>
    <row r="23" spans="1:12" ht="13.5" thickBot="1">
      <c r="B23" s="30" t="s">
        <v>18</v>
      </c>
      <c r="C23" s="22">
        <f t="shared" ref="C23:K23" si="2">SUM(C20:C22)</f>
        <v>0</v>
      </c>
      <c r="D23" s="22">
        <f t="shared" si="2"/>
        <v>0</v>
      </c>
      <c r="E23" s="22">
        <f t="shared" si="2"/>
        <v>0</v>
      </c>
      <c r="F23" s="22">
        <f t="shared" si="2"/>
        <v>13</v>
      </c>
      <c r="G23" s="22">
        <f t="shared" si="2"/>
        <v>0</v>
      </c>
      <c r="H23" s="22">
        <f t="shared" si="2"/>
        <v>0</v>
      </c>
      <c r="I23" s="22">
        <f t="shared" si="2"/>
        <v>0</v>
      </c>
      <c r="J23" s="22">
        <f t="shared" si="2"/>
        <v>0</v>
      </c>
      <c r="K23" s="22">
        <f t="shared" si="2"/>
        <v>0</v>
      </c>
      <c r="L23" s="22">
        <v>0</v>
      </c>
    </row>
    <row r="24" spans="1:12" ht="13.5" thickBot="1">
      <c r="A24" s="63"/>
      <c r="B24" s="62"/>
    </row>
    <row r="25" spans="1:12" ht="22.5" customHeight="1">
      <c r="A25" s="116" t="s">
        <v>40</v>
      </c>
      <c r="B25" s="117"/>
      <c r="C25" s="24">
        <v>2010</v>
      </c>
      <c r="D25" s="24">
        <v>2011</v>
      </c>
      <c r="E25" s="24">
        <v>2012</v>
      </c>
      <c r="F25" s="24">
        <v>2013</v>
      </c>
      <c r="G25" s="24">
        <v>2014</v>
      </c>
      <c r="H25" s="24">
        <v>2015</v>
      </c>
      <c r="I25" s="24">
        <v>2016</v>
      </c>
      <c r="J25" s="24">
        <v>2017</v>
      </c>
      <c r="K25" s="24">
        <f>K7</f>
        <v>2018</v>
      </c>
      <c r="L25" s="24">
        <v>2019</v>
      </c>
    </row>
    <row r="26" spans="1:12">
      <c r="A26" s="10" t="s">
        <v>23</v>
      </c>
      <c r="B26" s="10"/>
      <c r="C26" s="20">
        <f t="shared" ref="C26:E28" si="3">SUM(C8,C14)</f>
        <v>896</v>
      </c>
      <c r="D26" s="20">
        <f t="shared" si="3"/>
        <v>1187</v>
      </c>
      <c r="E26" s="20">
        <f t="shared" si="3"/>
        <v>174</v>
      </c>
      <c r="F26" s="20">
        <f t="shared" ref="F26:K28" si="4">F8+F14+F20</f>
        <v>80</v>
      </c>
      <c r="G26" s="20">
        <f t="shared" si="4"/>
        <v>485</v>
      </c>
      <c r="H26" s="20">
        <f t="shared" si="4"/>
        <v>0</v>
      </c>
      <c r="I26" s="20">
        <f t="shared" si="4"/>
        <v>0</v>
      </c>
      <c r="J26" s="20">
        <f t="shared" si="4"/>
        <v>0</v>
      </c>
      <c r="K26" s="20">
        <f t="shared" si="4"/>
        <v>0</v>
      </c>
      <c r="L26" s="20">
        <v>0</v>
      </c>
    </row>
    <row r="27" spans="1:12">
      <c r="A27" s="11" t="s">
        <v>0</v>
      </c>
      <c r="B27" s="11"/>
      <c r="C27" s="21">
        <f t="shared" si="3"/>
        <v>100</v>
      </c>
      <c r="D27" s="21">
        <f t="shared" si="3"/>
        <v>374</v>
      </c>
      <c r="E27" s="21">
        <f t="shared" si="3"/>
        <v>237</v>
      </c>
      <c r="F27" s="21">
        <f t="shared" si="4"/>
        <v>0</v>
      </c>
      <c r="G27" s="21">
        <f t="shared" si="4"/>
        <v>270</v>
      </c>
      <c r="H27" s="21">
        <f t="shared" si="4"/>
        <v>342</v>
      </c>
      <c r="I27" s="21">
        <f t="shared" si="4"/>
        <v>204</v>
      </c>
      <c r="J27" s="21">
        <f t="shared" si="4"/>
        <v>0</v>
      </c>
      <c r="K27" s="21">
        <f t="shared" si="4"/>
        <v>272</v>
      </c>
      <c r="L27" s="21">
        <v>450</v>
      </c>
    </row>
    <row r="28" spans="1:12">
      <c r="A28" s="10" t="s">
        <v>1</v>
      </c>
      <c r="B28" s="10"/>
      <c r="C28" s="20">
        <f t="shared" si="3"/>
        <v>94</v>
      </c>
      <c r="D28" s="20">
        <f t="shared" si="3"/>
        <v>188</v>
      </c>
      <c r="E28" s="20">
        <f t="shared" si="3"/>
        <v>0</v>
      </c>
      <c r="F28" s="20">
        <f t="shared" si="4"/>
        <v>178</v>
      </c>
      <c r="G28" s="20">
        <f t="shared" si="4"/>
        <v>212</v>
      </c>
      <c r="H28" s="20">
        <f t="shared" si="4"/>
        <v>108</v>
      </c>
      <c r="I28" s="20">
        <f t="shared" si="4"/>
        <v>126</v>
      </c>
      <c r="J28" s="20">
        <f t="shared" si="4"/>
        <v>32</v>
      </c>
      <c r="K28" s="20">
        <f t="shared" si="4"/>
        <v>97</v>
      </c>
      <c r="L28" s="20">
        <v>70</v>
      </c>
    </row>
    <row r="29" spans="1:12" ht="13.5" thickBot="1">
      <c r="A29" s="12" t="s">
        <v>18</v>
      </c>
      <c r="B29" s="12"/>
      <c r="C29" s="22">
        <f t="shared" ref="C29:K29" si="5">SUM(C26:C28)</f>
        <v>1090</v>
      </c>
      <c r="D29" s="22">
        <f t="shared" si="5"/>
        <v>1749</v>
      </c>
      <c r="E29" s="22">
        <f t="shared" si="5"/>
        <v>411</v>
      </c>
      <c r="F29" s="22">
        <f t="shared" si="5"/>
        <v>258</v>
      </c>
      <c r="G29" s="22">
        <f t="shared" si="5"/>
        <v>967</v>
      </c>
      <c r="H29" s="22">
        <f t="shared" si="5"/>
        <v>450</v>
      </c>
      <c r="I29" s="22">
        <f t="shared" si="5"/>
        <v>330</v>
      </c>
      <c r="J29" s="22">
        <f t="shared" si="5"/>
        <v>32</v>
      </c>
      <c r="K29" s="22">
        <f t="shared" si="5"/>
        <v>369</v>
      </c>
      <c r="L29" s="22">
        <v>520</v>
      </c>
    </row>
    <row r="30" spans="1:12">
      <c r="A30" s="2"/>
      <c r="B30" s="13"/>
    </row>
    <row r="31" spans="1:12" ht="13.5" thickBot="1">
      <c r="B31" s="31" t="s">
        <v>28</v>
      </c>
    </row>
    <row r="32" spans="1:12" ht="23.25">
      <c r="A32" s="49"/>
      <c r="B32" s="15" t="s">
        <v>26</v>
      </c>
      <c r="C32" s="24">
        <v>2010</v>
      </c>
      <c r="D32" s="24">
        <v>2011</v>
      </c>
      <c r="E32" s="24">
        <v>2012</v>
      </c>
      <c r="F32" s="24">
        <v>2013</v>
      </c>
      <c r="G32" s="24">
        <v>2014</v>
      </c>
      <c r="H32" s="24">
        <v>2015</v>
      </c>
      <c r="I32" s="24">
        <v>2016</v>
      </c>
      <c r="J32" s="24">
        <v>2017</v>
      </c>
      <c r="K32" s="24">
        <f>K7</f>
        <v>2018</v>
      </c>
      <c r="L32" s="24">
        <v>2019</v>
      </c>
    </row>
    <row r="33" spans="1:12">
      <c r="A33" s="49"/>
      <c r="B33" s="10" t="s">
        <v>23</v>
      </c>
      <c r="C33" s="34">
        <v>94</v>
      </c>
      <c r="D33" s="34">
        <v>90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</row>
    <row r="34" spans="1:12">
      <c r="A34" s="49"/>
      <c r="B34" s="11" t="s">
        <v>0</v>
      </c>
      <c r="C34" s="35">
        <v>143</v>
      </c>
      <c r="D34" s="35">
        <v>26</v>
      </c>
      <c r="E34" s="35">
        <v>0</v>
      </c>
      <c r="F34" s="35">
        <v>52</v>
      </c>
      <c r="G34" s="35">
        <v>78</v>
      </c>
      <c r="H34" s="35">
        <v>28</v>
      </c>
      <c r="I34" s="35">
        <v>63</v>
      </c>
      <c r="J34" s="35">
        <v>0</v>
      </c>
      <c r="K34" s="35">
        <v>0</v>
      </c>
      <c r="L34" s="35">
        <v>0</v>
      </c>
    </row>
    <row r="35" spans="1:12">
      <c r="A35" s="49"/>
      <c r="B35" s="10" t="s">
        <v>1</v>
      </c>
      <c r="C35" s="34">
        <v>0</v>
      </c>
      <c r="D35" s="34">
        <v>87</v>
      </c>
      <c r="E35" s="34">
        <v>64</v>
      </c>
      <c r="F35" s="34">
        <v>0</v>
      </c>
      <c r="G35" s="34">
        <v>30</v>
      </c>
      <c r="H35" s="34">
        <v>0</v>
      </c>
      <c r="I35" s="34">
        <v>88</v>
      </c>
      <c r="J35" s="34">
        <v>0</v>
      </c>
      <c r="K35" s="34">
        <v>0</v>
      </c>
      <c r="L35" s="34">
        <v>0</v>
      </c>
    </row>
    <row r="36" spans="1:12" ht="13.5" thickBot="1">
      <c r="A36" s="49"/>
      <c r="B36" s="12" t="s">
        <v>18</v>
      </c>
      <c r="C36" s="22">
        <f t="shared" ref="C36:K36" si="6">SUM(C33:C35)</f>
        <v>237</v>
      </c>
      <c r="D36" s="22">
        <f t="shared" si="6"/>
        <v>203</v>
      </c>
      <c r="E36" s="22">
        <f t="shared" si="6"/>
        <v>64</v>
      </c>
      <c r="F36" s="22">
        <f t="shared" si="6"/>
        <v>52</v>
      </c>
      <c r="G36" s="22">
        <f t="shared" si="6"/>
        <v>108</v>
      </c>
      <c r="H36" s="22">
        <f t="shared" si="6"/>
        <v>28</v>
      </c>
      <c r="I36" s="22">
        <f t="shared" si="6"/>
        <v>151</v>
      </c>
      <c r="J36" s="22">
        <f t="shared" si="6"/>
        <v>0</v>
      </c>
      <c r="K36" s="22">
        <f t="shared" si="6"/>
        <v>0</v>
      </c>
      <c r="L36" s="22">
        <v>0</v>
      </c>
    </row>
    <row r="37" spans="1:12" ht="13.5" thickBot="1">
      <c r="B37" s="31"/>
    </row>
    <row r="38" spans="1:12" ht="23.25">
      <c r="B38" s="15" t="s">
        <v>27</v>
      </c>
      <c r="C38" s="24">
        <v>2010</v>
      </c>
      <c r="D38" s="24">
        <v>2011</v>
      </c>
      <c r="E38" s="24">
        <v>2012</v>
      </c>
      <c r="F38" s="24">
        <v>2013</v>
      </c>
      <c r="G38" s="24">
        <v>2014</v>
      </c>
      <c r="H38" s="24">
        <v>2015</v>
      </c>
      <c r="I38" s="24">
        <v>2016</v>
      </c>
      <c r="J38" s="24">
        <v>2017</v>
      </c>
      <c r="K38" s="24">
        <f>K7</f>
        <v>2018</v>
      </c>
      <c r="L38" s="24">
        <v>2019</v>
      </c>
    </row>
    <row r="39" spans="1:12">
      <c r="B39" s="10" t="s">
        <v>23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</row>
    <row r="40" spans="1:12">
      <c r="B40" s="29" t="s">
        <v>0</v>
      </c>
      <c r="C40" s="21">
        <v>110</v>
      </c>
      <c r="D40" s="21">
        <v>55</v>
      </c>
      <c r="E40" s="21">
        <v>50</v>
      </c>
      <c r="F40" s="21">
        <v>59</v>
      </c>
      <c r="G40" s="21">
        <v>0</v>
      </c>
      <c r="H40" s="21">
        <v>44</v>
      </c>
      <c r="I40" s="21">
        <v>70</v>
      </c>
      <c r="J40" s="21">
        <v>0</v>
      </c>
      <c r="K40" s="21">
        <v>0</v>
      </c>
      <c r="L40" s="21">
        <v>57</v>
      </c>
    </row>
    <row r="41" spans="1:12">
      <c r="B41" s="28" t="s">
        <v>1</v>
      </c>
      <c r="C41" s="20">
        <v>0</v>
      </c>
      <c r="D41" s="20">
        <v>70</v>
      </c>
      <c r="E41" s="20">
        <v>108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</row>
    <row r="42" spans="1:12" ht="13.5" thickBot="1">
      <c r="B42" s="30" t="s">
        <v>18</v>
      </c>
      <c r="C42" s="22">
        <f>+'[1]Viviendas Terminadas'!C26</f>
        <v>312</v>
      </c>
      <c r="D42" s="22">
        <f>+'[1]Viviendas Terminadas'!D26</f>
        <v>897</v>
      </c>
      <c r="E42" s="22">
        <f>+'[1]Viviendas Terminadas'!E26</f>
        <v>361</v>
      </c>
      <c r="F42" s="22">
        <f>+'[1]Viviendas Terminadas'!F26</f>
        <v>444</v>
      </c>
      <c r="G42" s="22">
        <f>+'[1]Viviendas Terminadas'!G26</f>
        <v>480</v>
      </c>
      <c r="H42" s="22">
        <f>+'[1]Viviendas Terminadas'!H26</f>
        <v>274</v>
      </c>
      <c r="I42" s="22">
        <f>+'[1]Viviendas Terminadas'!I26</f>
        <v>434</v>
      </c>
      <c r="J42" s="22">
        <f>+'[1]Viviendas Terminadas'!J26</f>
        <v>347</v>
      </c>
      <c r="K42" s="22">
        <f>+'[1]Viviendas Terminadas'!K26</f>
        <v>491</v>
      </c>
      <c r="L42" s="22">
        <v>57</v>
      </c>
    </row>
    <row r="43" spans="1:12" ht="13.5" thickBot="1">
      <c r="B43" s="31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 ht="23.25">
      <c r="B44" s="15" t="s">
        <v>22</v>
      </c>
      <c r="C44" s="24">
        <v>2010</v>
      </c>
      <c r="D44" s="24">
        <v>2011</v>
      </c>
      <c r="E44" s="24">
        <v>2012</v>
      </c>
      <c r="F44" s="24">
        <v>2013</v>
      </c>
      <c r="G44" s="24">
        <v>2014</v>
      </c>
      <c r="H44" s="24">
        <v>2015</v>
      </c>
      <c r="I44" s="24">
        <v>2016</v>
      </c>
      <c r="J44" s="24">
        <v>2017</v>
      </c>
      <c r="K44" s="24">
        <f>K38</f>
        <v>2018</v>
      </c>
      <c r="L44" s="24">
        <v>2019</v>
      </c>
    </row>
    <row r="45" spans="1:12">
      <c r="B45" s="10" t="s">
        <v>23</v>
      </c>
      <c r="C45" s="36">
        <v>0</v>
      </c>
      <c r="D45" s="36">
        <v>0</v>
      </c>
      <c r="E45" s="36">
        <v>0</v>
      </c>
      <c r="F45" s="36">
        <v>16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</row>
    <row r="46" spans="1:12" ht="11.25" customHeight="1">
      <c r="B46" s="29" t="s">
        <v>0</v>
      </c>
      <c r="C46" s="35">
        <v>0</v>
      </c>
      <c r="D46" s="35">
        <v>0</v>
      </c>
      <c r="E46" s="35">
        <v>0</v>
      </c>
      <c r="F46" s="35">
        <v>0</v>
      </c>
      <c r="G46" s="35">
        <v>40</v>
      </c>
      <c r="H46" s="35">
        <v>0</v>
      </c>
      <c r="I46" s="35">
        <v>0</v>
      </c>
      <c r="J46" s="35">
        <v>0</v>
      </c>
      <c r="K46" s="35">
        <v>3</v>
      </c>
      <c r="L46" s="35">
        <v>0</v>
      </c>
    </row>
    <row r="47" spans="1:12">
      <c r="B47" s="28" t="s">
        <v>1</v>
      </c>
      <c r="C47" s="37">
        <v>0</v>
      </c>
      <c r="D47" s="37">
        <v>72</v>
      </c>
      <c r="E47" s="37">
        <v>25</v>
      </c>
      <c r="F47" s="37">
        <v>27</v>
      </c>
      <c r="G47" s="37">
        <v>0</v>
      </c>
      <c r="H47" s="37">
        <v>0</v>
      </c>
      <c r="I47" s="37">
        <v>20</v>
      </c>
      <c r="J47" s="37">
        <v>0</v>
      </c>
      <c r="K47" s="37">
        <v>0</v>
      </c>
      <c r="L47" s="37">
        <v>0</v>
      </c>
    </row>
    <row r="48" spans="1:12" ht="13.5" thickBot="1">
      <c r="B48" s="30" t="s">
        <v>18</v>
      </c>
      <c r="C48" s="22">
        <f t="shared" ref="C48:K48" si="7">SUM(C45:C47)</f>
        <v>0</v>
      </c>
      <c r="D48" s="22">
        <f t="shared" si="7"/>
        <v>72</v>
      </c>
      <c r="E48" s="22">
        <f t="shared" si="7"/>
        <v>25</v>
      </c>
      <c r="F48" s="22">
        <f t="shared" si="7"/>
        <v>43</v>
      </c>
      <c r="G48" s="22">
        <f t="shared" si="7"/>
        <v>40</v>
      </c>
      <c r="H48" s="22">
        <f t="shared" si="7"/>
        <v>0</v>
      </c>
      <c r="I48" s="22">
        <f t="shared" si="7"/>
        <v>20</v>
      </c>
      <c r="J48" s="22">
        <f t="shared" si="7"/>
        <v>0</v>
      </c>
      <c r="K48" s="22">
        <f t="shared" si="7"/>
        <v>3</v>
      </c>
      <c r="L48" s="22">
        <v>0</v>
      </c>
    </row>
    <row r="49" spans="1:12" ht="13.5" thickBot="1">
      <c r="B49" s="31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23.25">
      <c r="B50" s="15" t="s">
        <v>61</v>
      </c>
      <c r="C50" s="24">
        <v>2010</v>
      </c>
      <c r="D50" s="24">
        <v>2011</v>
      </c>
      <c r="E50" s="24">
        <v>2012</v>
      </c>
      <c r="F50" s="24">
        <v>2013</v>
      </c>
      <c r="G50" s="24">
        <v>2014</v>
      </c>
      <c r="H50" s="24">
        <v>2015</v>
      </c>
      <c r="I50" s="24">
        <v>2016</v>
      </c>
      <c r="J50" s="24">
        <v>2017</v>
      </c>
      <c r="K50" s="24">
        <f>K44</f>
        <v>2018</v>
      </c>
      <c r="L50" s="24">
        <v>2019</v>
      </c>
    </row>
    <row r="51" spans="1:12">
      <c r="B51" s="10" t="s">
        <v>23</v>
      </c>
      <c r="C51" s="36">
        <v>0</v>
      </c>
      <c r="D51" s="36">
        <v>0</v>
      </c>
      <c r="E51" s="36">
        <v>0</v>
      </c>
      <c r="F51" s="36">
        <v>0</v>
      </c>
      <c r="G51" s="36">
        <v>91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</row>
    <row r="52" spans="1:12">
      <c r="B52" s="29" t="s">
        <v>0</v>
      </c>
      <c r="C52" s="35">
        <v>0</v>
      </c>
      <c r="D52" s="35">
        <v>0</v>
      </c>
      <c r="E52" s="35">
        <v>0</v>
      </c>
      <c r="F52" s="35">
        <v>0</v>
      </c>
      <c r="G52" s="35">
        <v>57</v>
      </c>
      <c r="H52" s="35">
        <v>0</v>
      </c>
      <c r="I52" s="35">
        <v>86</v>
      </c>
      <c r="J52" s="35">
        <v>0</v>
      </c>
      <c r="K52" s="35">
        <v>60</v>
      </c>
      <c r="L52" s="35">
        <v>58</v>
      </c>
    </row>
    <row r="53" spans="1:12">
      <c r="A53" s="51"/>
      <c r="B53" s="28" t="s">
        <v>1</v>
      </c>
      <c r="C53" s="37">
        <v>125</v>
      </c>
      <c r="D53" s="37">
        <v>0</v>
      </c>
      <c r="E53" s="37">
        <v>0</v>
      </c>
      <c r="F53" s="37">
        <v>0</v>
      </c>
      <c r="G53" s="37">
        <v>53</v>
      </c>
      <c r="H53" s="37">
        <v>0</v>
      </c>
      <c r="I53" s="37">
        <v>47</v>
      </c>
      <c r="J53" s="37">
        <v>0</v>
      </c>
      <c r="K53" s="37">
        <v>0</v>
      </c>
      <c r="L53" s="37">
        <v>0</v>
      </c>
    </row>
    <row r="54" spans="1:12" ht="13.5" thickBot="1">
      <c r="A54" s="51"/>
      <c r="B54" s="30" t="s">
        <v>18</v>
      </c>
      <c r="C54" s="22">
        <f t="shared" ref="C54:K54" si="8">SUM(C51:C53)</f>
        <v>125</v>
      </c>
      <c r="D54" s="22">
        <f t="shared" si="8"/>
        <v>0</v>
      </c>
      <c r="E54" s="22">
        <f t="shared" si="8"/>
        <v>0</v>
      </c>
      <c r="F54" s="22">
        <f t="shared" si="8"/>
        <v>0</v>
      </c>
      <c r="G54" s="22">
        <f t="shared" si="8"/>
        <v>201</v>
      </c>
      <c r="H54" s="22">
        <f t="shared" si="8"/>
        <v>0</v>
      </c>
      <c r="I54" s="22">
        <f t="shared" si="8"/>
        <v>133</v>
      </c>
      <c r="J54" s="22">
        <f t="shared" si="8"/>
        <v>0</v>
      </c>
      <c r="K54" s="22">
        <f t="shared" si="8"/>
        <v>60</v>
      </c>
      <c r="L54" s="22">
        <v>58</v>
      </c>
    </row>
    <row r="55" spans="1:1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ht="13.5" thickBot="1">
      <c r="A56" s="51"/>
      <c r="B56" s="31"/>
      <c r="C56" s="33"/>
      <c r="D56" s="33"/>
      <c r="E56" s="33"/>
      <c r="F56" s="33"/>
      <c r="G56" s="33"/>
      <c r="H56" s="33"/>
      <c r="I56" s="33"/>
      <c r="J56" s="33"/>
      <c r="K56" s="33"/>
      <c r="L56" s="33"/>
    </row>
    <row r="57" spans="1:12" ht="22.5" customHeight="1">
      <c r="A57" s="116" t="s">
        <v>41</v>
      </c>
      <c r="B57" s="117"/>
      <c r="C57" s="24">
        <v>2010</v>
      </c>
      <c r="D57" s="24">
        <v>2011</v>
      </c>
      <c r="E57" s="24">
        <v>2012</v>
      </c>
      <c r="F57" s="24">
        <v>2013</v>
      </c>
      <c r="G57" s="24">
        <v>2014</v>
      </c>
      <c r="H57" s="24">
        <v>2015</v>
      </c>
      <c r="I57" s="24">
        <v>2016</v>
      </c>
      <c r="J57" s="24">
        <v>2017</v>
      </c>
      <c r="K57" s="24">
        <f>K50</f>
        <v>2018</v>
      </c>
      <c r="L57" s="24">
        <v>2019</v>
      </c>
    </row>
    <row r="58" spans="1:12">
      <c r="A58" s="10" t="s">
        <v>23</v>
      </c>
      <c r="B58" s="10"/>
      <c r="C58" s="34">
        <f t="shared" ref="C58:K60" si="9">+C39+C45+C33+C51</f>
        <v>94</v>
      </c>
      <c r="D58" s="34">
        <f t="shared" si="9"/>
        <v>90</v>
      </c>
      <c r="E58" s="34">
        <f t="shared" si="9"/>
        <v>0</v>
      </c>
      <c r="F58" s="34">
        <f t="shared" si="9"/>
        <v>16</v>
      </c>
      <c r="G58" s="34">
        <f t="shared" si="9"/>
        <v>91</v>
      </c>
      <c r="H58" s="34">
        <f t="shared" si="9"/>
        <v>0</v>
      </c>
      <c r="I58" s="34">
        <f t="shared" si="9"/>
        <v>0</v>
      </c>
      <c r="J58" s="34">
        <f t="shared" si="9"/>
        <v>0</v>
      </c>
      <c r="K58" s="34">
        <f t="shared" si="9"/>
        <v>0</v>
      </c>
      <c r="L58" s="34">
        <v>0</v>
      </c>
    </row>
    <row r="59" spans="1:12">
      <c r="A59" s="11" t="s">
        <v>0</v>
      </c>
      <c r="B59" s="11"/>
      <c r="C59" s="35">
        <f t="shared" si="9"/>
        <v>253</v>
      </c>
      <c r="D59" s="35">
        <f t="shared" si="9"/>
        <v>81</v>
      </c>
      <c r="E59" s="35">
        <f t="shared" si="9"/>
        <v>50</v>
      </c>
      <c r="F59" s="35">
        <f t="shared" si="9"/>
        <v>111</v>
      </c>
      <c r="G59" s="35">
        <f t="shared" si="9"/>
        <v>175</v>
      </c>
      <c r="H59" s="35">
        <f t="shared" si="9"/>
        <v>72</v>
      </c>
      <c r="I59" s="35">
        <f t="shared" si="9"/>
        <v>219</v>
      </c>
      <c r="J59" s="35">
        <f t="shared" si="9"/>
        <v>0</v>
      </c>
      <c r="K59" s="35">
        <f t="shared" si="9"/>
        <v>63</v>
      </c>
      <c r="L59" s="35">
        <v>115</v>
      </c>
    </row>
    <row r="60" spans="1:12">
      <c r="A60" s="10" t="s">
        <v>1</v>
      </c>
      <c r="B60" s="10"/>
      <c r="C60" s="34">
        <f t="shared" si="9"/>
        <v>125</v>
      </c>
      <c r="D60" s="34">
        <f t="shared" si="9"/>
        <v>229</v>
      </c>
      <c r="E60" s="34">
        <f t="shared" si="9"/>
        <v>197</v>
      </c>
      <c r="F60" s="34">
        <f t="shared" si="9"/>
        <v>27</v>
      </c>
      <c r="G60" s="34">
        <f t="shared" si="9"/>
        <v>83</v>
      </c>
      <c r="H60" s="34">
        <f t="shared" si="9"/>
        <v>0</v>
      </c>
      <c r="I60" s="34">
        <f t="shared" si="9"/>
        <v>155</v>
      </c>
      <c r="J60" s="34">
        <f t="shared" si="9"/>
        <v>0</v>
      </c>
      <c r="K60" s="34">
        <f t="shared" si="9"/>
        <v>0</v>
      </c>
      <c r="L60" s="34">
        <v>0</v>
      </c>
    </row>
    <row r="61" spans="1:12" ht="13.5" thickBot="1">
      <c r="A61" s="12" t="s">
        <v>18</v>
      </c>
      <c r="B61" s="12"/>
      <c r="C61" s="22">
        <f t="shared" ref="C61:K61" si="10">SUM(C58:C60)</f>
        <v>472</v>
      </c>
      <c r="D61" s="22">
        <f t="shared" si="10"/>
        <v>400</v>
      </c>
      <c r="E61" s="22">
        <f t="shared" si="10"/>
        <v>247</v>
      </c>
      <c r="F61" s="22">
        <f t="shared" si="10"/>
        <v>154</v>
      </c>
      <c r="G61" s="22">
        <f t="shared" si="10"/>
        <v>349</v>
      </c>
      <c r="H61" s="22">
        <f t="shared" si="10"/>
        <v>72</v>
      </c>
      <c r="I61" s="22">
        <f t="shared" si="10"/>
        <v>374</v>
      </c>
      <c r="J61" s="22">
        <f t="shared" si="10"/>
        <v>0</v>
      </c>
      <c r="K61" s="22">
        <f t="shared" si="10"/>
        <v>63</v>
      </c>
      <c r="L61" s="22">
        <v>115</v>
      </c>
    </row>
    <row r="62" spans="1:12">
      <c r="A62" s="51"/>
      <c r="B62" s="31"/>
      <c r="C62" s="33"/>
      <c r="D62" s="33"/>
      <c r="E62" s="33"/>
      <c r="F62" s="33"/>
      <c r="G62" s="33"/>
      <c r="H62" s="33"/>
      <c r="I62" s="33"/>
      <c r="J62" s="33"/>
      <c r="K62" s="33"/>
      <c r="L62" s="33"/>
    </row>
    <row r="63" spans="1:12" ht="13.5" thickBot="1">
      <c r="A63" s="51"/>
      <c r="B63" s="31"/>
      <c r="C63" s="33"/>
      <c r="D63" s="33"/>
      <c r="E63" s="33"/>
      <c r="F63" s="33"/>
      <c r="G63" s="33"/>
      <c r="H63" s="33"/>
      <c r="I63" s="33"/>
      <c r="J63" s="33"/>
      <c r="K63" s="33"/>
      <c r="L63" s="33"/>
    </row>
    <row r="64" spans="1:12" ht="22.5" customHeight="1">
      <c r="A64" s="116" t="s">
        <v>42</v>
      </c>
      <c r="B64" s="117"/>
      <c r="C64" s="24">
        <v>2010</v>
      </c>
      <c r="D64" s="24">
        <v>2011</v>
      </c>
      <c r="E64" s="24">
        <v>2012</v>
      </c>
      <c r="F64" s="24">
        <v>2013</v>
      </c>
      <c r="G64" s="24">
        <v>2014</v>
      </c>
      <c r="H64" s="24">
        <v>2015</v>
      </c>
      <c r="I64" s="24">
        <v>2016</v>
      </c>
      <c r="J64" s="24">
        <v>2017</v>
      </c>
      <c r="K64" s="24">
        <f>K57</f>
        <v>2018</v>
      </c>
      <c r="L64" s="24">
        <v>2019</v>
      </c>
    </row>
    <row r="65" spans="1:12">
      <c r="A65" s="10" t="s">
        <v>23</v>
      </c>
      <c r="B65" s="10"/>
      <c r="C65" s="20">
        <f t="shared" ref="C65:K67" si="11">+C58+C26</f>
        <v>990</v>
      </c>
      <c r="D65" s="20">
        <f t="shared" si="11"/>
        <v>1277</v>
      </c>
      <c r="E65" s="20">
        <f t="shared" si="11"/>
        <v>174</v>
      </c>
      <c r="F65" s="20">
        <f t="shared" si="11"/>
        <v>96</v>
      </c>
      <c r="G65" s="20">
        <f t="shared" si="11"/>
        <v>576</v>
      </c>
      <c r="H65" s="20">
        <f t="shared" si="11"/>
        <v>0</v>
      </c>
      <c r="I65" s="20">
        <f t="shared" si="11"/>
        <v>0</v>
      </c>
      <c r="J65" s="20">
        <f t="shared" si="11"/>
        <v>0</v>
      </c>
      <c r="K65" s="20">
        <f t="shared" si="11"/>
        <v>0</v>
      </c>
      <c r="L65" s="20">
        <v>0</v>
      </c>
    </row>
    <row r="66" spans="1:12">
      <c r="A66" s="11" t="s">
        <v>0</v>
      </c>
      <c r="B66" s="11"/>
      <c r="C66" s="21">
        <f t="shared" si="11"/>
        <v>353</v>
      </c>
      <c r="D66" s="21">
        <f t="shared" si="11"/>
        <v>455</v>
      </c>
      <c r="E66" s="21">
        <f t="shared" si="11"/>
        <v>287</v>
      </c>
      <c r="F66" s="21">
        <f t="shared" si="11"/>
        <v>111</v>
      </c>
      <c r="G66" s="21">
        <f t="shared" si="11"/>
        <v>445</v>
      </c>
      <c r="H66" s="21">
        <f t="shared" si="11"/>
        <v>414</v>
      </c>
      <c r="I66" s="21">
        <f t="shared" si="11"/>
        <v>423</v>
      </c>
      <c r="J66" s="21">
        <f t="shared" si="11"/>
        <v>0</v>
      </c>
      <c r="K66" s="21">
        <f t="shared" si="11"/>
        <v>335</v>
      </c>
      <c r="L66" s="21">
        <v>565</v>
      </c>
    </row>
    <row r="67" spans="1:12">
      <c r="A67" s="10" t="s">
        <v>1</v>
      </c>
      <c r="B67" s="10"/>
      <c r="C67" s="20">
        <f t="shared" si="11"/>
        <v>219</v>
      </c>
      <c r="D67" s="20">
        <f t="shared" si="11"/>
        <v>417</v>
      </c>
      <c r="E67" s="20">
        <f t="shared" si="11"/>
        <v>197</v>
      </c>
      <c r="F67" s="20">
        <f t="shared" si="11"/>
        <v>205</v>
      </c>
      <c r="G67" s="20">
        <f t="shared" si="11"/>
        <v>295</v>
      </c>
      <c r="H67" s="20">
        <f t="shared" si="11"/>
        <v>108</v>
      </c>
      <c r="I67" s="20">
        <f t="shared" si="11"/>
        <v>281</v>
      </c>
      <c r="J67" s="20">
        <f t="shared" si="11"/>
        <v>32</v>
      </c>
      <c r="K67" s="20">
        <f t="shared" si="11"/>
        <v>97</v>
      </c>
      <c r="L67" s="20">
        <v>70</v>
      </c>
    </row>
    <row r="68" spans="1:12" ht="13.5" thickBot="1">
      <c r="A68" s="12" t="s">
        <v>18</v>
      </c>
      <c r="B68" s="12"/>
      <c r="C68" s="22">
        <f t="shared" ref="C68:K68" si="12">SUM(C65:C67)</f>
        <v>1562</v>
      </c>
      <c r="D68" s="22">
        <f t="shared" si="12"/>
        <v>2149</v>
      </c>
      <c r="E68" s="22">
        <f t="shared" si="12"/>
        <v>658</v>
      </c>
      <c r="F68" s="22">
        <f t="shared" si="12"/>
        <v>412</v>
      </c>
      <c r="G68" s="22">
        <f t="shared" si="12"/>
        <v>1316</v>
      </c>
      <c r="H68" s="22">
        <f t="shared" si="12"/>
        <v>522</v>
      </c>
      <c r="I68" s="22">
        <f t="shared" si="12"/>
        <v>704</v>
      </c>
      <c r="J68" s="22">
        <f t="shared" si="12"/>
        <v>32</v>
      </c>
      <c r="K68" s="22">
        <f t="shared" si="12"/>
        <v>432</v>
      </c>
      <c r="L68" s="22">
        <v>635</v>
      </c>
    </row>
    <row r="70" spans="1:12">
      <c r="A70" s="25" t="s">
        <v>20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1:12">
      <c r="A71" s="25" t="s">
        <v>50</v>
      </c>
      <c r="C71" s="6"/>
      <c r="D71" s="6"/>
      <c r="E71" s="6"/>
      <c r="F71" s="6"/>
      <c r="G71" s="6"/>
      <c r="H71" s="6"/>
      <c r="I71" s="6"/>
      <c r="J71" s="6"/>
      <c r="K71" s="6"/>
      <c r="L71" s="6"/>
    </row>
    <row r="72" spans="1:12">
      <c r="A72" s="74" t="s">
        <v>73</v>
      </c>
      <c r="B72" s="74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5" spans="1:12">
      <c r="B75" s="52"/>
    </row>
    <row r="79" spans="1:12">
      <c r="B79" s="56"/>
    </row>
    <row r="80" spans="1:12">
      <c r="B80" s="56"/>
    </row>
    <row r="81" spans="2:12">
      <c r="B81" s="56"/>
    </row>
    <row r="82" spans="2:12">
      <c r="B82" s="55"/>
    </row>
    <row r="84" spans="2:12">
      <c r="B84" s="2"/>
    </row>
    <row r="85" spans="2:12">
      <c r="B85" s="54"/>
    </row>
    <row r="87" spans="2:12">
      <c r="B87" s="2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2:12">
      <c r="B88" s="54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>
      <c r="B91" s="5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2:12">
      <c r="B92" s="14"/>
      <c r="C92" s="2"/>
      <c r="D92" s="2"/>
      <c r="E92" s="2"/>
      <c r="F92" s="2"/>
      <c r="G92" s="2"/>
      <c r="H92" s="2"/>
      <c r="I92" s="2"/>
      <c r="J92" s="2"/>
      <c r="K92" s="2"/>
      <c r="L92" s="2"/>
    </row>
  </sheetData>
  <mergeCells count="3">
    <mergeCell ref="A25:B25"/>
    <mergeCell ref="A57:B57"/>
    <mergeCell ref="A64:B6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3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zoomScaleNormal="100" workbookViewId="0">
      <selection activeCell="L2" sqref="L2"/>
    </sheetView>
  </sheetViews>
  <sheetFormatPr baseColWidth="10" defaultColWidth="12" defaultRowHeight="12.75"/>
  <cols>
    <col min="1" max="1" width="2.85546875" style="2" customWidth="1"/>
    <col min="2" max="2" width="19.140625" style="2" customWidth="1"/>
    <col min="3" max="3" width="5.5703125" style="2" bestFit="1" customWidth="1"/>
    <col min="4" max="12" width="5.7109375" style="2" bestFit="1" customWidth="1"/>
    <col min="13" max="16384" width="12" style="2"/>
  </cols>
  <sheetData>
    <row r="1" spans="1:12">
      <c r="A1" s="8" t="s">
        <v>55</v>
      </c>
    </row>
    <row r="2" spans="1:12">
      <c r="A2" s="8" t="s">
        <v>74</v>
      </c>
    </row>
    <row r="3" spans="1:12">
      <c r="A3" s="8" t="s">
        <v>65</v>
      </c>
    </row>
    <row r="4" spans="1:12">
      <c r="A4" s="8" t="s">
        <v>75</v>
      </c>
    </row>
    <row r="5" spans="1:12" ht="13.5" thickBot="1">
      <c r="B5" s="1"/>
    </row>
    <row r="6" spans="1:12" ht="23.25">
      <c r="B6" s="15" t="s">
        <v>21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  <c r="K6" s="24">
        <v>2018</v>
      </c>
      <c r="L6" s="24">
        <v>2019</v>
      </c>
    </row>
    <row r="7" spans="1:12">
      <c r="B7" s="10" t="s">
        <v>45</v>
      </c>
      <c r="C7" s="99">
        <v>0</v>
      </c>
      <c r="D7" s="99">
        <v>0</v>
      </c>
      <c r="E7" s="99">
        <v>14</v>
      </c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</row>
    <row r="8" spans="1:12">
      <c r="B8" s="11" t="s">
        <v>0</v>
      </c>
      <c r="C8" s="21">
        <v>45</v>
      </c>
      <c r="D8" s="21">
        <v>118</v>
      </c>
      <c r="E8" s="21">
        <v>142</v>
      </c>
      <c r="F8" s="21">
        <v>0</v>
      </c>
      <c r="G8" s="21">
        <v>80</v>
      </c>
      <c r="H8" s="21">
        <v>0</v>
      </c>
      <c r="I8" s="21">
        <v>145</v>
      </c>
      <c r="J8" s="21">
        <v>11</v>
      </c>
      <c r="K8" s="21">
        <v>0</v>
      </c>
      <c r="L8" s="21">
        <v>0</v>
      </c>
    </row>
    <row r="9" spans="1:12">
      <c r="B9" s="10" t="s">
        <v>1</v>
      </c>
      <c r="C9" s="100">
        <v>0</v>
      </c>
      <c r="D9" s="100">
        <v>431</v>
      </c>
      <c r="E9" s="100">
        <v>57</v>
      </c>
      <c r="F9" s="100">
        <v>70</v>
      </c>
      <c r="G9" s="100">
        <v>0</v>
      </c>
      <c r="H9" s="100">
        <v>0</v>
      </c>
      <c r="I9" s="100">
        <v>0</v>
      </c>
      <c r="J9" s="100">
        <v>59</v>
      </c>
      <c r="K9" s="100">
        <v>0</v>
      </c>
      <c r="L9" s="100">
        <v>0</v>
      </c>
    </row>
    <row r="10" spans="1:12" ht="13.5" thickBot="1">
      <c r="B10" s="12" t="s">
        <v>18</v>
      </c>
      <c r="C10" s="22">
        <f t="shared" ref="C10:K10" si="0">SUM(C7:C9)</f>
        <v>45</v>
      </c>
      <c r="D10" s="22">
        <f t="shared" si="0"/>
        <v>549</v>
      </c>
      <c r="E10" s="22">
        <f t="shared" si="0"/>
        <v>213</v>
      </c>
      <c r="F10" s="22">
        <f t="shared" si="0"/>
        <v>70</v>
      </c>
      <c r="G10" s="22">
        <f t="shared" si="0"/>
        <v>80</v>
      </c>
      <c r="H10" s="22">
        <f t="shared" si="0"/>
        <v>0</v>
      </c>
      <c r="I10" s="22">
        <f t="shared" si="0"/>
        <v>145</v>
      </c>
      <c r="J10" s="22">
        <f t="shared" si="0"/>
        <v>70</v>
      </c>
      <c r="K10" s="22">
        <f t="shared" si="0"/>
        <v>0</v>
      </c>
      <c r="L10" s="22">
        <v>0</v>
      </c>
    </row>
    <row r="11" spans="1:12">
      <c r="B11" s="5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13.5" thickBot="1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33.75" customHeight="1">
      <c r="B13" s="15" t="s">
        <v>26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  <c r="J13" s="24">
        <v>2017</v>
      </c>
      <c r="K13" s="24">
        <f>K6</f>
        <v>2018</v>
      </c>
      <c r="L13" s="24">
        <v>2019</v>
      </c>
    </row>
    <row r="14" spans="1:12">
      <c r="B14" s="10" t="s">
        <v>45</v>
      </c>
      <c r="C14" s="99">
        <v>0</v>
      </c>
      <c r="D14" s="99">
        <v>0</v>
      </c>
      <c r="E14" s="99">
        <v>0</v>
      </c>
      <c r="F14" s="99">
        <v>0</v>
      </c>
      <c r="G14" s="99">
        <v>314</v>
      </c>
      <c r="H14" s="99">
        <v>0</v>
      </c>
      <c r="I14" s="99">
        <v>0</v>
      </c>
      <c r="J14" s="99">
        <v>0</v>
      </c>
      <c r="K14" s="99">
        <v>0</v>
      </c>
      <c r="L14" s="99">
        <v>0</v>
      </c>
    </row>
    <row r="15" spans="1:12">
      <c r="B15" s="11" t="s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84</v>
      </c>
    </row>
    <row r="16" spans="1:12" ht="22.5" customHeight="1">
      <c r="B16" s="10" t="s">
        <v>1</v>
      </c>
      <c r="C16" s="100">
        <v>0</v>
      </c>
      <c r="D16" s="100">
        <v>0</v>
      </c>
      <c r="E16" s="100">
        <v>0</v>
      </c>
      <c r="F16" s="100">
        <v>165</v>
      </c>
      <c r="G16" s="100">
        <v>0</v>
      </c>
      <c r="H16" s="100">
        <v>0</v>
      </c>
      <c r="I16" s="100">
        <v>16</v>
      </c>
      <c r="J16" s="100">
        <v>0</v>
      </c>
      <c r="K16" s="100">
        <v>65</v>
      </c>
      <c r="L16" s="100">
        <v>70</v>
      </c>
    </row>
    <row r="17" spans="1:12" ht="13.5" thickBot="1">
      <c r="B17" s="12" t="s">
        <v>18</v>
      </c>
      <c r="C17" s="22">
        <f t="shared" ref="C17:K17" si="1">SUM(C14:C16)</f>
        <v>0</v>
      </c>
      <c r="D17" s="22">
        <f t="shared" si="1"/>
        <v>0</v>
      </c>
      <c r="E17" s="22">
        <f t="shared" si="1"/>
        <v>0</v>
      </c>
      <c r="F17" s="22">
        <f t="shared" si="1"/>
        <v>165</v>
      </c>
      <c r="G17" s="22">
        <f t="shared" si="1"/>
        <v>314</v>
      </c>
      <c r="H17" s="22">
        <f t="shared" si="1"/>
        <v>0</v>
      </c>
      <c r="I17" s="22">
        <f t="shared" si="1"/>
        <v>16</v>
      </c>
      <c r="J17" s="22">
        <f t="shared" si="1"/>
        <v>0</v>
      </c>
      <c r="K17" s="22">
        <f t="shared" si="1"/>
        <v>65</v>
      </c>
      <c r="L17" s="22">
        <v>154</v>
      </c>
    </row>
    <row r="18" spans="1:12">
      <c r="B18" s="5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13.5" thickBot="1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 ht="22.5" customHeight="1">
      <c r="A20" s="120" t="s">
        <v>38</v>
      </c>
      <c r="B20" s="121"/>
      <c r="C20" s="24">
        <v>2010</v>
      </c>
      <c r="D20" s="24">
        <v>2011</v>
      </c>
      <c r="E20" s="24">
        <v>2012</v>
      </c>
      <c r="F20" s="24">
        <v>2013</v>
      </c>
      <c r="G20" s="24">
        <v>2014</v>
      </c>
      <c r="H20" s="24">
        <v>2015</v>
      </c>
      <c r="I20" s="24">
        <v>2016</v>
      </c>
      <c r="J20" s="24">
        <v>2017</v>
      </c>
      <c r="K20" s="24">
        <f>K13</f>
        <v>2018</v>
      </c>
      <c r="L20" s="24">
        <v>2019</v>
      </c>
    </row>
    <row r="21" spans="1:12">
      <c r="A21" s="10" t="s">
        <v>45</v>
      </c>
      <c r="B21" s="10"/>
      <c r="C21" s="99">
        <f t="shared" ref="C21:K23" si="2">+C7+C14</f>
        <v>0</v>
      </c>
      <c r="D21" s="99">
        <f t="shared" si="2"/>
        <v>0</v>
      </c>
      <c r="E21" s="99">
        <f t="shared" si="2"/>
        <v>14</v>
      </c>
      <c r="F21" s="99">
        <f t="shared" si="2"/>
        <v>0</v>
      </c>
      <c r="G21" s="99">
        <f t="shared" si="2"/>
        <v>314</v>
      </c>
      <c r="H21" s="99">
        <f t="shared" si="2"/>
        <v>0</v>
      </c>
      <c r="I21" s="99">
        <f t="shared" si="2"/>
        <v>0</v>
      </c>
      <c r="J21" s="99">
        <f t="shared" si="2"/>
        <v>0</v>
      </c>
      <c r="K21" s="99">
        <f t="shared" si="2"/>
        <v>0</v>
      </c>
      <c r="L21" s="99">
        <v>0</v>
      </c>
    </row>
    <row r="22" spans="1:12">
      <c r="A22" s="11" t="s">
        <v>0</v>
      </c>
      <c r="B22" s="11"/>
      <c r="C22" s="21">
        <f t="shared" si="2"/>
        <v>45</v>
      </c>
      <c r="D22" s="21">
        <f t="shared" si="2"/>
        <v>118</v>
      </c>
      <c r="E22" s="21">
        <f t="shared" si="2"/>
        <v>142</v>
      </c>
      <c r="F22" s="21">
        <f t="shared" si="2"/>
        <v>0</v>
      </c>
      <c r="G22" s="21">
        <f t="shared" si="2"/>
        <v>80</v>
      </c>
      <c r="H22" s="21">
        <f t="shared" si="2"/>
        <v>0</v>
      </c>
      <c r="I22" s="21">
        <f t="shared" si="2"/>
        <v>145</v>
      </c>
      <c r="J22" s="21">
        <f t="shared" si="2"/>
        <v>11</v>
      </c>
      <c r="K22" s="21">
        <f t="shared" si="2"/>
        <v>0</v>
      </c>
      <c r="L22" s="21">
        <v>84</v>
      </c>
    </row>
    <row r="23" spans="1:12">
      <c r="A23" s="10" t="s">
        <v>1</v>
      </c>
      <c r="B23" s="10"/>
      <c r="C23" s="100">
        <f t="shared" si="2"/>
        <v>0</v>
      </c>
      <c r="D23" s="100">
        <f t="shared" si="2"/>
        <v>431</v>
      </c>
      <c r="E23" s="100">
        <f t="shared" si="2"/>
        <v>57</v>
      </c>
      <c r="F23" s="100">
        <f t="shared" si="2"/>
        <v>235</v>
      </c>
      <c r="G23" s="100">
        <f t="shared" si="2"/>
        <v>0</v>
      </c>
      <c r="H23" s="100">
        <f t="shared" si="2"/>
        <v>0</v>
      </c>
      <c r="I23" s="100">
        <f t="shared" si="2"/>
        <v>16</v>
      </c>
      <c r="J23" s="100">
        <f t="shared" si="2"/>
        <v>59</v>
      </c>
      <c r="K23" s="100">
        <f t="shared" si="2"/>
        <v>65</v>
      </c>
      <c r="L23" s="100">
        <v>70</v>
      </c>
    </row>
    <row r="24" spans="1:12" ht="13.5" thickBot="1">
      <c r="A24" s="12" t="s">
        <v>18</v>
      </c>
      <c r="B24" s="12"/>
      <c r="C24" s="22">
        <f t="shared" ref="C24:K24" si="3">SUM(C21:C23)</f>
        <v>45</v>
      </c>
      <c r="D24" s="22">
        <f t="shared" si="3"/>
        <v>549</v>
      </c>
      <c r="E24" s="22">
        <f t="shared" si="3"/>
        <v>213</v>
      </c>
      <c r="F24" s="22">
        <f t="shared" si="3"/>
        <v>235</v>
      </c>
      <c r="G24" s="22">
        <f t="shared" si="3"/>
        <v>394</v>
      </c>
      <c r="H24" s="22">
        <f t="shared" si="3"/>
        <v>0</v>
      </c>
      <c r="I24" s="22">
        <f t="shared" si="3"/>
        <v>161</v>
      </c>
      <c r="J24" s="22">
        <f t="shared" si="3"/>
        <v>70</v>
      </c>
      <c r="K24" s="22">
        <f t="shared" si="3"/>
        <v>65</v>
      </c>
      <c r="L24" s="22">
        <v>154</v>
      </c>
    </row>
    <row r="25" spans="1:12">
      <c r="B25" s="68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13.5" thickBot="1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23.25">
      <c r="B27" s="15" t="s">
        <v>69</v>
      </c>
      <c r="C27" s="24">
        <v>2010</v>
      </c>
      <c r="D27" s="24">
        <v>2011</v>
      </c>
      <c r="E27" s="24">
        <v>2012</v>
      </c>
      <c r="F27" s="24">
        <v>2013</v>
      </c>
      <c r="G27" s="24">
        <v>2014</v>
      </c>
      <c r="H27" s="24">
        <v>2015</v>
      </c>
      <c r="I27" s="24">
        <v>2016</v>
      </c>
      <c r="J27" s="24">
        <v>2017</v>
      </c>
      <c r="K27" s="24">
        <f>K20</f>
        <v>2018</v>
      </c>
      <c r="L27" s="24">
        <v>2019</v>
      </c>
    </row>
    <row r="28" spans="1:12">
      <c r="B28" s="10" t="s">
        <v>45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</row>
    <row r="29" spans="1:12">
      <c r="B29" s="11" t="s">
        <v>0</v>
      </c>
      <c r="C29" s="21">
        <v>39</v>
      </c>
      <c r="D29" s="21">
        <v>0</v>
      </c>
      <c r="E29" s="21">
        <v>26</v>
      </c>
      <c r="F29" s="21">
        <v>59</v>
      </c>
      <c r="G29" s="21">
        <v>0</v>
      </c>
      <c r="H29" s="21">
        <v>0</v>
      </c>
      <c r="I29" s="21">
        <v>32</v>
      </c>
      <c r="J29" s="21">
        <v>0</v>
      </c>
      <c r="K29" s="21">
        <v>0</v>
      </c>
      <c r="L29" s="21">
        <v>12</v>
      </c>
    </row>
    <row r="30" spans="1:12">
      <c r="B30" s="10" t="s">
        <v>1</v>
      </c>
      <c r="C30" s="100">
        <v>0</v>
      </c>
      <c r="D30" s="100">
        <v>70</v>
      </c>
      <c r="E30" s="100">
        <v>108</v>
      </c>
      <c r="F30" s="100">
        <v>0</v>
      </c>
      <c r="G30" s="100">
        <v>0</v>
      </c>
      <c r="H30" s="100">
        <v>0</v>
      </c>
      <c r="I30" s="100">
        <v>0</v>
      </c>
      <c r="J30" s="100">
        <v>0</v>
      </c>
      <c r="K30" s="100">
        <v>0</v>
      </c>
      <c r="L30" s="100">
        <v>0</v>
      </c>
    </row>
    <row r="31" spans="1:12" ht="13.5" thickBot="1">
      <c r="B31" s="12" t="s">
        <v>18</v>
      </c>
      <c r="C31" s="22">
        <f t="shared" ref="C31:K31" si="4">SUM(C28:C30)</f>
        <v>39</v>
      </c>
      <c r="D31" s="22">
        <f t="shared" si="4"/>
        <v>70</v>
      </c>
      <c r="E31" s="22">
        <f t="shared" si="4"/>
        <v>134</v>
      </c>
      <c r="F31" s="22">
        <f t="shared" si="4"/>
        <v>59</v>
      </c>
      <c r="G31" s="22">
        <f t="shared" si="4"/>
        <v>0</v>
      </c>
      <c r="H31" s="22">
        <f t="shared" si="4"/>
        <v>0</v>
      </c>
      <c r="I31" s="22">
        <f t="shared" si="4"/>
        <v>32</v>
      </c>
      <c r="J31" s="22">
        <f t="shared" si="4"/>
        <v>0</v>
      </c>
      <c r="K31" s="22">
        <f t="shared" si="4"/>
        <v>0</v>
      </c>
      <c r="L31" s="22">
        <v>12</v>
      </c>
    </row>
    <row r="32" spans="1:12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t="13.5" thickBot="1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33.75" customHeight="1">
      <c r="A34" s="3"/>
      <c r="B34" s="15" t="s">
        <v>22</v>
      </c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  <c r="J34" s="24">
        <v>2017</v>
      </c>
      <c r="K34" s="24">
        <f>K27</f>
        <v>2018</v>
      </c>
      <c r="L34" s="24">
        <v>2019</v>
      </c>
    </row>
    <row r="35" spans="1:12">
      <c r="A35" s="3"/>
      <c r="B35" s="10" t="s">
        <v>45</v>
      </c>
      <c r="C35" s="99">
        <v>608</v>
      </c>
      <c r="D35" s="99">
        <v>321</v>
      </c>
      <c r="E35" s="99">
        <v>90</v>
      </c>
      <c r="F35" s="99">
        <v>80</v>
      </c>
      <c r="G35" s="99">
        <v>171</v>
      </c>
      <c r="H35" s="99">
        <v>0</v>
      </c>
      <c r="I35" s="99">
        <v>0</v>
      </c>
      <c r="J35" s="99">
        <v>0</v>
      </c>
      <c r="K35" s="99">
        <v>0</v>
      </c>
      <c r="L35" s="99">
        <v>0</v>
      </c>
    </row>
    <row r="36" spans="1:12">
      <c r="A36" s="3"/>
      <c r="B36" s="11" t="s">
        <v>0</v>
      </c>
      <c r="C36" s="21">
        <v>40</v>
      </c>
      <c r="D36" s="21">
        <v>30</v>
      </c>
      <c r="E36" s="21">
        <v>40</v>
      </c>
      <c r="F36" s="21">
        <v>0</v>
      </c>
      <c r="G36" s="21">
        <v>0</v>
      </c>
      <c r="H36" s="21">
        <v>90</v>
      </c>
      <c r="I36" s="21">
        <v>0</v>
      </c>
      <c r="J36" s="21">
        <v>0</v>
      </c>
      <c r="K36" s="21">
        <v>104</v>
      </c>
      <c r="L36" s="21">
        <v>0</v>
      </c>
    </row>
    <row r="37" spans="1:12">
      <c r="A37" s="3"/>
      <c r="B37" s="10" t="s">
        <v>1</v>
      </c>
      <c r="C37" s="100">
        <v>0</v>
      </c>
      <c r="D37" s="100">
        <v>147</v>
      </c>
      <c r="E37" s="100">
        <v>25</v>
      </c>
      <c r="F37" s="100">
        <v>27</v>
      </c>
      <c r="G37" s="100">
        <v>68</v>
      </c>
      <c r="H37" s="100">
        <v>34</v>
      </c>
      <c r="I37" s="100">
        <v>20</v>
      </c>
      <c r="J37" s="100">
        <v>32</v>
      </c>
      <c r="K37" s="100">
        <v>0</v>
      </c>
      <c r="L37" s="100">
        <v>0</v>
      </c>
    </row>
    <row r="38" spans="1:12" ht="13.5" thickBot="1">
      <c r="A38" s="3"/>
      <c r="B38" s="12" t="s">
        <v>18</v>
      </c>
      <c r="C38" s="22">
        <f t="shared" ref="C38:K38" si="5">SUM(C35:C37)</f>
        <v>648</v>
      </c>
      <c r="D38" s="22">
        <f t="shared" si="5"/>
        <v>498</v>
      </c>
      <c r="E38" s="22">
        <f t="shared" si="5"/>
        <v>155</v>
      </c>
      <c r="F38" s="22">
        <f t="shared" si="5"/>
        <v>107</v>
      </c>
      <c r="G38" s="22">
        <f t="shared" si="5"/>
        <v>239</v>
      </c>
      <c r="H38" s="22">
        <f t="shared" si="5"/>
        <v>124</v>
      </c>
      <c r="I38" s="22">
        <f t="shared" si="5"/>
        <v>20</v>
      </c>
      <c r="J38" s="22">
        <f t="shared" si="5"/>
        <v>32</v>
      </c>
      <c r="K38" s="22">
        <f t="shared" si="5"/>
        <v>104</v>
      </c>
      <c r="L38" s="22">
        <v>0</v>
      </c>
    </row>
    <row r="39" spans="1:12">
      <c r="A39" s="3"/>
      <c r="B39" s="5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t="22.5" customHeight="1" thickBot="1">
      <c r="A40" s="94"/>
      <c r="B40" s="93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22.5" customHeight="1">
      <c r="A41" s="118" t="s">
        <v>39</v>
      </c>
      <c r="B41" s="119"/>
      <c r="C41" s="24">
        <v>2010</v>
      </c>
      <c r="D41" s="24">
        <v>2011</v>
      </c>
      <c r="E41" s="24">
        <v>2012</v>
      </c>
      <c r="F41" s="24">
        <v>2013</v>
      </c>
      <c r="G41" s="24">
        <v>2014</v>
      </c>
      <c r="H41" s="24">
        <v>2015</v>
      </c>
      <c r="I41" s="24">
        <v>2016</v>
      </c>
      <c r="J41" s="24">
        <v>2017</v>
      </c>
      <c r="K41" s="24">
        <f>K34</f>
        <v>2018</v>
      </c>
      <c r="L41" s="24">
        <v>2019</v>
      </c>
    </row>
    <row r="42" spans="1:12">
      <c r="A42" s="10" t="s">
        <v>45</v>
      </c>
      <c r="B42" s="75"/>
      <c r="C42" s="99">
        <f t="shared" ref="C42:K44" si="6">+C28+C35</f>
        <v>608</v>
      </c>
      <c r="D42" s="99">
        <f t="shared" si="6"/>
        <v>321</v>
      </c>
      <c r="E42" s="99">
        <f t="shared" si="6"/>
        <v>90</v>
      </c>
      <c r="F42" s="99">
        <f t="shared" si="6"/>
        <v>80</v>
      </c>
      <c r="G42" s="99">
        <f t="shared" si="6"/>
        <v>171</v>
      </c>
      <c r="H42" s="99">
        <f t="shared" si="6"/>
        <v>0</v>
      </c>
      <c r="I42" s="99">
        <f t="shared" si="6"/>
        <v>0</v>
      </c>
      <c r="J42" s="99">
        <f t="shared" si="6"/>
        <v>0</v>
      </c>
      <c r="K42" s="99">
        <f t="shared" si="6"/>
        <v>0</v>
      </c>
      <c r="L42" s="99">
        <v>0</v>
      </c>
    </row>
    <row r="43" spans="1:12">
      <c r="A43" s="11" t="s">
        <v>0</v>
      </c>
      <c r="B43" s="10"/>
      <c r="C43" s="21">
        <f t="shared" si="6"/>
        <v>79</v>
      </c>
      <c r="D43" s="21">
        <f t="shared" si="6"/>
        <v>30</v>
      </c>
      <c r="E43" s="21">
        <f t="shared" si="6"/>
        <v>66</v>
      </c>
      <c r="F43" s="21">
        <f t="shared" si="6"/>
        <v>59</v>
      </c>
      <c r="G43" s="21">
        <f t="shared" si="6"/>
        <v>0</v>
      </c>
      <c r="H43" s="21">
        <f t="shared" si="6"/>
        <v>90</v>
      </c>
      <c r="I43" s="21">
        <f t="shared" si="6"/>
        <v>32</v>
      </c>
      <c r="J43" s="21">
        <f t="shared" si="6"/>
        <v>0</v>
      </c>
      <c r="K43" s="21">
        <f t="shared" si="6"/>
        <v>104</v>
      </c>
      <c r="L43" s="21">
        <v>12</v>
      </c>
    </row>
    <row r="44" spans="1:12">
      <c r="A44" s="10" t="s">
        <v>1</v>
      </c>
      <c r="B44" s="76"/>
      <c r="C44" s="100">
        <f t="shared" si="6"/>
        <v>0</v>
      </c>
      <c r="D44" s="100">
        <f t="shared" si="6"/>
        <v>217</v>
      </c>
      <c r="E44" s="100">
        <f t="shared" si="6"/>
        <v>133</v>
      </c>
      <c r="F44" s="100">
        <f t="shared" si="6"/>
        <v>27</v>
      </c>
      <c r="G44" s="100">
        <f t="shared" si="6"/>
        <v>68</v>
      </c>
      <c r="H44" s="100">
        <f t="shared" si="6"/>
        <v>34</v>
      </c>
      <c r="I44" s="100">
        <f t="shared" si="6"/>
        <v>20</v>
      </c>
      <c r="J44" s="100">
        <f t="shared" si="6"/>
        <v>32</v>
      </c>
      <c r="K44" s="100">
        <f t="shared" si="6"/>
        <v>0</v>
      </c>
      <c r="L44" s="100">
        <v>0</v>
      </c>
    </row>
    <row r="45" spans="1:12" ht="13.5" thickBot="1">
      <c r="A45" s="12" t="s">
        <v>18</v>
      </c>
      <c r="B45" s="12"/>
      <c r="C45" s="22">
        <f t="shared" ref="C45:K45" si="7">SUM(C42:C44)</f>
        <v>687</v>
      </c>
      <c r="D45" s="22">
        <f t="shared" si="7"/>
        <v>568</v>
      </c>
      <c r="E45" s="22">
        <f t="shared" si="7"/>
        <v>289</v>
      </c>
      <c r="F45" s="22">
        <f t="shared" si="7"/>
        <v>166</v>
      </c>
      <c r="G45" s="22">
        <f t="shared" si="7"/>
        <v>239</v>
      </c>
      <c r="H45" s="22">
        <f t="shared" si="7"/>
        <v>124</v>
      </c>
      <c r="I45" s="22">
        <f t="shared" si="7"/>
        <v>52</v>
      </c>
      <c r="J45" s="22">
        <f t="shared" si="7"/>
        <v>32</v>
      </c>
      <c r="K45" s="22">
        <f t="shared" si="7"/>
        <v>104</v>
      </c>
      <c r="L45" s="22">
        <v>12</v>
      </c>
    </row>
    <row r="46" spans="1:12" ht="45" customHeight="1" thickBot="1">
      <c r="A46" s="13"/>
      <c r="B46" s="5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 ht="23.25">
      <c r="A47" s="3"/>
      <c r="B47" s="15" t="s">
        <v>68</v>
      </c>
      <c r="C47" s="24">
        <v>2010</v>
      </c>
      <c r="D47" s="24">
        <v>2011</v>
      </c>
      <c r="E47" s="24">
        <v>2012</v>
      </c>
      <c r="F47" s="24">
        <v>2013</v>
      </c>
      <c r="G47" s="24">
        <v>2014</v>
      </c>
      <c r="H47" s="24">
        <v>2015</v>
      </c>
      <c r="I47" s="24">
        <v>2016</v>
      </c>
      <c r="J47" s="24">
        <v>2017</v>
      </c>
      <c r="K47" s="24">
        <f>K41</f>
        <v>2018</v>
      </c>
      <c r="L47" s="24">
        <v>2019</v>
      </c>
    </row>
    <row r="48" spans="1:12">
      <c r="A48" s="3"/>
      <c r="B48" s="10" t="s">
        <v>23</v>
      </c>
      <c r="C48" s="36"/>
      <c r="D48" s="36"/>
      <c r="E48" s="36"/>
      <c r="F48" s="36"/>
      <c r="G48" s="36">
        <v>91</v>
      </c>
      <c r="H48" s="36"/>
      <c r="I48" s="36">
        <v>0</v>
      </c>
      <c r="J48" s="36">
        <v>0</v>
      </c>
      <c r="K48" s="36">
        <v>0</v>
      </c>
      <c r="L48" s="36">
        <v>0</v>
      </c>
    </row>
    <row r="49" spans="1:12">
      <c r="A49" s="3"/>
      <c r="B49" s="29" t="s">
        <v>0</v>
      </c>
      <c r="C49" s="35"/>
      <c r="D49" s="35"/>
      <c r="E49" s="35"/>
      <c r="F49" s="35"/>
      <c r="G49" s="35">
        <v>57</v>
      </c>
      <c r="H49" s="35"/>
      <c r="I49" s="35">
        <v>86</v>
      </c>
      <c r="J49" s="35">
        <v>0</v>
      </c>
      <c r="K49" s="35">
        <v>60</v>
      </c>
      <c r="L49" s="35">
        <v>58</v>
      </c>
    </row>
    <row r="50" spans="1:12">
      <c r="A50" s="3"/>
      <c r="B50" s="28" t="s">
        <v>1</v>
      </c>
      <c r="C50" s="37">
        <v>125</v>
      </c>
      <c r="D50" s="37"/>
      <c r="E50" s="37"/>
      <c r="F50" s="37"/>
      <c r="G50" s="37">
        <v>53</v>
      </c>
      <c r="H50" s="37"/>
      <c r="I50" s="37">
        <v>47</v>
      </c>
      <c r="J50" s="37">
        <v>0</v>
      </c>
      <c r="K50" s="37">
        <v>0</v>
      </c>
      <c r="L50" s="37">
        <v>0</v>
      </c>
    </row>
    <row r="51" spans="1:12" ht="13.5" thickBot="1">
      <c r="A51" s="3"/>
      <c r="B51" s="30" t="s">
        <v>18</v>
      </c>
      <c r="C51" s="22">
        <f t="shared" ref="C51:K51" si="8">SUM(C48:C50)</f>
        <v>125</v>
      </c>
      <c r="D51" s="22">
        <f t="shared" si="8"/>
        <v>0</v>
      </c>
      <c r="E51" s="22">
        <f t="shared" si="8"/>
        <v>0</v>
      </c>
      <c r="F51" s="22">
        <f t="shared" si="8"/>
        <v>0</v>
      </c>
      <c r="G51" s="22">
        <f t="shared" si="8"/>
        <v>201</v>
      </c>
      <c r="H51" s="22">
        <f t="shared" si="8"/>
        <v>0</v>
      </c>
      <c r="I51" s="22">
        <f t="shared" si="8"/>
        <v>133</v>
      </c>
      <c r="J51" s="22">
        <f t="shared" si="8"/>
        <v>0</v>
      </c>
      <c r="K51" s="22">
        <f t="shared" si="8"/>
        <v>60</v>
      </c>
      <c r="L51" s="22">
        <v>58</v>
      </c>
    </row>
    <row r="52" spans="1:12" ht="13.5" thickBot="1">
      <c r="A52" s="3"/>
      <c r="B52" s="5"/>
      <c r="C52" s="111"/>
      <c r="D52" s="111"/>
      <c r="E52" s="111"/>
      <c r="F52" s="111"/>
      <c r="G52" s="111"/>
      <c r="H52" s="111"/>
      <c r="I52" s="111"/>
      <c r="J52" s="111"/>
      <c r="K52" s="111"/>
      <c r="L52" s="111"/>
    </row>
    <row r="53" spans="1:12" ht="22.5" customHeight="1">
      <c r="A53" s="122" t="s">
        <v>62</v>
      </c>
      <c r="B53" s="123"/>
      <c r="C53" s="24">
        <v>2010</v>
      </c>
      <c r="D53" s="24">
        <v>2011</v>
      </c>
      <c r="E53" s="24">
        <v>2012</v>
      </c>
      <c r="F53" s="24">
        <v>2013</v>
      </c>
      <c r="G53" s="24">
        <v>2014</v>
      </c>
      <c r="H53" s="24">
        <v>2015</v>
      </c>
      <c r="I53" s="24">
        <v>2016</v>
      </c>
      <c r="J53" s="24">
        <v>2017</v>
      </c>
      <c r="K53" s="24">
        <f>K47</f>
        <v>2018</v>
      </c>
      <c r="L53" s="24">
        <v>2019</v>
      </c>
    </row>
    <row r="54" spans="1:12">
      <c r="A54" s="10" t="s">
        <v>45</v>
      </c>
      <c r="B54" s="69"/>
      <c r="C54" s="99">
        <f t="shared" ref="C54:K56" si="9">+C42+C21+C48</f>
        <v>608</v>
      </c>
      <c r="D54" s="99">
        <f t="shared" si="9"/>
        <v>321</v>
      </c>
      <c r="E54" s="99">
        <f t="shared" si="9"/>
        <v>104</v>
      </c>
      <c r="F54" s="99">
        <f t="shared" si="9"/>
        <v>80</v>
      </c>
      <c r="G54" s="99">
        <f t="shared" si="9"/>
        <v>576</v>
      </c>
      <c r="H54" s="99">
        <f t="shared" si="9"/>
        <v>0</v>
      </c>
      <c r="I54" s="99">
        <f t="shared" si="9"/>
        <v>0</v>
      </c>
      <c r="J54" s="99">
        <f t="shared" si="9"/>
        <v>0</v>
      </c>
      <c r="K54" s="99">
        <f t="shared" si="9"/>
        <v>0</v>
      </c>
      <c r="L54" s="99">
        <v>0</v>
      </c>
    </row>
    <row r="55" spans="1:12">
      <c r="A55" s="11" t="s">
        <v>0</v>
      </c>
      <c r="B55" s="66"/>
      <c r="C55" s="21">
        <f t="shared" si="9"/>
        <v>124</v>
      </c>
      <c r="D55" s="21">
        <f t="shared" si="9"/>
        <v>148</v>
      </c>
      <c r="E55" s="21">
        <f t="shared" si="9"/>
        <v>208</v>
      </c>
      <c r="F55" s="21">
        <f t="shared" si="9"/>
        <v>59</v>
      </c>
      <c r="G55" s="21">
        <f t="shared" si="9"/>
        <v>137</v>
      </c>
      <c r="H55" s="21">
        <f t="shared" si="9"/>
        <v>90</v>
      </c>
      <c r="I55" s="21">
        <f t="shared" si="9"/>
        <v>263</v>
      </c>
      <c r="J55" s="21">
        <f t="shared" si="9"/>
        <v>11</v>
      </c>
      <c r="K55" s="21">
        <f t="shared" si="9"/>
        <v>164</v>
      </c>
      <c r="L55" s="21">
        <v>154</v>
      </c>
    </row>
    <row r="56" spans="1:12">
      <c r="A56" s="10" t="s">
        <v>1</v>
      </c>
      <c r="B56" s="70"/>
      <c r="C56" s="100">
        <f t="shared" si="9"/>
        <v>125</v>
      </c>
      <c r="D56" s="100">
        <f t="shared" si="9"/>
        <v>648</v>
      </c>
      <c r="E56" s="100">
        <f t="shared" si="9"/>
        <v>190</v>
      </c>
      <c r="F56" s="100">
        <f t="shared" si="9"/>
        <v>262</v>
      </c>
      <c r="G56" s="100">
        <f t="shared" si="9"/>
        <v>121</v>
      </c>
      <c r="H56" s="100">
        <f t="shared" si="9"/>
        <v>34</v>
      </c>
      <c r="I56" s="100">
        <f t="shared" si="9"/>
        <v>83</v>
      </c>
      <c r="J56" s="100">
        <f t="shared" si="9"/>
        <v>91</v>
      </c>
      <c r="K56" s="100">
        <f t="shared" si="9"/>
        <v>65</v>
      </c>
      <c r="L56" s="100">
        <v>70</v>
      </c>
    </row>
    <row r="57" spans="1:12" ht="13.5" thickBot="1">
      <c r="A57" s="12" t="s">
        <v>18</v>
      </c>
      <c r="B57" s="67"/>
      <c r="C57" s="22">
        <f t="shared" ref="C57:K57" si="10">SUM(C54:C56)</f>
        <v>857</v>
      </c>
      <c r="D57" s="22">
        <f t="shared" si="10"/>
        <v>1117</v>
      </c>
      <c r="E57" s="22">
        <f t="shared" si="10"/>
        <v>502</v>
      </c>
      <c r="F57" s="22">
        <f t="shared" si="10"/>
        <v>401</v>
      </c>
      <c r="G57" s="22">
        <f t="shared" si="10"/>
        <v>834</v>
      </c>
      <c r="H57" s="22">
        <f t="shared" si="10"/>
        <v>124</v>
      </c>
      <c r="I57" s="22">
        <f t="shared" si="10"/>
        <v>346</v>
      </c>
      <c r="J57" s="22">
        <f t="shared" si="10"/>
        <v>102</v>
      </c>
      <c r="K57" s="22">
        <f t="shared" si="10"/>
        <v>229</v>
      </c>
      <c r="L57" s="22">
        <v>224</v>
      </c>
    </row>
    <row r="58" spans="1:12">
      <c r="A58" s="5"/>
      <c r="B58" s="13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>
      <c r="A59" s="113" t="s">
        <v>20</v>
      </c>
      <c r="B59" s="50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>
      <c r="A60" s="113" t="s">
        <v>50</v>
      </c>
      <c r="B60" s="50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>
      <c r="A61" s="114" t="s">
        <v>73</v>
      </c>
      <c r="B61" s="74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3" spans="1:12">
      <c r="A63" s="52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spans="1:1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spans="1:12">
      <c r="A65" s="14"/>
      <c r="B65" s="14"/>
      <c r="C65" s="17"/>
      <c r="D65" s="17"/>
      <c r="E65" s="17"/>
      <c r="F65" s="17"/>
      <c r="G65" s="17"/>
      <c r="H65" s="17"/>
      <c r="I65" s="17"/>
      <c r="J65" s="17"/>
      <c r="K65" s="17"/>
      <c r="L65" s="17"/>
    </row>
    <row r="66" spans="1:1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spans="1:1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spans="1:1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spans="1:1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spans="1:1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spans="1:1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spans="1:1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spans="1:1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spans="1:1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spans="1:12">
      <c r="A77" s="55"/>
      <c r="B77" s="14"/>
      <c r="C77" s="65"/>
      <c r="D77" s="65"/>
      <c r="E77" s="65"/>
      <c r="F77" s="65"/>
      <c r="G77" s="65"/>
      <c r="H77" s="65"/>
      <c r="I77" s="65"/>
      <c r="J77" s="65"/>
      <c r="K77" s="65"/>
      <c r="L77" s="65"/>
    </row>
    <row r="78" spans="1:1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1:1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pans="1:12">
      <c r="A80" s="5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spans="1:1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2">
      <c r="A82" s="5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spans="1:1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1:12">
      <c r="A84" s="54"/>
      <c r="B84" s="14"/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1:1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1:12">
      <c r="A86" s="5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1:1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1:12">
      <c r="A88" s="14"/>
    </row>
    <row r="89" spans="1:12">
      <c r="A89" s="54"/>
    </row>
    <row r="91" spans="1:12">
      <c r="A91" s="14"/>
    </row>
    <row r="92" spans="1:12">
      <c r="A92" s="54"/>
    </row>
    <row r="94" spans="1:12">
      <c r="A94" s="14"/>
    </row>
    <row r="95" spans="1:12">
      <c r="A95" s="54"/>
    </row>
    <row r="96" spans="1:12">
      <c r="A96" s="56"/>
    </row>
    <row r="97" spans="1:1">
      <c r="A97" s="54"/>
    </row>
    <row r="98" spans="1:1">
      <c r="A98" s="56"/>
    </row>
    <row r="99" spans="1:1">
      <c r="A99" s="54"/>
    </row>
    <row r="100" spans="1:1">
      <c r="A100" s="56"/>
    </row>
    <row r="101" spans="1:1">
      <c r="A101" s="54"/>
    </row>
    <row r="104" spans="1:1">
      <c r="A104" s="56"/>
    </row>
    <row r="105" spans="1:1">
      <c r="A105" s="54"/>
    </row>
  </sheetData>
  <mergeCells count="3">
    <mergeCell ref="A20:B20"/>
    <mergeCell ref="A41:B41"/>
    <mergeCell ref="A53:B53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9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5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9"/>
  <sheetViews>
    <sheetView zoomScaleNormal="100" zoomScaleSheetLayoutView="100" workbookViewId="0">
      <selection activeCell="J4" sqref="J4"/>
    </sheetView>
  </sheetViews>
  <sheetFormatPr baseColWidth="10" defaultRowHeight="11.25"/>
  <cols>
    <col min="1" max="1" width="2.42578125" style="14" customWidth="1"/>
    <col min="2" max="2" width="24.140625" style="14" customWidth="1"/>
    <col min="3" max="7" width="5.5703125" style="39" bestFit="1" customWidth="1"/>
    <col min="8" max="12" width="5.5703125" style="39" customWidth="1"/>
    <col min="13" max="13" width="11.42578125" style="14"/>
    <col min="14" max="32" width="11.42578125" style="39"/>
    <col min="33" max="16384" width="11.42578125" style="14"/>
  </cols>
  <sheetData>
    <row r="1" spans="1:12" ht="12.75">
      <c r="A1" s="106" t="s">
        <v>53</v>
      </c>
      <c r="B1" s="107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2.75">
      <c r="A2" s="106" t="s">
        <v>74</v>
      </c>
      <c r="B2" s="107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2.75">
      <c r="A3" s="106" t="s">
        <v>54</v>
      </c>
      <c r="B3" s="107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2.75">
      <c r="A4" s="106" t="s">
        <v>75</v>
      </c>
      <c r="B4" s="107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13.5" thickBot="1">
      <c r="B5" s="44"/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2" ht="22.5">
      <c r="B6" s="15" t="s">
        <v>21</v>
      </c>
      <c r="C6" s="78">
        <v>2010</v>
      </c>
      <c r="D6" s="78">
        <v>2011</v>
      </c>
      <c r="E6" s="78">
        <v>2012</v>
      </c>
      <c r="F6" s="78">
        <v>2013</v>
      </c>
      <c r="G6" s="78">
        <v>2014</v>
      </c>
      <c r="H6" s="78">
        <v>2015</v>
      </c>
      <c r="I6" s="78">
        <v>2016</v>
      </c>
      <c r="J6" s="78">
        <v>2017</v>
      </c>
      <c r="K6" s="78">
        <v>2018</v>
      </c>
      <c r="L6" s="78">
        <v>2019</v>
      </c>
    </row>
    <row r="7" spans="1:12">
      <c r="B7" s="102" t="s">
        <v>47</v>
      </c>
      <c r="C7" s="77">
        <v>2402</v>
      </c>
      <c r="D7" s="77">
        <v>1115</v>
      </c>
      <c r="E7" s="77">
        <v>1446</v>
      </c>
      <c r="F7" s="77">
        <v>419</v>
      </c>
      <c r="G7" s="77">
        <v>87</v>
      </c>
      <c r="H7" s="77">
        <v>0</v>
      </c>
      <c r="I7" s="77">
        <v>35</v>
      </c>
      <c r="J7" s="77">
        <v>0</v>
      </c>
      <c r="K7" s="77">
        <v>40</v>
      </c>
      <c r="L7" s="77">
        <v>63</v>
      </c>
    </row>
    <row r="8" spans="1:12">
      <c r="B8" s="81" t="s">
        <v>11</v>
      </c>
      <c r="C8" s="77">
        <v>0</v>
      </c>
      <c r="D8" s="77">
        <v>60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</row>
    <row r="9" spans="1:12">
      <c r="B9" s="81" t="s">
        <v>8</v>
      </c>
      <c r="C9" s="77">
        <v>84</v>
      </c>
      <c r="D9" s="77">
        <v>54</v>
      </c>
      <c r="E9" s="77">
        <v>157</v>
      </c>
      <c r="F9" s="77">
        <v>93</v>
      </c>
      <c r="G9" s="77">
        <v>25</v>
      </c>
      <c r="H9" s="77">
        <v>21</v>
      </c>
      <c r="I9" s="77">
        <v>42</v>
      </c>
      <c r="J9" s="77">
        <v>0</v>
      </c>
      <c r="K9" s="77">
        <v>0</v>
      </c>
      <c r="L9" s="77">
        <v>0</v>
      </c>
    </row>
    <row r="10" spans="1:12">
      <c r="B10" s="81" t="s">
        <v>48</v>
      </c>
      <c r="C10" s="77">
        <v>302</v>
      </c>
      <c r="D10" s="77">
        <v>400</v>
      </c>
      <c r="E10" s="77">
        <v>256</v>
      </c>
      <c r="F10" s="77">
        <v>376</v>
      </c>
      <c r="G10" s="77">
        <v>524</v>
      </c>
      <c r="H10" s="77">
        <v>804</v>
      </c>
      <c r="I10" s="77">
        <v>651</v>
      </c>
      <c r="J10" s="77">
        <v>169</v>
      </c>
      <c r="K10" s="77">
        <v>269</v>
      </c>
      <c r="L10" s="77">
        <v>362</v>
      </c>
    </row>
    <row r="11" spans="1:12">
      <c r="B11" s="40" t="s">
        <v>16</v>
      </c>
      <c r="C11" s="77">
        <v>46</v>
      </c>
      <c r="D11" s="77">
        <v>862</v>
      </c>
      <c r="E11" s="77">
        <v>573</v>
      </c>
      <c r="F11" s="77">
        <v>296</v>
      </c>
      <c r="G11" s="77">
        <v>345</v>
      </c>
      <c r="H11" s="77">
        <v>234</v>
      </c>
      <c r="I11" s="77">
        <v>210</v>
      </c>
      <c r="J11" s="77">
        <v>77</v>
      </c>
      <c r="K11" s="77">
        <v>34</v>
      </c>
      <c r="L11" s="77">
        <v>42</v>
      </c>
    </row>
    <row r="12" spans="1:12">
      <c r="B12" s="81" t="s">
        <v>13</v>
      </c>
      <c r="C12" s="77">
        <v>101</v>
      </c>
      <c r="D12" s="77">
        <v>164</v>
      </c>
      <c r="E12" s="77">
        <v>348</v>
      </c>
      <c r="F12" s="77">
        <v>103</v>
      </c>
      <c r="G12" s="77">
        <v>0</v>
      </c>
      <c r="H12" s="77">
        <v>26</v>
      </c>
      <c r="I12" s="77">
        <v>0</v>
      </c>
      <c r="J12" s="77">
        <v>41</v>
      </c>
      <c r="K12" s="77">
        <v>58</v>
      </c>
      <c r="L12" s="77">
        <v>80</v>
      </c>
    </row>
    <row r="13" spans="1:12">
      <c r="B13" s="40" t="s">
        <v>5</v>
      </c>
      <c r="C13" s="77">
        <v>132</v>
      </c>
      <c r="D13" s="77">
        <v>82</v>
      </c>
      <c r="E13" s="77">
        <v>71</v>
      </c>
      <c r="F13" s="77">
        <v>0</v>
      </c>
      <c r="G13" s="77">
        <v>60</v>
      </c>
      <c r="H13" s="77">
        <v>42</v>
      </c>
      <c r="I13" s="77">
        <v>13</v>
      </c>
      <c r="J13" s="77">
        <v>0</v>
      </c>
      <c r="K13" s="77">
        <v>16</v>
      </c>
      <c r="L13" s="77"/>
    </row>
    <row r="14" spans="1:12">
      <c r="B14" s="81" t="s">
        <v>14</v>
      </c>
      <c r="C14" s="77">
        <v>415</v>
      </c>
      <c r="D14" s="77">
        <v>20</v>
      </c>
      <c r="E14" s="77">
        <v>47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/>
    </row>
    <row r="15" spans="1:12">
      <c r="B15" s="40" t="s">
        <v>12</v>
      </c>
      <c r="C15" s="77">
        <v>0</v>
      </c>
      <c r="D15" s="77">
        <v>0</v>
      </c>
      <c r="E15" s="77">
        <v>1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/>
    </row>
    <row r="16" spans="1:12" ht="11.25" customHeight="1">
      <c r="B16" s="81" t="s">
        <v>4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/>
    </row>
    <row r="17" spans="2:12">
      <c r="B17" s="40" t="s">
        <v>32</v>
      </c>
      <c r="C17" s="77">
        <v>0</v>
      </c>
      <c r="D17" s="77">
        <v>40</v>
      </c>
      <c r="E17" s="77">
        <v>80</v>
      </c>
      <c r="F17" s="77">
        <v>0</v>
      </c>
      <c r="G17" s="77">
        <v>16</v>
      </c>
      <c r="H17" s="77">
        <v>0</v>
      </c>
      <c r="I17" s="77">
        <v>0</v>
      </c>
      <c r="J17" s="77">
        <v>0</v>
      </c>
      <c r="K17" s="77">
        <v>0</v>
      </c>
      <c r="L17" s="77"/>
    </row>
    <row r="18" spans="2:12">
      <c r="B18" s="81" t="s">
        <v>7</v>
      </c>
      <c r="C18" s="77">
        <v>72</v>
      </c>
      <c r="D18" s="77">
        <v>138</v>
      </c>
      <c r="E18" s="77">
        <v>80</v>
      </c>
      <c r="F18" s="77">
        <v>45</v>
      </c>
      <c r="G18" s="77">
        <v>0</v>
      </c>
      <c r="H18" s="77">
        <v>0</v>
      </c>
      <c r="I18" s="77">
        <v>12</v>
      </c>
      <c r="J18" s="77">
        <v>0</v>
      </c>
      <c r="K18" s="77">
        <v>0</v>
      </c>
      <c r="L18" s="77"/>
    </row>
    <row r="19" spans="2:12">
      <c r="B19" s="40" t="s">
        <v>10</v>
      </c>
      <c r="C19" s="77">
        <v>0</v>
      </c>
      <c r="D19" s="77">
        <v>26</v>
      </c>
      <c r="E19" s="77">
        <v>64</v>
      </c>
      <c r="F19" s="77">
        <v>40</v>
      </c>
      <c r="G19" s="77">
        <v>0</v>
      </c>
      <c r="H19" s="77">
        <v>4</v>
      </c>
      <c r="I19" s="77">
        <v>0</v>
      </c>
      <c r="J19" s="77">
        <v>0</v>
      </c>
      <c r="K19" s="77">
        <v>0</v>
      </c>
      <c r="L19" s="77"/>
    </row>
    <row r="20" spans="2:12">
      <c r="B20" s="81" t="s">
        <v>9</v>
      </c>
      <c r="C20" s="77">
        <v>0</v>
      </c>
      <c r="D20" s="77">
        <v>137</v>
      </c>
      <c r="E20" s="77">
        <v>24</v>
      </c>
      <c r="F20" s="77">
        <v>0</v>
      </c>
      <c r="G20" s="77">
        <v>28</v>
      </c>
      <c r="H20" s="77">
        <v>0</v>
      </c>
      <c r="I20" s="77">
        <v>16</v>
      </c>
      <c r="J20" s="77">
        <v>11</v>
      </c>
      <c r="K20" s="77">
        <v>1</v>
      </c>
      <c r="L20" s="77"/>
    </row>
    <row r="21" spans="2:12">
      <c r="B21" s="80" t="s">
        <v>6</v>
      </c>
      <c r="C21" s="77">
        <v>0</v>
      </c>
      <c r="D21" s="77">
        <v>226</v>
      </c>
      <c r="E21" s="77">
        <v>30</v>
      </c>
      <c r="F21" s="77">
        <v>1</v>
      </c>
      <c r="G21" s="77">
        <v>0</v>
      </c>
      <c r="H21" s="77">
        <v>0</v>
      </c>
      <c r="I21" s="77">
        <v>6</v>
      </c>
      <c r="J21" s="77">
        <v>0</v>
      </c>
      <c r="K21" s="77">
        <v>0</v>
      </c>
      <c r="L21" s="77">
        <v>0</v>
      </c>
    </row>
    <row r="22" spans="2:12" ht="12" thickBot="1">
      <c r="B22" s="41" t="s">
        <v>46</v>
      </c>
      <c r="C22" s="79">
        <f t="shared" ref="C22:K22" si="0">SUM(C7:C21)</f>
        <v>3554</v>
      </c>
      <c r="D22" s="79">
        <f t="shared" si="0"/>
        <v>3324</v>
      </c>
      <c r="E22" s="79">
        <f t="shared" si="0"/>
        <v>3177</v>
      </c>
      <c r="F22" s="79">
        <f t="shared" si="0"/>
        <v>1373</v>
      </c>
      <c r="G22" s="79">
        <f t="shared" si="0"/>
        <v>1085</v>
      </c>
      <c r="H22" s="79">
        <f t="shared" si="0"/>
        <v>1131</v>
      </c>
      <c r="I22" s="79">
        <f t="shared" si="0"/>
        <v>985</v>
      </c>
      <c r="J22" s="79">
        <f t="shared" si="0"/>
        <v>298</v>
      </c>
      <c r="K22" s="79">
        <f t="shared" si="0"/>
        <v>418</v>
      </c>
      <c r="L22" s="79">
        <v>547</v>
      </c>
    </row>
    <row r="23" spans="2:12" ht="12" thickBot="1"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2:12" ht="22.5">
      <c r="B24" s="15" t="s">
        <v>26</v>
      </c>
      <c r="C24" s="78">
        <v>2010</v>
      </c>
      <c r="D24" s="78">
        <v>2011</v>
      </c>
      <c r="E24" s="78">
        <v>2012</v>
      </c>
      <c r="F24" s="78">
        <v>2013</v>
      </c>
      <c r="G24" s="78">
        <v>2014</v>
      </c>
      <c r="H24" s="78">
        <v>2015</v>
      </c>
      <c r="I24" s="78">
        <v>2016</v>
      </c>
      <c r="J24" s="78">
        <v>2017</v>
      </c>
      <c r="K24" s="78">
        <f>K6</f>
        <v>2018</v>
      </c>
      <c r="L24" s="78">
        <v>2019</v>
      </c>
    </row>
    <row r="25" spans="2:12">
      <c r="B25" s="102" t="s">
        <v>47</v>
      </c>
      <c r="C25" s="77">
        <v>382</v>
      </c>
      <c r="D25" s="77">
        <v>732</v>
      </c>
      <c r="E25" s="77">
        <v>84</v>
      </c>
      <c r="F25" s="77">
        <v>0</v>
      </c>
      <c r="G25" s="77">
        <v>314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81" t="s">
        <v>11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40" t="s">
        <v>8</v>
      </c>
      <c r="C27" s="77">
        <v>0</v>
      </c>
      <c r="D27" s="77">
        <v>0</v>
      </c>
      <c r="E27" s="77">
        <v>0</v>
      </c>
      <c r="F27" s="77">
        <v>25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81" t="s">
        <v>48</v>
      </c>
      <c r="C28" s="77">
        <v>114</v>
      </c>
      <c r="D28" s="77">
        <v>258</v>
      </c>
      <c r="E28" s="77">
        <v>197</v>
      </c>
      <c r="F28" s="77">
        <v>0</v>
      </c>
      <c r="G28" s="77">
        <v>204</v>
      </c>
      <c r="H28" s="77">
        <v>280</v>
      </c>
      <c r="I28" s="77">
        <v>267</v>
      </c>
      <c r="J28" s="77">
        <v>0</v>
      </c>
      <c r="K28" s="77">
        <v>108</v>
      </c>
      <c r="L28" s="77">
        <v>392</v>
      </c>
    </row>
    <row r="29" spans="2:12">
      <c r="B29" s="40" t="s">
        <v>16</v>
      </c>
      <c r="C29" s="77">
        <v>94</v>
      </c>
      <c r="D29" s="77">
        <v>87</v>
      </c>
      <c r="E29" s="77">
        <v>64</v>
      </c>
      <c r="F29" s="77">
        <v>0</v>
      </c>
      <c r="G29" s="77">
        <v>174</v>
      </c>
      <c r="H29" s="77">
        <v>74</v>
      </c>
      <c r="I29" s="77">
        <v>152</v>
      </c>
      <c r="J29" s="77">
        <v>0</v>
      </c>
      <c r="K29" s="77">
        <v>97</v>
      </c>
      <c r="L29" s="77">
        <v>70</v>
      </c>
    </row>
    <row r="30" spans="2:12">
      <c r="B30" s="81" t="s">
        <v>13</v>
      </c>
      <c r="C30" s="77">
        <v>44</v>
      </c>
      <c r="D30" s="77">
        <v>26</v>
      </c>
      <c r="E30" s="77">
        <v>0</v>
      </c>
      <c r="F30" s="77">
        <v>0</v>
      </c>
      <c r="G30" s="77">
        <v>144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40" t="s">
        <v>5</v>
      </c>
      <c r="C31" s="77">
        <v>0</v>
      </c>
      <c r="D31" s="77">
        <v>113</v>
      </c>
      <c r="E31" s="77">
        <v>0</v>
      </c>
      <c r="F31" s="77">
        <v>0</v>
      </c>
      <c r="G31" s="77">
        <v>0</v>
      </c>
      <c r="H31" s="77">
        <v>0</v>
      </c>
      <c r="I31" s="77">
        <v>62</v>
      </c>
      <c r="J31" s="77"/>
      <c r="K31" s="77">
        <v>0</v>
      </c>
      <c r="L31" s="77">
        <v>0</v>
      </c>
    </row>
    <row r="32" spans="2:12">
      <c r="B32" s="81" t="s">
        <v>14</v>
      </c>
      <c r="C32" s="77">
        <v>0</v>
      </c>
      <c r="D32" s="77">
        <v>86</v>
      </c>
      <c r="E32" s="77">
        <v>0</v>
      </c>
      <c r="F32" s="77">
        <v>52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1:12">
      <c r="B33" s="40" t="s">
        <v>12</v>
      </c>
      <c r="C33" s="77">
        <v>45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1:12" ht="11.25" customHeight="1">
      <c r="B34" s="81" t="s">
        <v>4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1:12">
      <c r="B35" s="40" t="s">
        <v>32</v>
      </c>
      <c r="C35" s="77">
        <v>0</v>
      </c>
      <c r="D35" s="77">
        <v>224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1:12">
      <c r="B36" s="81" t="s">
        <v>7</v>
      </c>
      <c r="C36" s="77">
        <v>0</v>
      </c>
      <c r="D36" s="77">
        <v>0</v>
      </c>
      <c r="E36" s="77">
        <v>0</v>
      </c>
      <c r="F36" s="77">
        <v>140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1:12">
      <c r="B37" s="40" t="s">
        <v>10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/>
      <c r="K37" s="77">
        <v>0</v>
      </c>
      <c r="L37" s="77">
        <v>0</v>
      </c>
    </row>
    <row r="38" spans="1:12">
      <c r="B38" s="81" t="s">
        <v>9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</row>
    <row r="39" spans="1:12">
      <c r="B39" s="80" t="s">
        <v>6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</row>
    <row r="40" spans="1:12" ht="22.5" customHeight="1" thickBot="1">
      <c r="B40" s="41" t="s">
        <v>46</v>
      </c>
      <c r="C40" s="79">
        <f t="shared" ref="C40:K40" si="1">SUM(C25:C39)</f>
        <v>679</v>
      </c>
      <c r="D40" s="79">
        <f t="shared" si="1"/>
        <v>1526</v>
      </c>
      <c r="E40" s="79">
        <f t="shared" si="1"/>
        <v>345</v>
      </c>
      <c r="F40" s="79">
        <f t="shared" si="1"/>
        <v>217</v>
      </c>
      <c r="G40" s="79">
        <f t="shared" si="1"/>
        <v>836</v>
      </c>
      <c r="H40" s="79">
        <f t="shared" si="1"/>
        <v>354</v>
      </c>
      <c r="I40" s="79">
        <f t="shared" si="1"/>
        <v>481</v>
      </c>
      <c r="J40" s="79">
        <f t="shared" si="1"/>
        <v>0</v>
      </c>
      <c r="K40" s="79">
        <f t="shared" si="1"/>
        <v>205</v>
      </c>
      <c r="L40" s="79">
        <v>462</v>
      </c>
    </row>
    <row r="41" spans="1:12" ht="12" thickBot="1">
      <c r="B41" s="64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ht="22.5" customHeight="1">
      <c r="A42" s="126" t="s">
        <v>38</v>
      </c>
      <c r="B42" s="127"/>
      <c r="C42" s="78">
        <v>2010</v>
      </c>
      <c r="D42" s="78">
        <v>2011</v>
      </c>
      <c r="E42" s="78">
        <v>2012</v>
      </c>
      <c r="F42" s="78">
        <v>2013</v>
      </c>
      <c r="G42" s="78">
        <v>2014</v>
      </c>
      <c r="H42" s="78">
        <v>2015</v>
      </c>
      <c r="I42" s="78">
        <v>2016</v>
      </c>
      <c r="J42" s="78">
        <v>2017</v>
      </c>
      <c r="K42" s="78">
        <f>K24</f>
        <v>2018</v>
      </c>
      <c r="L42" s="78">
        <v>2019</v>
      </c>
    </row>
    <row r="43" spans="1:12">
      <c r="A43" s="81" t="s">
        <v>47</v>
      </c>
      <c r="B43" s="83"/>
      <c r="C43" s="77">
        <f t="shared" ref="C43:K57" si="2">+C25+C7</f>
        <v>2784</v>
      </c>
      <c r="D43" s="77">
        <f t="shared" si="2"/>
        <v>1847</v>
      </c>
      <c r="E43" s="77">
        <f t="shared" si="2"/>
        <v>1530</v>
      </c>
      <c r="F43" s="77">
        <f t="shared" si="2"/>
        <v>419</v>
      </c>
      <c r="G43" s="77">
        <f t="shared" si="2"/>
        <v>401</v>
      </c>
      <c r="H43" s="77">
        <f t="shared" si="2"/>
        <v>0</v>
      </c>
      <c r="I43" s="77">
        <f t="shared" si="2"/>
        <v>35</v>
      </c>
      <c r="J43" s="77">
        <f t="shared" si="2"/>
        <v>0</v>
      </c>
      <c r="K43" s="77">
        <f t="shared" si="2"/>
        <v>40</v>
      </c>
      <c r="L43" s="77">
        <v>63</v>
      </c>
    </row>
    <row r="44" spans="1:12">
      <c r="A44" s="40" t="s">
        <v>11</v>
      </c>
      <c r="B44" s="83"/>
      <c r="C44" s="77">
        <f t="shared" si="2"/>
        <v>0</v>
      </c>
      <c r="D44" s="77">
        <f t="shared" si="2"/>
        <v>60</v>
      </c>
      <c r="E44" s="77">
        <f t="shared" si="2"/>
        <v>0</v>
      </c>
      <c r="F44" s="77">
        <f t="shared" si="2"/>
        <v>0</v>
      </c>
      <c r="G44" s="77">
        <f t="shared" si="2"/>
        <v>0</v>
      </c>
      <c r="H44" s="77">
        <f t="shared" si="2"/>
        <v>0</v>
      </c>
      <c r="I44" s="77">
        <f t="shared" si="2"/>
        <v>0</v>
      </c>
      <c r="J44" s="77">
        <f t="shared" si="2"/>
        <v>0</v>
      </c>
      <c r="K44" s="77">
        <f t="shared" si="2"/>
        <v>0</v>
      </c>
      <c r="L44" s="77">
        <v>0</v>
      </c>
    </row>
    <row r="45" spans="1:12">
      <c r="A45" s="81" t="s">
        <v>8</v>
      </c>
      <c r="B45" s="83"/>
      <c r="C45" s="77">
        <f t="shared" si="2"/>
        <v>84</v>
      </c>
      <c r="D45" s="77">
        <f t="shared" si="2"/>
        <v>54</v>
      </c>
      <c r="E45" s="77">
        <f t="shared" si="2"/>
        <v>157</v>
      </c>
      <c r="F45" s="77">
        <f t="shared" si="2"/>
        <v>118</v>
      </c>
      <c r="G45" s="77">
        <f t="shared" si="2"/>
        <v>25</v>
      </c>
      <c r="H45" s="77">
        <f t="shared" si="2"/>
        <v>21</v>
      </c>
      <c r="I45" s="77">
        <f t="shared" si="2"/>
        <v>42</v>
      </c>
      <c r="J45" s="77">
        <f t="shared" si="2"/>
        <v>0</v>
      </c>
      <c r="K45" s="77">
        <f t="shared" si="2"/>
        <v>0</v>
      </c>
      <c r="L45" s="77">
        <v>0</v>
      </c>
    </row>
    <row r="46" spans="1:12" ht="11.25" customHeight="1">
      <c r="A46" s="40" t="s">
        <v>48</v>
      </c>
      <c r="B46" s="83"/>
      <c r="C46" s="77">
        <f t="shared" si="2"/>
        <v>416</v>
      </c>
      <c r="D46" s="77">
        <f t="shared" si="2"/>
        <v>658</v>
      </c>
      <c r="E46" s="77">
        <f t="shared" si="2"/>
        <v>453</v>
      </c>
      <c r="F46" s="77">
        <f t="shared" si="2"/>
        <v>376</v>
      </c>
      <c r="G46" s="77">
        <f t="shared" si="2"/>
        <v>728</v>
      </c>
      <c r="H46" s="77">
        <f t="shared" si="2"/>
        <v>1084</v>
      </c>
      <c r="I46" s="77">
        <f t="shared" si="2"/>
        <v>918</v>
      </c>
      <c r="J46" s="77">
        <f t="shared" si="2"/>
        <v>169</v>
      </c>
      <c r="K46" s="77">
        <f t="shared" si="2"/>
        <v>377</v>
      </c>
      <c r="L46" s="77">
        <v>754</v>
      </c>
    </row>
    <row r="47" spans="1:12">
      <c r="A47" s="81" t="s">
        <v>16</v>
      </c>
      <c r="B47" s="83"/>
      <c r="C47" s="77">
        <f t="shared" si="2"/>
        <v>140</v>
      </c>
      <c r="D47" s="77">
        <f t="shared" si="2"/>
        <v>949</v>
      </c>
      <c r="E47" s="77">
        <f t="shared" si="2"/>
        <v>637</v>
      </c>
      <c r="F47" s="77">
        <f t="shared" si="2"/>
        <v>296</v>
      </c>
      <c r="G47" s="77">
        <f t="shared" si="2"/>
        <v>519</v>
      </c>
      <c r="H47" s="77">
        <f t="shared" si="2"/>
        <v>308</v>
      </c>
      <c r="I47" s="77">
        <f t="shared" si="2"/>
        <v>362</v>
      </c>
      <c r="J47" s="77">
        <f t="shared" si="2"/>
        <v>77</v>
      </c>
      <c r="K47" s="77">
        <f t="shared" si="2"/>
        <v>131</v>
      </c>
      <c r="L47" s="77">
        <v>112</v>
      </c>
    </row>
    <row r="48" spans="1:12">
      <c r="A48" s="40" t="s">
        <v>13</v>
      </c>
      <c r="B48" s="83"/>
      <c r="C48" s="77">
        <f t="shared" si="2"/>
        <v>145</v>
      </c>
      <c r="D48" s="77">
        <f t="shared" si="2"/>
        <v>190</v>
      </c>
      <c r="E48" s="77">
        <f t="shared" si="2"/>
        <v>348</v>
      </c>
      <c r="F48" s="77">
        <f t="shared" si="2"/>
        <v>103</v>
      </c>
      <c r="G48" s="77">
        <f t="shared" si="2"/>
        <v>144</v>
      </c>
      <c r="H48" s="77">
        <f t="shared" si="2"/>
        <v>26</v>
      </c>
      <c r="I48" s="77">
        <f t="shared" si="2"/>
        <v>0</v>
      </c>
      <c r="J48" s="77">
        <f t="shared" si="2"/>
        <v>41</v>
      </c>
      <c r="K48" s="77">
        <f t="shared" si="2"/>
        <v>58</v>
      </c>
      <c r="L48" s="77">
        <v>80</v>
      </c>
    </row>
    <row r="49" spans="1:12">
      <c r="A49" s="105" t="s">
        <v>5</v>
      </c>
      <c r="B49" s="83"/>
      <c r="C49" s="77">
        <f t="shared" si="2"/>
        <v>132</v>
      </c>
      <c r="D49" s="77">
        <f t="shared" si="2"/>
        <v>195</v>
      </c>
      <c r="E49" s="77">
        <f t="shared" si="2"/>
        <v>71</v>
      </c>
      <c r="F49" s="77">
        <f t="shared" si="2"/>
        <v>0</v>
      </c>
      <c r="G49" s="77">
        <f t="shared" si="2"/>
        <v>60</v>
      </c>
      <c r="H49" s="77">
        <f t="shared" si="2"/>
        <v>42</v>
      </c>
      <c r="I49" s="77">
        <f t="shared" si="2"/>
        <v>75</v>
      </c>
      <c r="J49" s="77">
        <f t="shared" si="2"/>
        <v>0</v>
      </c>
      <c r="K49" s="77">
        <f t="shared" si="2"/>
        <v>16</v>
      </c>
      <c r="L49" s="77">
        <v>0</v>
      </c>
    </row>
    <row r="50" spans="1:12">
      <c r="A50" s="105" t="s">
        <v>14</v>
      </c>
      <c r="B50" s="83"/>
      <c r="C50" s="77">
        <f t="shared" si="2"/>
        <v>415</v>
      </c>
      <c r="D50" s="77">
        <f t="shared" si="2"/>
        <v>106</v>
      </c>
      <c r="E50" s="77">
        <f t="shared" si="2"/>
        <v>47</v>
      </c>
      <c r="F50" s="77">
        <f t="shared" si="2"/>
        <v>52</v>
      </c>
      <c r="G50" s="77">
        <f t="shared" si="2"/>
        <v>0</v>
      </c>
      <c r="H50" s="77">
        <f t="shared" si="2"/>
        <v>0</v>
      </c>
      <c r="I50" s="77">
        <f t="shared" si="2"/>
        <v>0</v>
      </c>
      <c r="J50" s="77">
        <f t="shared" si="2"/>
        <v>0</v>
      </c>
      <c r="K50" s="77">
        <f t="shared" si="2"/>
        <v>0</v>
      </c>
      <c r="L50" s="77">
        <v>0</v>
      </c>
    </row>
    <row r="51" spans="1:12">
      <c r="A51" s="81" t="s">
        <v>12</v>
      </c>
      <c r="B51" s="84"/>
      <c r="C51" s="77">
        <f t="shared" si="2"/>
        <v>45</v>
      </c>
      <c r="D51" s="77">
        <f t="shared" si="2"/>
        <v>0</v>
      </c>
      <c r="E51" s="77">
        <f t="shared" si="2"/>
        <v>1</v>
      </c>
      <c r="F51" s="77">
        <f t="shared" si="2"/>
        <v>0</v>
      </c>
      <c r="G51" s="77">
        <f t="shared" si="2"/>
        <v>0</v>
      </c>
      <c r="H51" s="77">
        <f t="shared" si="2"/>
        <v>0</v>
      </c>
      <c r="I51" s="77">
        <f t="shared" si="2"/>
        <v>0</v>
      </c>
      <c r="J51" s="77">
        <f t="shared" si="2"/>
        <v>0</v>
      </c>
      <c r="K51" s="77">
        <f t="shared" si="2"/>
        <v>0</v>
      </c>
      <c r="L51" s="77">
        <v>0</v>
      </c>
    </row>
    <row r="52" spans="1:12">
      <c r="A52" s="40" t="s">
        <v>4</v>
      </c>
      <c r="B52" s="83"/>
      <c r="C52" s="77">
        <f t="shared" si="2"/>
        <v>0</v>
      </c>
      <c r="D52" s="77">
        <f t="shared" si="2"/>
        <v>0</v>
      </c>
      <c r="E52" s="77">
        <f t="shared" si="2"/>
        <v>0</v>
      </c>
      <c r="F52" s="77">
        <f t="shared" si="2"/>
        <v>0</v>
      </c>
      <c r="G52" s="77">
        <f t="shared" si="2"/>
        <v>0</v>
      </c>
      <c r="H52" s="77">
        <f t="shared" si="2"/>
        <v>0</v>
      </c>
      <c r="I52" s="77">
        <f t="shared" si="2"/>
        <v>0</v>
      </c>
      <c r="J52" s="77">
        <f t="shared" si="2"/>
        <v>0</v>
      </c>
      <c r="K52" s="77">
        <f t="shared" si="2"/>
        <v>0</v>
      </c>
      <c r="L52" s="77">
        <v>0</v>
      </c>
    </row>
    <row r="53" spans="1:12">
      <c r="A53" s="81" t="s">
        <v>32</v>
      </c>
      <c r="B53" s="83"/>
      <c r="C53" s="77">
        <f t="shared" si="2"/>
        <v>0</v>
      </c>
      <c r="D53" s="77">
        <f t="shared" si="2"/>
        <v>264</v>
      </c>
      <c r="E53" s="77">
        <f t="shared" si="2"/>
        <v>80</v>
      </c>
      <c r="F53" s="77">
        <f t="shared" si="2"/>
        <v>0</v>
      </c>
      <c r="G53" s="77">
        <f t="shared" si="2"/>
        <v>16</v>
      </c>
      <c r="H53" s="77">
        <f t="shared" si="2"/>
        <v>0</v>
      </c>
      <c r="I53" s="77">
        <f t="shared" si="2"/>
        <v>0</v>
      </c>
      <c r="J53" s="77">
        <f t="shared" si="2"/>
        <v>0</v>
      </c>
      <c r="K53" s="77">
        <f t="shared" si="2"/>
        <v>0</v>
      </c>
      <c r="L53" s="77">
        <v>0</v>
      </c>
    </row>
    <row r="54" spans="1:12">
      <c r="A54" s="40" t="s">
        <v>7</v>
      </c>
      <c r="B54" s="83"/>
      <c r="C54" s="77">
        <f t="shared" si="2"/>
        <v>72</v>
      </c>
      <c r="D54" s="77">
        <f t="shared" si="2"/>
        <v>138</v>
      </c>
      <c r="E54" s="77">
        <f t="shared" si="2"/>
        <v>80</v>
      </c>
      <c r="F54" s="77">
        <f t="shared" si="2"/>
        <v>185</v>
      </c>
      <c r="G54" s="77">
        <f t="shared" si="2"/>
        <v>0</v>
      </c>
      <c r="H54" s="77">
        <f t="shared" si="2"/>
        <v>0</v>
      </c>
      <c r="I54" s="77">
        <f t="shared" si="2"/>
        <v>12</v>
      </c>
      <c r="J54" s="77">
        <f t="shared" si="2"/>
        <v>0</v>
      </c>
      <c r="K54" s="77">
        <f t="shared" si="2"/>
        <v>0</v>
      </c>
      <c r="L54" s="77">
        <v>0</v>
      </c>
    </row>
    <row r="55" spans="1:12">
      <c r="A55" s="81" t="s">
        <v>10</v>
      </c>
      <c r="B55" s="83"/>
      <c r="C55" s="77">
        <f t="shared" si="2"/>
        <v>0</v>
      </c>
      <c r="D55" s="77">
        <f t="shared" si="2"/>
        <v>26</v>
      </c>
      <c r="E55" s="77">
        <f t="shared" si="2"/>
        <v>64</v>
      </c>
      <c r="F55" s="77">
        <f t="shared" si="2"/>
        <v>40</v>
      </c>
      <c r="G55" s="77">
        <f t="shared" si="2"/>
        <v>0</v>
      </c>
      <c r="H55" s="77">
        <f t="shared" si="2"/>
        <v>4</v>
      </c>
      <c r="I55" s="77">
        <f t="shared" si="2"/>
        <v>0</v>
      </c>
      <c r="J55" s="77">
        <f t="shared" si="2"/>
        <v>0</v>
      </c>
      <c r="K55" s="77">
        <f t="shared" si="2"/>
        <v>0</v>
      </c>
      <c r="L55" s="77">
        <v>0</v>
      </c>
    </row>
    <row r="56" spans="1:12">
      <c r="A56" s="40" t="s">
        <v>9</v>
      </c>
      <c r="B56" s="83"/>
      <c r="C56" s="77">
        <f t="shared" si="2"/>
        <v>0</v>
      </c>
      <c r="D56" s="77">
        <f t="shared" si="2"/>
        <v>137</v>
      </c>
      <c r="E56" s="77">
        <f t="shared" si="2"/>
        <v>24</v>
      </c>
      <c r="F56" s="77">
        <f t="shared" si="2"/>
        <v>0</v>
      </c>
      <c r="G56" s="77">
        <f t="shared" si="2"/>
        <v>28</v>
      </c>
      <c r="H56" s="77">
        <f t="shared" si="2"/>
        <v>0</v>
      </c>
      <c r="I56" s="77">
        <f t="shared" si="2"/>
        <v>16</v>
      </c>
      <c r="J56" s="77">
        <f t="shared" si="2"/>
        <v>11</v>
      </c>
      <c r="K56" s="77">
        <f t="shared" si="2"/>
        <v>1</v>
      </c>
      <c r="L56" s="77">
        <v>0</v>
      </c>
    </row>
    <row r="57" spans="1:12">
      <c r="A57" s="81" t="s">
        <v>6</v>
      </c>
      <c r="B57" s="10"/>
      <c r="C57" s="77">
        <f t="shared" si="2"/>
        <v>0</v>
      </c>
      <c r="D57" s="77">
        <f t="shared" si="2"/>
        <v>226</v>
      </c>
      <c r="E57" s="77">
        <f t="shared" si="2"/>
        <v>30</v>
      </c>
      <c r="F57" s="77">
        <f t="shared" si="2"/>
        <v>1</v>
      </c>
      <c r="G57" s="77">
        <f t="shared" si="2"/>
        <v>0</v>
      </c>
      <c r="H57" s="77">
        <f t="shared" si="2"/>
        <v>0</v>
      </c>
      <c r="I57" s="77">
        <f t="shared" si="2"/>
        <v>6</v>
      </c>
      <c r="J57" s="77">
        <f t="shared" si="2"/>
        <v>0</v>
      </c>
      <c r="K57" s="77">
        <f t="shared" si="2"/>
        <v>0</v>
      </c>
      <c r="L57" s="77">
        <v>0</v>
      </c>
    </row>
    <row r="58" spans="1:12" ht="12" thickBot="1">
      <c r="A58" s="124" t="s">
        <v>46</v>
      </c>
      <c r="B58" s="125"/>
      <c r="C58" s="79">
        <f t="shared" ref="C58:K58" si="3">SUM(C43:C57)</f>
        <v>4233</v>
      </c>
      <c r="D58" s="79">
        <f t="shared" si="3"/>
        <v>4850</v>
      </c>
      <c r="E58" s="79">
        <f t="shared" si="3"/>
        <v>3522</v>
      </c>
      <c r="F58" s="79">
        <f t="shared" si="3"/>
        <v>1590</v>
      </c>
      <c r="G58" s="79">
        <f t="shared" si="3"/>
        <v>1921</v>
      </c>
      <c r="H58" s="79">
        <f t="shared" si="3"/>
        <v>1485</v>
      </c>
      <c r="I58" s="79">
        <f t="shared" si="3"/>
        <v>1466</v>
      </c>
      <c r="J58" s="79">
        <f t="shared" si="3"/>
        <v>298</v>
      </c>
      <c r="K58" s="79">
        <f t="shared" si="3"/>
        <v>623</v>
      </c>
      <c r="L58" s="79">
        <v>1009</v>
      </c>
    </row>
    <row r="59" spans="1:12" ht="12" thickBot="1">
      <c r="B59" s="9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>
      <c r="B60" s="15" t="s">
        <v>27</v>
      </c>
      <c r="C60" s="78">
        <v>2010</v>
      </c>
      <c r="D60" s="78">
        <v>2011</v>
      </c>
      <c r="E60" s="78">
        <v>2012</v>
      </c>
      <c r="F60" s="78">
        <v>2013</v>
      </c>
      <c r="G60" s="78">
        <v>2014</v>
      </c>
      <c r="H60" s="78">
        <v>2015</v>
      </c>
      <c r="I60" s="78">
        <v>2016</v>
      </c>
      <c r="J60" s="78">
        <v>2017</v>
      </c>
      <c r="K60" s="78">
        <f>K42</f>
        <v>2018</v>
      </c>
      <c r="L60" s="78">
        <v>2019</v>
      </c>
    </row>
    <row r="61" spans="1:12">
      <c r="B61" s="102" t="s">
        <v>47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0</v>
      </c>
      <c r="L61" s="77">
        <v>0</v>
      </c>
    </row>
    <row r="62" spans="1:12">
      <c r="B62" s="81" t="s">
        <v>11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0</v>
      </c>
      <c r="L62" s="77">
        <v>0</v>
      </c>
    </row>
    <row r="63" spans="1:12">
      <c r="B63" s="40" t="s">
        <v>8</v>
      </c>
      <c r="C63" s="77">
        <v>0</v>
      </c>
      <c r="D63" s="77">
        <v>0</v>
      </c>
      <c r="E63" s="77">
        <v>38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77">
        <v>0</v>
      </c>
      <c r="L63" s="77">
        <v>0</v>
      </c>
    </row>
    <row r="64" spans="1:12">
      <c r="B64" s="81" t="s">
        <v>48</v>
      </c>
      <c r="C64" s="77">
        <v>110</v>
      </c>
      <c r="D64" s="77">
        <v>55</v>
      </c>
      <c r="E64" s="77">
        <v>24</v>
      </c>
      <c r="F64" s="77">
        <v>59</v>
      </c>
      <c r="G64" s="77">
        <v>0</v>
      </c>
      <c r="H64" s="77">
        <v>44</v>
      </c>
      <c r="I64" s="77">
        <v>70</v>
      </c>
      <c r="J64" s="77">
        <v>0</v>
      </c>
      <c r="K64" s="77">
        <v>0</v>
      </c>
      <c r="L64" s="77">
        <v>57</v>
      </c>
    </row>
    <row r="65" spans="2:12">
      <c r="B65" s="40" t="s">
        <v>16</v>
      </c>
      <c r="C65" s="77">
        <v>0</v>
      </c>
      <c r="D65" s="77">
        <v>70</v>
      </c>
      <c r="E65" s="77">
        <v>70</v>
      </c>
      <c r="F65" s="77">
        <v>0</v>
      </c>
      <c r="G65" s="77">
        <v>0</v>
      </c>
      <c r="H65" s="77">
        <v>0</v>
      </c>
      <c r="I65" s="77">
        <v>0</v>
      </c>
      <c r="J65" s="77">
        <v>0</v>
      </c>
      <c r="K65" s="77">
        <v>0</v>
      </c>
      <c r="L65" s="77">
        <v>0</v>
      </c>
    </row>
    <row r="66" spans="2:12">
      <c r="B66" s="81" t="s">
        <v>13</v>
      </c>
      <c r="C66" s="77">
        <v>0</v>
      </c>
      <c r="D66" s="77">
        <v>0</v>
      </c>
      <c r="E66" s="77">
        <v>26</v>
      </c>
      <c r="F66" s="77">
        <v>0</v>
      </c>
      <c r="G66" s="77">
        <v>0</v>
      </c>
      <c r="H66" s="77">
        <v>0</v>
      </c>
      <c r="I66" s="77">
        <v>0</v>
      </c>
      <c r="J66" s="77">
        <v>0</v>
      </c>
      <c r="K66" s="77">
        <v>0</v>
      </c>
      <c r="L66" s="77">
        <v>0</v>
      </c>
    </row>
    <row r="67" spans="2:12">
      <c r="B67" s="40" t="s">
        <v>5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  <c r="I67" s="77">
        <v>0</v>
      </c>
      <c r="J67" s="77">
        <v>0</v>
      </c>
      <c r="K67" s="77">
        <v>0</v>
      </c>
      <c r="L67" s="77">
        <v>0</v>
      </c>
    </row>
    <row r="68" spans="2:12">
      <c r="B68" s="81" t="s">
        <v>14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  <c r="I68" s="77">
        <v>0</v>
      </c>
      <c r="J68" s="77">
        <v>0</v>
      </c>
      <c r="K68" s="77">
        <v>0</v>
      </c>
      <c r="L68" s="77">
        <v>0</v>
      </c>
    </row>
    <row r="69" spans="2:12">
      <c r="B69" s="40" t="s">
        <v>12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  <c r="H69" s="77">
        <v>0</v>
      </c>
      <c r="I69" s="77">
        <v>0</v>
      </c>
      <c r="J69" s="77">
        <v>0</v>
      </c>
      <c r="K69" s="77">
        <v>0</v>
      </c>
      <c r="L69" s="77">
        <v>0</v>
      </c>
    </row>
    <row r="70" spans="2:12">
      <c r="B70" s="81" t="s">
        <v>4</v>
      </c>
      <c r="C70" s="77">
        <v>0</v>
      </c>
      <c r="D70" s="77">
        <v>0</v>
      </c>
      <c r="E70" s="77">
        <v>0</v>
      </c>
      <c r="F70" s="77">
        <v>0</v>
      </c>
      <c r="G70" s="77">
        <v>0</v>
      </c>
      <c r="H70" s="77">
        <v>0</v>
      </c>
      <c r="I70" s="77">
        <v>0</v>
      </c>
      <c r="J70" s="77">
        <v>0</v>
      </c>
      <c r="K70" s="77">
        <v>0</v>
      </c>
      <c r="L70" s="77">
        <v>0</v>
      </c>
    </row>
    <row r="71" spans="2:12">
      <c r="B71" s="40" t="s">
        <v>32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77">
        <v>0</v>
      </c>
      <c r="J71" s="77">
        <v>0</v>
      </c>
      <c r="K71" s="77">
        <v>0</v>
      </c>
      <c r="L71" s="77">
        <v>0</v>
      </c>
    </row>
    <row r="72" spans="2:12">
      <c r="B72" s="81" t="s">
        <v>7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7">
        <v>0</v>
      </c>
      <c r="K72" s="77">
        <v>0</v>
      </c>
      <c r="L72" s="77">
        <v>0</v>
      </c>
    </row>
    <row r="73" spans="2:12">
      <c r="B73" s="40" t="s">
        <v>10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  <c r="I73" s="77">
        <v>0</v>
      </c>
      <c r="J73" s="77">
        <v>0</v>
      </c>
      <c r="K73" s="77">
        <v>0</v>
      </c>
      <c r="L73" s="77">
        <v>0</v>
      </c>
    </row>
    <row r="74" spans="2:12">
      <c r="B74" s="81" t="s">
        <v>9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  <c r="I74" s="77">
        <v>0</v>
      </c>
      <c r="J74" s="77">
        <v>0</v>
      </c>
      <c r="K74" s="77">
        <v>0</v>
      </c>
      <c r="L74" s="77">
        <v>0</v>
      </c>
    </row>
    <row r="75" spans="2:12">
      <c r="B75" s="80" t="s">
        <v>6</v>
      </c>
      <c r="C75" s="77">
        <v>0</v>
      </c>
      <c r="D75" s="77">
        <v>0</v>
      </c>
      <c r="E75" s="77">
        <v>0</v>
      </c>
      <c r="F75" s="77">
        <v>0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0</v>
      </c>
    </row>
    <row r="76" spans="2:12" ht="12" thickBot="1">
      <c r="B76" s="41" t="s">
        <v>46</v>
      </c>
      <c r="C76" s="79">
        <f t="shared" ref="C76:K76" si="4">SUM(C61:C75)</f>
        <v>110</v>
      </c>
      <c r="D76" s="79">
        <f t="shared" si="4"/>
        <v>125</v>
      </c>
      <c r="E76" s="79">
        <f t="shared" si="4"/>
        <v>158</v>
      </c>
      <c r="F76" s="79">
        <f t="shared" si="4"/>
        <v>59</v>
      </c>
      <c r="G76" s="79">
        <f t="shared" si="4"/>
        <v>0</v>
      </c>
      <c r="H76" s="79">
        <f t="shared" si="4"/>
        <v>44</v>
      </c>
      <c r="I76" s="79">
        <f t="shared" si="4"/>
        <v>70</v>
      </c>
      <c r="J76" s="79">
        <f t="shared" si="4"/>
        <v>0</v>
      </c>
      <c r="K76" s="79">
        <f t="shared" si="4"/>
        <v>0</v>
      </c>
      <c r="L76" s="79">
        <v>57</v>
      </c>
    </row>
    <row r="77" spans="2:12" ht="12" thickBot="1"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2:12" ht="22.5">
      <c r="B78" s="15" t="s">
        <v>22</v>
      </c>
      <c r="C78" s="78">
        <v>2010</v>
      </c>
      <c r="D78" s="78">
        <v>2011</v>
      </c>
      <c r="E78" s="78">
        <v>2012</v>
      </c>
      <c r="F78" s="78">
        <v>2013</v>
      </c>
      <c r="G78" s="78">
        <v>2014</v>
      </c>
      <c r="H78" s="78">
        <v>2015</v>
      </c>
      <c r="I78" s="78">
        <v>2016</v>
      </c>
      <c r="J78" s="78">
        <v>2017</v>
      </c>
      <c r="K78" s="78">
        <f>K60</f>
        <v>2018</v>
      </c>
      <c r="L78" s="78">
        <v>2019</v>
      </c>
    </row>
    <row r="79" spans="2:12">
      <c r="B79" s="102" t="s">
        <v>47</v>
      </c>
      <c r="C79" s="77">
        <v>608</v>
      </c>
      <c r="D79" s="77">
        <v>292</v>
      </c>
      <c r="E79" s="77">
        <v>90</v>
      </c>
      <c r="F79" s="77">
        <v>96</v>
      </c>
      <c r="G79" s="77">
        <v>171</v>
      </c>
      <c r="H79" s="77">
        <v>0</v>
      </c>
      <c r="I79" s="77">
        <v>0</v>
      </c>
      <c r="J79" s="77">
        <v>0</v>
      </c>
      <c r="K79" s="77">
        <v>0</v>
      </c>
      <c r="L79" s="77">
        <v>0</v>
      </c>
    </row>
    <row r="80" spans="2:12">
      <c r="B80" s="81" t="s">
        <v>11</v>
      </c>
      <c r="C80" s="77">
        <v>0</v>
      </c>
      <c r="D80" s="77">
        <v>0</v>
      </c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</row>
    <row r="81" spans="1:12">
      <c r="B81" s="40" t="s">
        <v>8</v>
      </c>
      <c r="C81" s="77">
        <v>0</v>
      </c>
      <c r="D81" s="77">
        <v>0</v>
      </c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/>
    </row>
    <row r="82" spans="1:12">
      <c r="B82" s="81" t="s">
        <v>48</v>
      </c>
      <c r="C82" s="77">
        <v>40</v>
      </c>
      <c r="D82" s="77">
        <v>0</v>
      </c>
      <c r="E82" s="77">
        <v>40</v>
      </c>
      <c r="F82" s="77">
        <v>0</v>
      </c>
      <c r="G82" s="77">
        <v>40</v>
      </c>
      <c r="H82" s="77">
        <v>90</v>
      </c>
      <c r="I82" s="77">
        <v>0</v>
      </c>
      <c r="J82" s="77">
        <v>0</v>
      </c>
      <c r="K82" s="77">
        <v>167</v>
      </c>
      <c r="L82" s="77">
        <v>58</v>
      </c>
    </row>
    <row r="83" spans="1:12">
      <c r="B83" s="40" t="s">
        <v>16</v>
      </c>
      <c r="C83" s="77">
        <v>0</v>
      </c>
      <c r="D83" s="77">
        <v>28</v>
      </c>
      <c r="E83" s="77">
        <v>25</v>
      </c>
      <c r="F83" s="77">
        <v>27</v>
      </c>
      <c r="G83" s="77">
        <v>68</v>
      </c>
      <c r="H83" s="77">
        <v>34</v>
      </c>
      <c r="I83" s="77">
        <v>20</v>
      </c>
      <c r="J83" s="77">
        <v>32</v>
      </c>
      <c r="K83" s="77">
        <v>0</v>
      </c>
      <c r="L83" s="77">
        <v>0</v>
      </c>
    </row>
    <row r="84" spans="1:12">
      <c r="B84" s="81" t="s">
        <v>13</v>
      </c>
      <c r="C84" s="77">
        <v>0</v>
      </c>
      <c r="D84" s="77">
        <v>0</v>
      </c>
      <c r="E84" s="77">
        <v>0</v>
      </c>
      <c r="F84" s="77">
        <v>0</v>
      </c>
      <c r="G84" s="77">
        <v>0</v>
      </c>
      <c r="H84" s="77">
        <v>0</v>
      </c>
      <c r="I84" s="77">
        <v>0</v>
      </c>
      <c r="J84" s="77">
        <v>0</v>
      </c>
      <c r="K84" s="77">
        <v>0</v>
      </c>
      <c r="L84" s="77">
        <v>0</v>
      </c>
    </row>
    <row r="85" spans="1:12">
      <c r="B85" s="40" t="s">
        <v>5</v>
      </c>
      <c r="C85" s="77">
        <v>0</v>
      </c>
      <c r="D85" s="77">
        <v>75</v>
      </c>
      <c r="E85" s="77">
        <v>0</v>
      </c>
      <c r="F85" s="77">
        <v>0</v>
      </c>
      <c r="G85" s="77">
        <v>0</v>
      </c>
      <c r="H85" s="77">
        <v>0</v>
      </c>
      <c r="I85" s="77">
        <v>0</v>
      </c>
      <c r="J85" s="77">
        <v>0</v>
      </c>
      <c r="K85" s="77">
        <v>0</v>
      </c>
      <c r="L85" s="77">
        <v>0</v>
      </c>
    </row>
    <row r="86" spans="1:12">
      <c r="B86" s="81" t="s">
        <v>14</v>
      </c>
      <c r="C86" s="77">
        <v>0</v>
      </c>
      <c r="D86" s="77">
        <v>30</v>
      </c>
      <c r="E86" s="77">
        <v>0</v>
      </c>
      <c r="F86" s="77">
        <v>0</v>
      </c>
      <c r="G86" s="77">
        <v>0</v>
      </c>
      <c r="H86" s="77">
        <v>0</v>
      </c>
      <c r="I86" s="77">
        <v>0</v>
      </c>
      <c r="J86" s="77">
        <v>0</v>
      </c>
      <c r="K86" s="77">
        <v>0</v>
      </c>
      <c r="L86" s="77">
        <v>0</v>
      </c>
    </row>
    <row r="87" spans="1:12">
      <c r="B87" s="40" t="s">
        <v>12</v>
      </c>
      <c r="C87" s="77">
        <v>0</v>
      </c>
      <c r="D87" s="77">
        <v>0</v>
      </c>
      <c r="E87" s="77">
        <v>0</v>
      </c>
      <c r="F87" s="77">
        <v>0</v>
      </c>
      <c r="G87" s="77">
        <v>0</v>
      </c>
      <c r="H87" s="77">
        <v>0</v>
      </c>
      <c r="I87" s="77">
        <v>0</v>
      </c>
      <c r="J87" s="77">
        <v>0</v>
      </c>
      <c r="K87" s="77">
        <v>0</v>
      </c>
      <c r="L87" s="77">
        <v>0</v>
      </c>
    </row>
    <row r="88" spans="1:12">
      <c r="B88" s="81" t="s">
        <v>4</v>
      </c>
      <c r="C88" s="77">
        <v>0</v>
      </c>
      <c r="D88" s="77">
        <v>0</v>
      </c>
      <c r="E88" s="77">
        <v>0</v>
      </c>
      <c r="F88" s="77">
        <v>0</v>
      </c>
      <c r="G88" s="77">
        <v>0</v>
      </c>
      <c r="H88" s="77">
        <v>0</v>
      </c>
      <c r="I88" s="77">
        <v>0</v>
      </c>
      <c r="J88" s="77">
        <v>0</v>
      </c>
      <c r="K88" s="77">
        <v>0</v>
      </c>
      <c r="L88" s="77">
        <v>0</v>
      </c>
    </row>
    <row r="89" spans="1:12">
      <c r="B89" s="40" t="s">
        <v>32</v>
      </c>
      <c r="C89" s="77">
        <v>0</v>
      </c>
      <c r="D89" s="77">
        <v>29</v>
      </c>
      <c r="E89" s="77">
        <v>0</v>
      </c>
      <c r="F89" s="77">
        <v>0</v>
      </c>
      <c r="G89" s="77">
        <v>0</v>
      </c>
      <c r="H89" s="77">
        <v>0</v>
      </c>
      <c r="I89" s="77">
        <v>0</v>
      </c>
      <c r="J89" s="77">
        <v>0</v>
      </c>
      <c r="K89" s="77">
        <v>0</v>
      </c>
      <c r="L89" s="77">
        <v>0</v>
      </c>
    </row>
    <row r="90" spans="1:12">
      <c r="B90" s="81" t="s">
        <v>7</v>
      </c>
      <c r="C90" s="77">
        <v>0</v>
      </c>
      <c r="D90" s="77">
        <v>0</v>
      </c>
      <c r="E90" s="77">
        <v>0</v>
      </c>
      <c r="F90" s="77">
        <v>0</v>
      </c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</row>
    <row r="91" spans="1:12">
      <c r="B91" s="40" t="s">
        <v>10</v>
      </c>
      <c r="C91" s="77">
        <v>0</v>
      </c>
      <c r="D91" s="77">
        <v>0</v>
      </c>
      <c r="E91" s="77">
        <v>0</v>
      </c>
      <c r="F91" s="77">
        <v>0</v>
      </c>
      <c r="G91" s="77">
        <v>0</v>
      </c>
      <c r="H91" s="77">
        <v>0</v>
      </c>
      <c r="I91" s="77">
        <v>0</v>
      </c>
      <c r="J91" s="77">
        <v>0</v>
      </c>
      <c r="K91" s="77">
        <v>0</v>
      </c>
      <c r="L91" s="77">
        <v>0</v>
      </c>
    </row>
    <row r="92" spans="1:12">
      <c r="B92" s="81" t="s">
        <v>9</v>
      </c>
      <c r="C92" s="77">
        <v>0</v>
      </c>
      <c r="D92" s="77">
        <v>44</v>
      </c>
      <c r="E92" s="77">
        <v>0</v>
      </c>
      <c r="F92" s="77">
        <v>0</v>
      </c>
      <c r="G92" s="77">
        <v>0</v>
      </c>
      <c r="H92" s="77">
        <v>0</v>
      </c>
      <c r="I92" s="77">
        <v>0</v>
      </c>
      <c r="J92" s="77">
        <v>0</v>
      </c>
      <c r="K92" s="77">
        <v>0</v>
      </c>
      <c r="L92" s="77">
        <v>0</v>
      </c>
    </row>
    <row r="93" spans="1:12">
      <c r="B93" s="80" t="s">
        <v>6</v>
      </c>
      <c r="C93" s="77">
        <v>0</v>
      </c>
      <c r="D93" s="77">
        <v>0</v>
      </c>
      <c r="E93" s="77">
        <v>0</v>
      </c>
      <c r="F93" s="77">
        <v>0</v>
      </c>
      <c r="G93" s="77">
        <v>0</v>
      </c>
      <c r="H93" s="77">
        <v>0</v>
      </c>
      <c r="I93" s="77">
        <v>0</v>
      </c>
      <c r="J93" s="77">
        <v>0</v>
      </c>
      <c r="K93" s="77">
        <v>0</v>
      </c>
      <c r="L93" s="77">
        <v>0</v>
      </c>
    </row>
    <row r="94" spans="1:12" ht="12" thickBot="1">
      <c r="B94" s="41" t="s">
        <v>46</v>
      </c>
      <c r="C94" s="79">
        <f t="shared" ref="C94:K94" si="5">SUM(C79:C93)</f>
        <v>648</v>
      </c>
      <c r="D94" s="79">
        <f t="shared" si="5"/>
        <v>498</v>
      </c>
      <c r="E94" s="79">
        <f t="shared" si="5"/>
        <v>155</v>
      </c>
      <c r="F94" s="79">
        <f t="shared" si="5"/>
        <v>123</v>
      </c>
      <c r="G94" s="79">
        <f t="shared" si="5"/>
        <v>279</v>
      </c>
      <c r="H94" s="79">
        <f t="shared" si="5"/>
        <v>124</v>
      </c>
      <c r="I94" s="79">
        <f t="shared" si="5"/>
        <v>20</v>
      </c>
      <c r="J94" s="79">
        <f t="shared" si="5"/>
        <v>32</v>
      </c>
      <c r="K94" s="79">
        <f t="shared" si="5"/>
        <v>167</v>
      </c>
      <c r="L94" s="79">
        <v>58</v>
      </c>
    </row>
    <row r="95" spans="1:12" ht="12" thickBot="1">
      <c r="C95" s="42"/>
      <c r="D95" s="42"/>
      <c r="E95" s="42"/>
      <c r="F95" s="42"/>
      <c r="G95" s="42"/>
      <c r="H95" s="42"/>
      <c r="I95" s="42"/>
      <c r="J95" s="42"/>
      <c r="K95" s="42"/>
      <c r="L95" s="42"/>
    </row>
    <row r="96" spans="1:12" ht="22.5" customHeight="1">
      <c r="A96" s="116" t="s">
        <v>39</v>
      </c>
      <c r="B96" s="117"/>
      <c r="C96" s="78">
        <v>2010</v>
      </c>
      <c r="D96" s="78">
        <v>2011</v>
      </c>
      <c r="E96" s="78">
        <v>2012</v>
      </c>
      <c r="F96" s="78">
        <v>2013</v>
      </c>
      <c r="G96" s="78">
        <v>2014</v>
      </c>
      <c r="H96" s="78">
        <v>2015</v>
      </c>
      <c r="I96" s="78">
        <v>2016</v>
      </c>
      <c r="J96" s="78">
        <v>2017</v>
      </c>
      <c r="K96" s="78">
        <f>K78</f>
        <v>2018</v>
      </c>
      <c r="L96" s="78">
        <v>2019</v>
      </c>
    </row>
    <row r="97" spans="1:12">
      <c r="A97" s="102" t="s">
        <v>47</v>
      </c>
      <c r="B97" s="83"/>
      <c r="C97" s="77">
        <f t="shared" ref="C97:K111" si="6">+C79+C61</f>
        <v>608</v>
      </c>
      <c r="D97" s="77">
        <f t="shared" si="6"/>
        <v>292</v>
      </c>
      <c r="E97" s="77">
        <f t="shared" si="6"/>
        <v>90</v>
      </c>
      <c r="F97" s="77">
        <f t="shared" si="6"/>
        <v>96</v>
      </c>
      <c r="G97" s="77">
        <f t="shared" si="6"/>
        <v>171</v>
      </c>
      <c r="H97" s="77">
        <f t="shared" si="6"/>
        <v>0</v>
      </c>
      <c r="I97" s="77">
        <f t="shared" si="6"/>
        <v>0</v>
      </c>
      <c r="J97" s="77">
        <f t="shared" si="6"/>
        <v>0</v>
      </c>
      <c r="K97" s="77">
        <f t="shared" si="6"/>
        <v>0</v>
      </c>
      <c r="L97" s="77">
        <v>0</v>
      </c>
    </row>
    <row r="98" spans="1:12">
      <c r="A98" s="81" t="s">
        <v>11</v>
      </c>
      <c r="B98" s="83"/>
      <c r="C98" s="77">
        <f t="shared" si="6"/>
        <v>0</v>
      </c>
      <c r="D98" s="77">
        <f t="shared" si="6"/>
        <v>0</v>
      </c>
      <c r="E98" s="77">
        <f t="shared" si="6"/>
        <v>0</v>
      </c>
      <c r="F98" s="77">
        <f t="shared" si="6"/>
        <v>0</v>
      </c>
      <c r="G98" s="77">
        <f t="shared" si="6"/>
        <v>0</v>
      </c>
      <c r="H98" s="77">
        <f t="shared" si="6"/>
        <v>0</v>
      </c>
      <c r="I98" s="77">
        <f t="shared" si="6"/>
        <v>0</v>
      </c>
      <c r="J98" s="77">
        <f t="shared" si="6"/>
        <v>0</v>
      </c>
      <c r="K98" s="77">
        <f t="shared" si="6"/>
        <v>0</v>
      </c>
      <c r="L98" s="77">
        <v>0</v>
      </c>
    </row>
    <row r="99" spans="1:12">
      <c r="A99" s="81" t="s">
        <v>8</v>
      </c>
      <c r="B99" s="83"/>
      <c r="C99" s="77">
        <f t="shared" si="6"/>
        <v>0</v>
      </c>
      <c r="D99" s="77">
        <f t="shared" si="6"/>
        <v>0</v>
      </c>
      <c r="E99" s="77">
        <f t="shared" si="6"/>
        <v>38</v>
      </c>
      <c r="F99" s="77">
        <f t="shared" si="6"/>
        <v>0</v>
      </c>
      <c r="G99" s="77">
        <f t="shared" si="6"/>
        <v>0</v>
      </c>
      <c r="H99" s="77">
        <f t="shared" si="6"/>
        <v>0</v>
      </c>
      <c r="I99" s="77">
        <f t="shared" si="6"/>
        <v>0</v>
      </c>
      <c r="J99" s="77">
        <f t="shared" si="6"/>
        <v>0</v>
      </c>
      <c r="K99" s="77">
        <f t="shared" si="6"/>
        <v>0</v>
      </c>
      <c r="L99" s="77">
        <v>0</v>
      </c>
    </row>
    <row r="100" spans="1:12">
      <c r="A100" s="40" t="s">
        <v>48</v>
      </c>
      <c r="B100" s="83"/>
      <c r="C100" s="77">
        <f t="shared" si="6"/>
        <v>150</v>
      </c>
      <c r="D100" s="77">
        <f t="shared" si="6"/>
        <v>55</v>
      </c>
      <c r="E100" s="77">
        <f t="shared" si="6"/>
        <v>64</v>
      </c>
      <c r="F100" s="77">
        <f t="shared" si="6"/>
        <v>59</v>
      </c>
      <c r="G100" s="77">
        <f t="shared" si="6"/>
        <v>40</v>
      </c>
      <c r="H100" s="77">
        <f t="shared" si="6"/>
        <v>134</v>
      </c>
      <c r="I100" s="77">
        <f t="shared" si="6"/>
        <v>70</v>
      </c>
      <c r="J100" s="77">
        <f t="shared" si="6"/>
        <v>0</v>
      </c>
      <c r="K100" s="77">
        <f t="shared" si="6"/>
        <v>167</v>
      </c>
      <c r="L100" s="77">
        <v>115</v>
      </c>
    </row>
    <row r="101" spans="1:12">
      <c r="A101" s="81" t="s">
        <v>16</v>
      </c>
      <c r="B101" s="83"/>
      <c r="C101" s="77">
        <f t="shared" si="6"/>
        <v>0</v>
      </c>
      <c r="D101" s="77">
        <f t="shared" si="6"/>
        <v>98</v>
      </c>
      <c r="E101" s="77">
        <f t="shared" si="6"/>
        <v>95</v>
      </c>
      <c r="F101" s="77">
        <f t="shared" si="6"/>
        <v>27</v>
      </c>
      <c r="G101" s="77">
        <f t="shared" si="6"/>
        <v>68</v>
      </c>
      <c r="H101" s="77">
        <f t="shared" si="6"/>
        <v>34</v>
      </c>
      <c r="I101" s="77">
        <f t="shared" si="6"/>
        <v>20</v>
      </c>
      <c r="J101" s="77">
        <f t="shared" si="6"/>
        <v>32</v>
      </c>
      <c r="K101" s="77">
        <f t="shared" si="6"/>
        <v>0</v>
      </c>
      <c r="L101" s="77">
        <v>0</v>
      </c>
    </row>
    <row r="102" spans="1:12">
      <c r="A102" s="40" t="s">
        <v>13</v>
      </c>
      <c r="B102" s="83"/>
      <c r="C102" s="77">
        <f t="shared" si="6"/>
        <v>0</v>
      </c>
      <c r="D102" s="77">
        <f t="shared" si="6"/>
        <v>0</v>
      </c>
      <c r="E102" s="77">
        <f t="shared" si="6"/>
        <v>26</v>
      </c>
      <c r="F102" s="77">
        <f t="shared" si="6"/>
        <v>0</v>
      </c>
      <c r="G102" s="77">
        <f t="shared" si="6"/>
        <v>0</v>
      </c>
      <c r="H102" s="77">
        <f t="shared" si="6"/>
        <v>0</v>
      </c>
      <c r="I102" s="77">
        <f t="shared" si="6"/>
        <v>0</v>
      </c>
      <c r="J102" s="77">
        <f t="shared" si="6"/>
        <v>0</v>
      </c>
      <c r="K102" s="77">
        <f t="shared" si="6"/>
        <v>0</v>
      </c>
      <c r="L102" s="77">
        <v>0</v>
      </c>
    </row>
    <row r="103" spans="1:12">
      <c r="A103" s="105" t="s">
        <v>5</v>
      </c>
      <c r="B103" s="83"/>
      <c r="C103" s="77">
        <f t="shared" si="6"/>
        <v>0</v>
      </c>
      <c r="D103" s="77">
        <f t="shared" si="6"/>
        <v>75</v>
      </c>
      <c r="E103" s="77">
        <f t="shared" si="6"/>
        <v>0</v>
      </c>
      <c r="F103" s="77">
        <f t="shared" si="6"/>
        <v>0</v>
      </c>
      <c r="G103" s="77">
        <f t="shared" si="6"/>
        <v>0</v>
      </c>
      <c r="H103" s="77">
        <f t="shared" si="6"/>
        <v>0</v>
      </c>
      <c r="I103" s="77">
        <f t="shared" si="6"/>
        <v>0</v>
      </c>
      <c r="J103" s="77">
        <f t="shared" si="6"/>
        <v>0</v>
      </c>
      <c r="K103" s="77">
        <f t="shared" si="6"/>
        <v>0</v>
      </c>
      <c r="L103" s="77">
        <v>0</v>
      </c>
    </row>
    <row r="104" spans="1:12">
      <c r="A104" s="104" t="s">
        <v>14</v>
      </c>
      <c r="B104" s="103"/>
      <c r="C104" s="77">
        <f t="shared" si="6"/>
        <v>0</v>
      </c>
      <c r="D104" s="77">
        <f t="shared" si="6"/>
        <v>30</v>
      </c>
      <c r="E104" s="77">
        <f t="shared" si="6"/>
        <v>0</v>
      </c>
      <c r="F104" s="77">
        <f t="shared" si="6"/>
        <v>0</v>
      </c>
      <c r="G104" s="77">
        <f t="shared" si="6"/>
        <v>0</v>
      </c>
      <c r="H104" s="77">
        <f t="shared" si="6"/>
        <v>0</v>
      </c>
      <c r="I104" s="77">
        <f t="shared" si="6"/>
        <v>0</v>
      </c>
      <c r="J104" s="77">
        <f t="shared" si="6"/>
        <v>0</v>
      </c>
      <c r="K104" s="77">
        <f t="shared" si="6"/>
        <v>0</v>
      </c>
      <c r="L104" s="77">
        <v>0</v>
      </c>
    </row>
    <row r="105" spans="1:12">
      <c r="A105" s="40" t="s">
        <v>12</v>
      </c>
      <c r="B105" s="84"/>
      <c r="C105" s="77">
        <f t="shared" si="6"/>
        <v>0</v>
      </c>
      <c r="D105" s="77">
        <f t="shared" si="6"/>
        <v>0</v>
      </c>
      <c r="E105" s="77">
        <f t="shared" si="6"/>
        <v>0</v>
      </c>
      <c r="F105" s="77">
        <f t="shared" si="6"/>
        <v>0</v>
      </c>
      <c r="G105" s="77">
        <f t="shared" si="6"/>
        <v>0</v>
      </c>
      <c r="H105" s="77">
        <f t="shared" si="6"/>
        <v>0</v>
      </c>
      <c r="I105" s="77">
        <f t="shared" si="6"/>
        <v>0</v>
      </c>
      <c r="J105" s="77">
        <f t="shared" si="6"/>
        <v>0</v>
      </c>
      <c r="K105" s="77">
        <f t="shared" si="6"/>
        <v>0</v>
      </c>
      <c r="L105" s="77">
        <v>0</v>
      </c>
    </row>
    <row r="106" spans="1:12">
      <c r="A106" s="81" t="s">
        <v>4</v>
      </c>
      <c r="B106" s="83"/>
      <c r="C106" s="77">
        <f t="shared" si="6"/>
        <v>0</v>
      </c>
      <c r="D106" s="77">
        <f t="shared" si="6"/>
        <v>0</v>
      </c>
      <c r="E106" s="77">
        <f t="shared" si="6"/>
        <v>0</v>
      </c>
      <c r="F106" s="77">
        <f t="shared" si="6"/>
        <v>0</v>
      </c>
      <c r="G106" s="77">
        <f t="shared" si="6"/>
        <v>0</v>
      </c>
      <c r="H106" s="77">
        <f t="shared" si="6"/>
        <v>0</v>
      </c>
      <c r="I106" s="77">
        <f t="shared" si="6"/>
        <v>0</v>
      </c>
      <c r="J106" s="77">
        <f t="shared" si="6"/>
        <v>0</v>
      </c>
      <c r="K106" s="77">
        <f t="shared" si="6"/>
        <v>0</v>
      </c>
      <c r="L106" s="77">
        <v>0</v>
      </c>
    </row>
    <row r="107" spans="1:12">
      <c r="A107" s="40" t="s">
        <v>32</v>
      </c>
      <c r="B107" s="83"/>
      <c r="C107" s="77">
        <f t="shared" si="6"/>
        <v>0</v>
      </c>
      <c r="D107" s="77">
        <f t="shared" si="6"/>
        <v>29</v>
      </c>
      <c r="E107" s="77">
        <f t="shared" si="6"/>
        <v>0</v>
      </c>
      <c r="F107" s="77">
        <f t="shared" si="6"/>
        <v>0</v>
      </c>
      <c r="G107" s="77">
        <f t="shared" si="6"/>
        <v>0</v>
      </c>
      <c r="H107" s="77">
        <f t="shared" si="6"/>
        <v>0</v>
      </c>
      <c r="I107" s="77">
        <f t="shared" si="6"/>
        <v>0</v>
      </c>
      <c r="J107" s="77">
        <f t="shared" si="6"/>
        <v>0</v>
      </c>
      <c r="K107" s="77">
        <f t="shared" si="6"/>
        <v>0</v>
      </c>
      <c r="L107" s="77">
        <v>0</v>
      </c>
    </row>
    <row r="108" spans="1:12">
      <c r="A108" s="81" t="s">
        <v>7</v>
      </c>
      <c r="B108" s="83"/>
      <c r="C108" s="77">
        <f t="shared" si="6"/>
        <v>0</v>
      </c>
      <c r="D108" s="77">
        <f t="shared" si="6"/>
        <v>0</v>
      </c>
      <c r="E108" s="77">
        <f t="shared" si="6"/>
        <v>0</v>
      </c>
      <c r="F108" s="77">
        <f t="shared" si="6"/>
        <v>0</v>
      </c>
      <c r="G108" s="77">
        <f t="shared" si="6"/>
        <v>0</v>
      </c>
      <c r="H108" s="77">
        <f t="shared" si="6"/>
        <v>0</v>
      </c>
      <c r="I108" s="77">
        <f t="shared" si="6"/>
        <v>0</v>
      </c>
      <c r="J108" s="77">
        <f t="shared" si="6"/>
        <v>0</v>
      </c>
      <c r="K108" s="77">
        <f t="shared" si="6"/>
        <v>0</v>
      </c>
      <c r="L108" s="77">
        <v>0</v>
      </c>
    </row>
    <row r="109" spans="1:12">
      <c r="A109" s="40" t="s">
        <v>10</v>
      </c>
      <c r="B109" s="83"/>
      <c r="C109" s="77">
        <f t="shared" si="6"/>
        <v>0</v>
      </c>
      <c r="D109" s="77">
        <f t="shared" si="6"/>
        <v>0</v>
      </c>
      <c r="E109" s="77">
        <f t="shared" si="6"/>
        <v>0</v>
      </c>
      <c r="F109" s="77">
        <f t="shared" si="6"/>
        <v>0</v>
      </c>
      <c r="G109" s="77">
        <f t="shared" si="6"/>
        <v>0</v>
      </c>
      <c r="H109" s="77">
        <f t="shared" si="6"/>
        <v>0</v>
      </c>
      <c r="I109" s="77">
        <f t="shared" si="6"/>
        <v>0</v>
      </c>
      <c r="J109" s="77">
        <f t="shared" si="6"/>
        <v>0</v>
      </c>
      <c r="K109" s="77">
        <f t="shared" si="6"/>
        <v>0</v>
      </c>
      <c r="L109" s="77">
        <v>0</v>
      </c>
    </row>
    <row r="110" spans="1:12">
      <c r="A110" s="81" t="s">
        <v>9</v>
      </c>
      <c r="B110" s="83"/>
      <c r="C110" s="77">
        <f t="shared" si="6"/>
        <v>0</v>
      </c>
      <c r="D110" s="77">
        <f t="shared" si="6"/>
        <v>44</v>
      </c>
      <c r="E110" s="77">
        <f t="shared" si="6"/>
        <v>0</v>
      </c>
      <c r="F110" s="77">
        <f t="shared" si="6"/>
        <v>0</v>
      </c>
      <c r="G110" s="77">
        <f t="shared" si="6"/>
        <v>0</v>
      </c>
      <c r="H110" s="77">
        <f t="shared" si="6"/>
        <v>0</v>
      </c>
      <c r="I110" s="77">
        <f t="shared" si="6"/>
        <v>0</v>
      </c>
      <c r="J110" s="77">
        <f t="shared" si="6"/>
        <v>0</v>
      </c>
      <c r="K110" s="77">
        <f t="shared" si="6"/>
        <v>0</v>
      </c>
      <c r="L110" s="77">
        <v>0</v>
      </c>
    </row>
    <row r="111" spans="1:12">
      <c r="A111" s="80" t="s">
        <v>6</v>
      </c>
      <c r="B111" s="10"/>
      <c r="C111" s="77">
        <f t="shared" si="6"/>
        <v>0</v>
      </c>
      <c r="D111" s="77">
        <f t="shared" si="6"/>
        <v>0</v>
      </c>
      <c r="E111" s="77">
        <f t="shared" si="6"/>
        <v>0</v>
      </c>
      <c r="F111" s="77">
        <f t="shared" si="6"/>
        <v>0</v>
      </c>
      <c r="G111" s="77">
        <f t="shared" si="6"/>
        <v>0</v>
      </c>
      <c r="H111" s="77">
        <f t="shared" si="6"/>
        <v>0</v>
      </c>
      <c r="I111" s="77">
        <f t="shared" si="6"/>
        <v>0</v>
      </c>
      <c r="J111" s="77">
        <f t="shared" si="6"/>
        <v>0</v>
      </c>
      <c r="K111" s="77">
        <f t="shared" si="6"/>
        <v>0</v>
      </c>
      <c r="L111" s="77">
        <v>0</v>
      </c>
    </row>
    <row r="112" spans="1:12" ht="12" thickBot="1">
      <c r="A112" s="124" t="s">
        <v>46</v>
      </c>
      <c r="B112" s="125"/>
      <c r="C112" s="79">
        <f t="shared" ref="C112:K112" si="7">SUM(C97:C111)</f>
        <v>758</v>
      </c>
      <c r="D112" s="79">
        <f t="shared" si="7"/>
        <v>623</v>
      </c>
      <c r="E112" s="79">
        <f t="shared" si="7"/>
        <v>313</v>
      </c>
      <c r="F112" s="79">
        <f t="shared" si="7"/>
        <v>182</v>
      </c>
      <c r="G112" s="79">
        <f t="shared" si="7"/>
        <v>279</v>
      </c>
      <c r="H112" s="79">
        <f t="shared" si="7"/>
        <v>168</v>
      </c>
      <c r="I112" s="79">
        <f t="shared" si="7"/>
        <v>90</v>
      </c>
      <c r="J112" s="79">
        <f t="shared" si="7"/>
        <v>32</v>
      </c>
      <c r="K112" s="79">
        <f t="shared" si="7"/>
        <v>167</v>
      </c>
      <c r="L112" s="79">
        <v>115</v>
      </c>
    </row>
    <row r="113" spans="1:12" ht="12" thickBot="1">
      <c r="A113" s="43"/>
      <c r="B113" s="43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 ht="33.75" customHeight="1">
      <c r="A114" s="116" t="s">
        <v>51</v>
      </c>
      <c r="B114" s="117"/>
      <c r="C114" s="78">
        <v>2010</v>
      </c>
      <c r="D114" s="78">
        <v>2011</v>
      </c>
      <c r="E114" s="78">
        <v>2012</v>
      </c>
      <c r="F114" s="78">
        <v>2013</v>
      </c>
      <c r="G114" s="78">
        <v>2014</v>
      </c>
      <c r="H114" s="78">
        <v>2015</v>
      </c>
      <c r="I114" s="78">
        <v>2016</v>
      </c>
      <c r="J114" s="78">
        <v>2017</v>
      </c>
      <c r="K114" s="78">
        <f>K96</f>
        <v>2018</v>
      </c>
      <c r="L114" s="78">
        <v>2019</v>
      </c>
    </row>
    <row r="115" spans="1:12">
      <c r="A115" s="102" t="s">
        <v>47</v>
      </c>
      <c r="B115" s="83"/>
      <c r="C115" s="77">
        <v>0</v>
      </c>
      <c r="D115" s="77">
        <v>0</v>
      </c>
      <c r="E115" s="77">
        <v>0</v>
      </c>
      <c r="F115" s="77">
        <v>0</v>
      </c>
      <c r="G115" s="77">
        <v>0</v>
      </c>
      <c r="H115" s="77">
        <v>0</v>
      </c>
      <c r="I115" s="77">
        <v>0</v>
      </c>
      <c r="J115" s="77">
        <v>1</v>
      </c>
      <c r="K115" s="77">
        <v>0</v>
      </c>
      <c r="L115" s="77">
        <v>0</v>
      </c>
    </row>
    <row r="116" spans="1:12">
      <c r="A116" s="81" t="s">
        <v>11</v>
      </c>
      <c r="B116" s="83"/>
      <c r="C116" s="77">
        <v>0</v>
      </c>
      <c r="D116" s="77">
        <v>0</v>
      </c>
      <c r="E116" s="77">
        <v>0</v>
      </c>
      <c r="F116" s="77">
        <f t="shared" ref="F116" si="8">+F98+F80</f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</row>
    <row r="117" spans="1:12">
      <c r="A117" s="81" t="s">
        <v>8</v>
      </c>
      <c r="B117" s="83"/>
      <c r="C117" s="77">
        <v>0</v>
      </c>
      <c r="D117" s="77">
        <v>1</v>
      </c>
      <c r="E117" s="77">
        <v>0</v>
      </c>
      <c r="F117" s="77">
        <v>13</v>
      </c>
      <c r="G117" s="77">
        <v>15</v>
      </c>
      <c r="H117" s="77">
        <v>15</v>
      </c>
      <c r="I117" s="77">
        <v>0</v>
      </c>
      <c r="J117" s="77">
        <v>0</v>
      </c>
      <c r="K117" s="77">
        <v>0</v>
      </c>
      <c r="L117" s="77">
        <v>0</v>
      </c>
    </row>
    <row r="118" spans="1:12">
      <c r="A118" s="40" t="s">
        <v>48</v>
      </c>
      <c r="B118" s="83"/>
      <c r="C118" s="77">
        <v>0</v>
      </c>
      <c r="D118" s="77">
        <v>0</v>
      </c>
      <c r="E118" s="77">
        <v>0</v>
      </c>
      <c r="F118" s="77">
        <v>0</v>
      </c>
      <c r="G118" s="77">
        <v>0</v>
      </c>
      <c r="H118" s="77">
        <v>289</v>
      </c>
      <c r="I118" s="77">
        <v>40</v>
      </c>
      <c r="J118" s="77">
        <v>26</v>
      </c>
      <c r="K118" s="77">
        <v>3</v>
      </c>
      <c r="L118" s="77">
        <v>54</v>
      </c>
    </row>
    <row r="119" spans="1:12">
      <c r="A119" s="81" t="s">
        <v>16</v>
      </c>
      <c r="B119" s="83"/>
      <c r="C119" s="77">
        <v>0</v>
      </c>
      <c r="D119" s="77">
        <v>0</v>
      </c>
      <c r="E119" s="77">
        <v>0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  <c r="K119" s="77">
        <v>6</v>
      </c>
      <c r="L119" s="77">
        <v>5</v>
      </c>
    </row>
    <row r="120" spans="1:12">
      <c r="A120" s="40" t="s">
        <v>13</v>
      </c>
      <c r="B120" s="83"/>
      <c r="C120" s="77">
        <v>0</v>
      </c>
      <c r="D120" s="77">
        <v>0</v>
      </c>
      <c r="E120" s="77">
        <v>0</v>
      </c>
      <c r="F120" s="77">
        <f t="shared" ref="F120:F125" si="9">+F102+F84</f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</row>
    <row r="121" spans="1:12">
      <c r="A121" s="105" t="s">
        <v>5</v>
      </c>
      <c r="B121" s="83"/>
      <c r="C121" s="77">
        <v>0</v>
      </c>
      <c r="D121" s="77">
        <v>0</v>
      </c>
      <c r="E121" s="77">
        <v>0</v>
      </c>
      <c r="F121" s="77">
        <f t="shared" si="9"/>
        <v>0</v>
      </c>
      <c r="G121" s="77">
        <v>0</v>
      </c>
      <c r="H121" s="77">
        <v>0</v>
      </c>
      <c r="I121" s="77">
        <v>0</v>
      </c>
      <c r="J121" s="77">
        <v>0</v>
      </c>
      <c r="K121" s="77">
        <v>0</v>
      </c>
      <c r="L121" s="77">
        <v>45</v>
      </c>
    </row>
    <row r="122" spans="1:12">
      <c r="A122" s="104" t="s">
        <v>14</v>
      </c>
      <c r="B122" s="103"/>
      <c r="C122" s="77">
        <v>0</v>
      </c>
      <c r="D122" s="77">
        <v>0</v>
      </c>
      <c r="E122" s="77">
        <v>0</v>
      </c>
      <c r="F122" s="77">
        <f t="shared" si="9"/>
        <v>0</v>
      </c>
      <c r="G122" s="77">
        <v>0</v>
      </c>
      <c r="H122" s="77">
        <v>0</v>
      </c>
      <c r="I122" s="77">
        <v>0</v>
      </c>
      <c r="J122" s="77">
        <v>0</v>
      </c>
      <c r="K122" s="77">
        <v>0</v>
      </c>
      <c r="L122" s="77">
        <v>0</v>
      </c>
    </row>
    <row r="123" spans="1:12">
      <c r="A123" s="40" t="s">
        <v>12</v>
      </c>
      <c r="B123" s="84"/>
      <c r="C123" s="77">
        <v>0</v>
      </c>
      <c r="D123" s="77">
        <v>0</v>
      </c>
      <c r="E123" s="77">
        <v>0</v>
      </c>
      <c r="F123" s="77">
        <f t="shared" si="9"/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</row>
    <row r="124" spans="1:12">
      <c r="A124" s="81" t="s">
        <v>4</v>
      </c>
      <c r="B124" s="83"/>
      <c r="C124" s="77">
        <v>0</v>
      </c>
      <c r="D124" s="77">
        <v>0</v>
      </c>
      <c r="E124" s="77">
        <v>0</v>
      </c>
      <c r="F124" s="77">
        <f t="shared" si="9"/>
        <v>0</v>
      </c>
      <c r="G124" s="77">
        <v>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</row>
    <row r="125" spans="1:12">
      <c r="A125" s="40" t="s">
        <v>32</v>
      </c>
      <c r="B125" s="83"/>
      <c r="C125" s="77">
        <v>0</v>
      </c>
      <c r="D125" s="77">
        <v>0</v>
      </c>
      <c r="E125" s="77">
        <v>0</v>
      </c>
      <c r="F125" s="77">
        <f t="shared" si="9"/>
        <v>0</v>
      </c>
      <c r="G125" s="77">
        <v>0</v>
      </c>
      <c r="H125" s="77">
        <v>0</v>
      </c>
      <c r="I125" s="77">
        <v>0</v>
      </c>
      <c r="J125" s="77">
        <v>0</v>
      </c>
      <c r="K125" s="77">
        <v>0</v>
      </c>
      <c r="L125" s="77">
        <v>58</v>
      </c>
    </row>
    <row r="126" spans="1:12">
      <c r="A126" s="81" t="s">
        <v>7</v>
      </c>
      <c r="B126" s="83"/>
      <c r="C126" s="77">
        <v>0</v>
      </c>
      <c r="D126" s="77">
        <v>0</v>
      </c>
      <c r="E126" s="77">
        <v>0</v>
      </c>
      <c r="F126" s="77">
        <v>57</v>
      </c>
      <c r="G126" s="77">
        <v>24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</row>
    <row r="127" spans="1:12">
      <c r="A127" s="40" t="s">
        <v>10</v>
      </c>
      <c r="B127" s="83"/>
      <c r="C127" s="77">
        <v>0</v>
      </c>
      <c r="D127" s="77">
        <v>0</v>
      </c>
      <c r="E127" s="77">
        <v>0</v>
      </c>
      <c r="F127" s="77">
        <f t="shared" ref="F127:F129" si="10">+F109+F91</f>
        <v>0</v>
      </c>
      <c r="G127" s="77">
        <f>+G109+G91</f>
        <v>0</v>
      </c>
      <c r="H127" s="77">
        <v>0</v>
      </c>
      <c r="I127" s="77">
        <v>0</v>
      </c>
      <c r="J127" s="77">
        <v>0</v>
      </c>
      <c r="K127" s="77">
        <v>0</v>
      </c>
      <c r="L127" s="77">
        <v>0</v>
      </c>
    </row>
    <row r="128" spans="1:12">
      <c r="A128" s="81" t="s">
        <v>9</v>
      </c>
      <c r="B128" s="83"/>
      <c r="C128" s="77">
        <v>0</v>
      </c>
      <c r="D128" s="77">
        <v>0</v>
      </c>
      <c r="E128" s="77">
        <v>0</v>
      </c>
      <c r="F128" s="77">
        <f t="shared" si="10"/>
        <v>0</v>
      </c>
      <c r="G128" s="77">
        <f>+G110+G92</f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</row>
    <row r="129" spans="1:12">
      <c r="A129" s="80" t="s">
        <v>6</v>
      </c>
      <c r="B129" s="10"/>
      <c r="C129" s="77">
        <v>0</v>
      </c>
      <c r="D129" s="77">
        <v>0</v>
      </c>
      <c r="E129" s="77">
        <v>0</v>
      </c>
      <c r="F129" s="77">
        <f t="shared" si="10"/>
        <v>0</v>
      </c>
      <c r="G129" s="77">
        <f>+G111+G93</f>
        <v>0</v>
      </c>
      <c r="H129" s="77">
        <v>0</v>
      </c>
      <c r="I129" s="77">
        <v>0</v>
      </c>
      <c r="J129" s="77">
        <v>0</v>
      </c>
      <c r="K129" s="77">
        <v>0</v>
      </c>
      <c r="L129" s="77">
        <v>0</v>
      </c>
    </row>
    <row r="130" spans="1:12" ht="12" thickBot="1">
      <c r="A130" s="124" t="s">
        <v>46</v>
      </c>
      <c r="B130" s="125"/>
      <c r="C130" s="79">
        <f t="shared" ref="C130:K130" si="11">SUM(C115:C129)</f>
        <v>0</v>
      </c>
      <c r="D130" s="79">
        <f t="shared" si="11"/>
        <v>1</v>
      </c>
      <c r="E130" s="79">
        <f t="shared" si="11"/>
        <v>0</v>
      </c>
      <c r="F130" s="79">
        <f t="shared" si="11"/>
        <v>70</v>
      </c>
      <c r="G130" s="79">
        <f t="shared" si="11"/>
        <v>39</v>
      </c>
      <c r="H130" s="79">
        <f t="shared" si="11"/>
        <v>304</v>
      </c>
      <c r="I130" s="79">
        <f t="shared" si="11"/>
        <v>40</v>
      </c>
      <c r="J130" s="79">
        <f t="shared" si="11"/>
        <v>27</v>
      </c>
      <c r="K130" s="79">
        <f t="shared" si="11"/>
        <v>9</v>
      </c>
      <c r="L130" s="79">
        <v>162</v>
      </c>
    </row>
    <row r="131" spans="1:12" ht="12" thickBot="1">
      <c r="B131" s="43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12" ht="67.5" customHeight="1">
      <c r="A132" s="116" t="s">
        <v>52</v>
      </c>
      <c r="B132" s="117"/>
      <c r="C132" s="78">
        <v>2010</v>
      </c>
      <c r="D132" s="78">
        <v>2011</v>
      </c>
      <c r="E132" s="78">
        <v>2012</v>
      </c>
      <c r="F132" s="78">
        <v>2013</v>
      </c>
      <c r="G132" s="78">
        <v>2014</v>
      </c>
      <c r="H132" s="78">
        <v>2015</v>
      </c>
      <c r="I132" s="78">
        <v>2016</v>
      </c>
      <c r="J132" s="78">
        <v>2017</v>
      </c>
      <c r="K132" s="78">
        <f>K114</f>
        <v>2018</v>
      </c>
      <c r="L132" s="78">
        <v>2019</v>
      </c>
    </row>
    <row r="133" spans="1:12">
      <c r="A133" s="82" t="s">
        <v>47</v>
      </c>
      <c r="B133" s="83"/>
      <c r="C133" s="77">
        <f t="shared" ref="C133:E147" si="12">+C97+C43</f>
        <v>3392</v>
      </c>
      <c r="D133" s="77">
        <f t="shared" si="12"/>
        <v>2139</v>
      </c>
      <c r="E133" s="77">
        <f t="shared" si="12"/>
        <v>1620</v>
      </c>
      <c r="F133" s="77">
        <f t="shared" ref="D133:K147" si="13">+F97+F43+F115</f>
        <v>515</v>
      </c>
      <c r="G133" s="77">
        <f t="shared" si="13"/>
        <v>572</v>
      </c>
      <c r="H133" s="77">
        <f t="shared" si="13"/>
        <v>0</v>
      </c>
      <c r="I133" s="77">
        <f t="shared" si="13"/>
        <v>35</v>
      </c>
      <c r="J133" s="77">
        <f t="shared" si="13"/>
        <v>1</v>
      </c>
      <c r="K133" s="77">
        <f t="shared" si="13"/>
        <v>40</v>
      </c>
      <c r="L133" s="77">
        <v>63</v>
      </c>
    </row>
    <row r="134" spans="1:12">
      <c r="A134" s="81" t="s">
        <v>11</v>
      </c>
      <c r="B134" s="83"/>
      <c r="C134" s="77">
        <f t="shared" si="12"/>
        <v>0</v>
      </c>
      <c r="D134" s="77">
        <f t="shared" si="12"/>
        <v>60</v>
      </c>
      <c r="E134" s="77">
        <f t="shared" si="12"/>
        <v>0</v>
      </c>
      <c r="F134" s="77">
        <f t="shared" si="13"/>
        <v>0</v>
      </c>
      <c r="G134" s="77">
        <f t="shared" si="13"/>
        <v>0</v>
      </c>
      <c r="H134" s="77">
        <f t="shared" si="13"/>
        <v>0</v>
      </c>
      <c r="I134" s="77">
        <f t="shared" si="13"/>
        <v>0</v>
      </c>
      <c r="J134" s="77">
        <f t="shared" si="13"/>
        <v>0</v>
      </c>
      <c r="K134" s="77">
        <f t="shared" si="13"/>
        <v>0</v>
      </c>
      <c r="L134" s="77">
        <v>0</v>
      </c>
    </row>
    <row r="135" spans="1:12">
      <c r="A135" s="40" t="s">
        <v>8</v>
      </c>
      <c r="B135" s="83"/>
      <c r="C135" s="77">
        <f t="shared" si="12"/>
        <v>84</v>
      </c>
      <c r="D135" s="77">
        <f t="shared" si="13"/>
        <v>55</v>
      </c>
      <c r="E135" s="77">
        <f t="shared" si="12"/>
        <v>195</v>
      </c>
      <c r="F135" s="77">
        <f t="shared" si="13"/>
        <v>131</v>
      </c>
      <c r="G135" s="77">
        <f t="shared" si="13"/>
        <v>40</v>
      </c>
      <c r="H135" s="77">
        <f t="shared" si="13"/>
        <v>36</v>
      </c>
      <c r="I135" s="77">
        <f t="shared" si="13"/>
        <v>42</v>
      </c>
      <c r="J135" s="77">
        <f t="shared" si="13"/>
        <v>0</v>
      </c>
      <c r="K135" s="77">
        <f t="shared" si="13"/>
        <v>0</v>
      </c>
      <c r="L135" s="77">
        <v>0</v>
      </c>
    </row>
    <row r="136" spans="1:12">
      <c r="A136" s="81" t="s">
        <v>48</v>
      </c>
      <c r="B136" s="83"/>
      <c r="C136" s="77">
        <f t="shared" si="12"/>
        <v>566</v>
      </c>
      <c r="D136" s="77">
        <f t="shared" si="12"/>
        <v>713</v>
      </c>
      <c r="E136" s="77">
        <f t="shared" si="12"/>
        <v>517</v>
      </c>
      <c r="F136" s="77">
        <f t="shared" si="13"/>
        <v>435</v>
      </c>
      <c r="G136" s="77">
        <f t="shared" si="13"/>
        <v>768</v>
      </c>
      <c r="H136" s="77">
        <f t="shared" si="13"/>
        <v>1507</v>
      </c>
      <c r="I136" s="77">
        <f t="shared" si="13"/>
        <v>1028</v>
      </c>
      <c r="J136" s="77">
        <f t="shared" si="13"/>
        <v>195</v>
      </c>
      <c r="K136" s="77">
        <f t="shared" si="13"/>
        <v>547</v>
      </c>
      <c r="L136" s="77">
        <v>923</v>
      </c>
    </row>
    <row r="137" spans="1:12">
      <c r="A137" s="40" t="s">
        <v>16</v>
      </c>
      <c r="B137" s="83"/>
      <c r="C137" s="77">
        <f t="shared" si="12"/>
        <v>140</v>
      </c>
      <c r="D137" s="77">
        <f t="shared" si="12"/>
        <v>1047</v>
      </c>
      <c r="E137" s="77">
        <f t="shared" si="12"/>
        <v>732</v>
      </c>
      <c r="F137" s="77">
        <f t="shared" si="13"/>
        <v>323</v>
      </c>
      <c r="G137" s="77">
        <f t="shared" si="13"/>
        <v>587</v>
      </c>
      <c r="H137" s="77">
        <f t="shared" si="13"/>
        <v>342</v>
      </c>
      <c r="I137" s="77">
        <f t="shared" si="13"/>
        <v>382</v>
      </c>
      <c r="J137" s="77">
        <f t="shared" si="13"/>
        <v>109</v>
      </c>
      <c r="K137" s="77">
        <f t="shared" si="13"/>
        <v>137</v>
      </c>
      <c r="L137" s="77">
        <v>117</v>
      </c>
    </row>
    <row r="138" spans="1:12">
      <c r="A138" s="81" t="s">
        <v>13</v>
      </c>
      <c r="B138" s="83"/>
      <c r="C138" s="77">
        <f t="shared" si="12"/>
        <v>145</v>
      </c>
      <c r="D138" s="77">
        <f t="shared" si="12"/>
        <v>190</v>
      </c>
      <c r="E138" s="77">
        <f t="shared" si="12"/>
        <v>374</v>
      </c>
      <c r="F138" s="77">
        <f t="shared" si="13"/>
        <v>103</v>
      </c>
      <c r="G138" s="77">
        <f t="shared" si="13"/>
        <v>144</v>
      </c>
      <c r="H138" s="77">
        <f t="shared" si="13"/>
        <v>26</v>
      </c>
      <c r="I138" s="77">
        <f t="shared" si="13"/>
        <v>0</v>
      </c>
      <c r="J138" s="77">
        <f t="shared" si="13"/>
        <v>41</v>
      </c>
      <c r="K138" s="77">
        <f t="shared" si="13"/>
        <v>58</v>
      </c>
      <c r="L138" s="77">
        <v>80</v>
      </c>
    </row>
    <row r="139" spans="1:12">
      <c r="A139" s="101" t="s">
        <v>5</v>
      </c>
      <c r="B139" s="83"/>
      <c r="C139" s="77">
        <f t="shared" si="12"/>
        <v>132</v>
      </c>
      <c r="D139" s="77">
        <f t="shared" si="12"/>
        <v>270</v>
      </c>
      <c r="E139" s="77">
        <f t="shared" si="12"/>
        <v>71</v>
      </c>
      <c r="F139" s="77">
        <f t="shared" si="13"/>
        <v>0</v>
      </c>
      <c r="G139" s="77">
        <f t="shared" si="13"/>
        <v>60</v>
      </c>
      <c r="H139" s="77">
        <f t="shared" si="13"/>
        <v>42</v>
      </c>
      <c r="I139" s="77">
        <f t="shared" si="13"/>
        <v>75</v>
      </c>
      <c r="J139" s="77">
        <f t="shared" si="13"/>
        <v>0</v>
      </c>
      <c r="K139" s="77">
        <f t="shared" si="13"/>
        <v>16</v>
      </c>
      <c r="L139" s="77">
        <v>45</v>
      </c>
    </row>
    <row r="140" spans="1:12">
      <c r="A140" s="81" t="s">
        <v>14</v>
      </c>
      <c r="B140" s="10"/>
      <c r="C140" s="77">
        <f t="shared" si="12"/>
        <v>415</v>
      </c>
      <c r="D140" s="77">
        <f t="shared" si="12"/>
        <v>136</v>
      </c>
      <c r="E140" s="77">
        <f t="shared" si="12"/>
        <v>47</v>
      </c>
      <c r="F140" s="77">
        <f t="shared" si="13"/>
        <v>52</v>
      </c>
      <c r="G140" s="77">
        <f t="shared" si="13"/>
        <v>0</v>
      </c>
      <c r="H140" s="77">
        <f t="shared" si="13"/>
        <v>0</v>
      </c>
      <c r="I140" s="77">
        <f t="shared" si="13"/>
        <v>0</v>
      </c>
      <c r="J140" s="77">
        <f t="shared" si="13"/>
        <v>0</v>
      </c>
      <c r="K140" s="77">
        <f t="shared" si="13"/>
        <v>0</v>
      </c>
      <c r="L140" s="77">
        <v>0</v>
      </c>
    </row>
    <row r="141" spans="1:12">
      <c r="A141" s="81" t="s">
        <v>12</v>
      </c>
      <c r="B141" s="83"/>
      <c r="C141" s="77">
        <f t="shared" si="12"/>
        <v>45</v>
      </c>
      <c r="D141" s="77">
        <f t="shared" si="12"/>
        <v>0</v>
      </c>
      <c r="E141" s="77">
        <f t="shared" si="12"/>
        <v>1</v>
      </c>
      <c r="F141" s="77">
        <f t="shared" si="13"/>
        <v>0</v>
      </c>
      <c r="G141" s="77">
        <f t="shared" si="13"/>
        <v>0</v>
      </c>
      <c r="H141" s="77">
        <f t="shared" si="13"/>
        <v>0</v>
      </c>
      <c r="I141" s="77">
        <f t="shared" si="13"/>
        <v>0</v>
      </c>
      <c r="J141" s="77">
        <f t="shared" si="13"/>
        <v>0</v>
      </c>
      <c r="K141" s="77">
        <f t="shared" si="13"/>
        <v>0</v>
      </c>
      <c r="L141" s="77">
        <v>0</v>
      </c>
    </row>
    <row r="142" spans="1:12">
      <c r="A142" s="40" t="s">
        <v>4</v>
      </c>
      <c r="B142" s="84"/>
      <c r="C142" s="77">
        <f t="shared" si="12"/>
        <v>0</v>
      </c>
      <c r="D142" s="77">
        <f t="shared" si="12"/>
        <v>0</v>
      </c>
      <c r="E142" s="77">
        <f t="shared" si="12"/>
        <v>0</v>
      </c>
      <c r="F142" s="77">
        <f t="shared" si="13"/>
        <v>0</v>
      </c>
      <c r="G142" s="77">
        <f t="shared" si="13"/>
        <v>0</v>
      </c>
      <c r="H142" s="77">
        <f t="shared" si="13"/>
        <v>0</v>
      </c>
      <c r="I142" s="77">
        <f t="shared" si="13"/>
        <v>0</v>
      </c>
      <c r="J142" s="77">
        <f t="shared" si="13"/>
        <v>0</v>
      </c>
      <c r="K142" s="77">
        <f t="shared" si="13"/>
        <v>0</v>
      </c>
      <c r="L142" s="77">
        <v>0</v>
      </c>
    </row>
    <row r="143" spans="1:12">
      <c r="A143" s="81" t="s">
        <v>32</v>
      </c>
      <c r="B143" s="83"/>
      <c r="C143" s="77">
        <f t="shared" si="12"/>
        <v>0</v>
      </c>
      <c r="D143" s="77">
        <f t="shared" si="12"/>
        <v>293</v>
      </c>
      <c r="E143" s="77">
        <f t="shared" si="12"/>
        <v>80</v>
      </c>
      <c r="F143" s="77">
        <f t="shared" si="13"/>
        <v>0</v>
      </c>
      <c r="G143" s="77">
        <f t="shared" si="13"/>
        <v>16</v>
      </c>
      <c r="H143" s="77">
        <f t="shared" si="13"/>
        <v>0</v>
      </c>
      <c r="I143" s="77">
        <f t="shared" si="13"/>
        <v>0</v>
      </c>
      <c r="J143" s="77">
        <f t="shared" si="13"/>
        <v>0</v>
      </c>
      <c r="K143" s="77">
        <f t="shared" si="13"/>
        <v>0</v>
      </c>
      <c r="L143" s="77">
        <v>58</v>
      </c>
    </row>
    <row r="144" spans="1:12">
      <c r="A144" s="40" t="s">
        <v>7</v>
      </c>
      <c r="B144" s="83"/>
      <c r="C144" s="77">
        <f t="shared" si="12"/>
        <v>72</v>
      </c>
      <c r="D144" s="77">
        <f t="shared" si="12"/>
        <v>138</v>
      </c>
      <c r="E144" s="77">
        <f t="shared" si="12"/>
        <v>80</v>
      </c>
      <c r="F144" s="77">
        <f t="shared" si="13"/>
        <v>242</v>
      </c>
      <c r="G144" s="77">
        <f t="shared" si="13"/>
        <v>24</v>
      </c>
      <c r="H144" s="77">
        <f t="shared" si="13"/>
        <v>0</v>
      </c>
      <c r="I144" s="77">
        <f t="shared" si="13"/>
        <v>12</v>
      </c>
      <c r="J144" s="77">
        <f t="shared" si="13"/>
        <v>0</v>
      </c>
      <c r="K144" s="77">
        <f t="shared" si="13"/>
        <v>0</v>
      </c>
      <c r="L144" s="77">
        <v>0</v>
      </c>
    </row>
    <row r="145" spans="1:12">
      <c r="A145" s="81" t="s">
        <v>10</v>
      </c>
      <c r="B145" s="83"/>
      <c r="C145" s="77">
        <f t="shared" si="12"/>
        <v>0</v>
      </c>
      <c r="D145" s="77">
        <f t="shared" si="12"/>
        <v>26</v>
      </c>
      <c r="E145" s="77">
        <f t="shared" si="12"/>
        <v>64</v>
      </c>
      <c r="F145" s="77">
        <f t="shared" si="13"/>
        <v>40</v>
      </c>
      <c r="G145" s="77">
        <f t="shared" si="13"/>
        <v>0</v>
      </c>
      <c r="H145" s="77">
        <f t="shared" si="13"/>
        <v>4</v>
      </c>
      <c r="I145" s="77">
        <f t="shared" si="13"/>
        <v>0</v>
      </c>
      <c r="J145" s="77">
        <f t="shared" si="13"/>
        <v>0</v>
      </c>
      <c r="K145" s="77">
        <f t="shared" si="13"/>
        <v>0</v>
      </c>
      <c r="L145" s="77">
        <v>0</v>
      </c>
    </row>
    <row r="146" spans="1:12">
      <c r="A146" s="40" t="s">
        <v>9</v>
      </c>
      <c r="B146" s="83"/>
      <c r="C146" s="77">
        <f t="shared" si="12"/>
        <v>0</v>
      </c>
      <c r="D146" s="77">
        <f t="shared" si="12"/>
        <v>181</v>
      </c>
      <c r="E146" s="77">
        <f t="shared" si="12"/>
        <v>24</v>
      </c>
      <c r="F146" s="77">
        <f t="shared" si="13"/>
        <v>0</v>
      </c>
      <c r="G146" s="77">
        <f t="shared" si="13"/>
        <v>28</v>
      </c>
      <c r="H146" s="77">
        <f t="shared" si="13"/>
        <v>0</v>
      </c>
      <c r="I146" s="77">
        <f t="shared" si="13"/>
        <v>16</v>
      </c>
      <c r="J146" s="77">
        <f t="shared" si="13"/>
        <v>11</v>
      </c>
      <c r="K146" s="77">
        <f t="shared" si="13"/>
        <v>1</v>
      </c>
      <c r="L146" s="77">
        <v>0</v>
      </c>
    </row>
    <row r="147" spans="1:12">
      <c r="A147" s="81" t="s">
        <v>6</v>
      </c>
      <c r="B147" s="84"/>
      <c r="C147" s="77">
        <f t="shared" si="12"/>
        <v>0</v>
      </c>
      <c r="D147" s="77">
        <f t="shared" si="12"/>
        <v>226</v>
      </c>
      <c r="E147" s="77">
        <f t="shared" si="12"/>
        <v>30</v>
      </c>
      <c r="F147" s="77">
        <f t="shared" si="13"/>
        <v>1</v>
      </c>
      <c r="G147" s="77">
        <f t="shared" si="13"/>
        <v>0</v>
      </c>
      <c r="H147" s="77">
        <f t="shared" si="13"/>
        <v>0</v>
      </c>
      <c r="I147" s="77">
        <f t="shared" si="13"/>
        <v>6</v>
      </c>
      <c r="J147" s="77">
        <f t="shared" si="13"/>
        <v>0</v>
      </c>
      <c r="K147" s="77">
        <f t="shared" si="13"/>
        <v>0</v>
      </c>
      <c r="L147" s="77">
        <v>0</v>
      </c>
    </row>
    <row r="148" spans="1:12" ht="12" thickBot="1">
      <c r="A148" s="124" t="s">
        <v>46</v>
      </c>
      <c r="B148" s="125"/>
      <c r="C148" s="79">
        <f t="shared" ref="C148:F148" si="14">SUM(C133:C147)</f>
        <v>4991</v>
      </c>
      <c r="D148" s="79">
        <f t="shared" si="14"/>
        <v>5474</v>
      </c>
      <c r="E148" s="79">
        <f t="shared" si="14"/>
        <v>3835</v>
      </c>
      <c r="F148" s="79">
        <f t="shared" si="14"/>
        <v>1842</v>
      </c>
      <c r="G148" s="79">
        <f t="shared" ref="G148:K148" si="15">SUM(G133:G147)</f>
        <v>2239</v>
      </c>
      <c r="H148" s="79">
        <f t="shared" si="15"/>
        <v>1957</v>
      </c>
      <c r="I148" s="79">
        <f t="shared" si="15"/>
        <v>1596</v>
      </c>
      <c r="J148" s="79">
        <f t="shared" si="15"/>
        <v>357</v>
      </c>
      <c r="K148" s="79">
        <f t="shared" si="15"/>
        <v>799</v>
      </c>
      <c r="L148" s="79">
        <v>1286</v>
      </c>
    </row>
    <row r="150" spans="1:12">
      <c r="A150" s="115" t="s">
        <v>20</v>
      </c>
    </row>
    <row r="151" spans="1:12">
      <c r="A151" s="115" t="s">
        <v>17</v>
      </c>
    </row>
    <row r="152" spans="1:12">
      <c r="A152" s="114" t="s">
        <v>73</v>
      </c>
      <c r="B152" s="52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ht="12" thickBot="1"/>
    <row r="154" spans="1:12" ht="22.5" customHeight="1">
      <c r="A154" s="116" t="s">
        <v>63</v>
      </c>
      <c r="B154" s="117"/>
      <c r="C154" s="78">
        <v>2010</v>
      </c>
      <c r="D154" s="78">
        <v>2011</v>
      </c>
      <c r="E154" s="78">
        <v>2012</v>
      </c>
      <c r="F154" s="78">
        <v>2013</v>
      </c>
      <c r="G154" s="78">
        <v>2014</v>
      </c>
      <c r="H154" s="78">
        <v>2015</v>
      </c>
      <c r="I154" s="78">
        <v>2016</v>
      </c>
      <c r="J154" s="78">
        <v>2017</v>
      </c>
      <c r="K154" s="78">
        <f>K132</f>
        <v>2018</v>
      </c>
      <c r="L154" s="78">
        <v>2019</v>
      </c>
    </row>
    <row r="155" spans="1:12">
      <c r="A155" s="102" t="s">
        <v>47</v>
      </c>
      <c r="B155" s="83"/>
      <c r="C155" s="77">
        <v>0</v>
      </c>
      <c r="D155" s="77">
        <v>0</v>
      </c>
      <c r="E155" s="77">
        <v>0</v>
      </c>
      <c r="F155" s="77">
        <v>0</v>
      </c>
      <c r="G155" s="77">
        <v>91</v>
      </c>
      <c r="H155" s="77">
        <v>0</v>
      </c>
      <c r="I155" s="77">
        <v>0</v>
      </c>
      <c r="J155" s="77">
        <v>0</v>
      </c>
      <c r="K155" s="77">
        <v>0</v>
      </c>
      <c r="L155" s="77">
        <v>0</v>
      </c>
    </row>
    <row r="156" spans="1:12">
      <c r="A156" s="81" t="s">
        <v>11</v>
      </c>
      <c r="B156" s="83"/>
      <c r="C156" s="77">
        <v>0</v>
      </c>
      <c r="D156" s="77">
        <v>0</v>
      </c>
      <c r="E156" s="77">
        <v>0</v>
      </c>
      <c r="F156" s="77">
        <v>0</v>
      </c>
      <c r="G156" s="77">
        <v>0</v>
      </c>
      <c r="H156" s="77">
        <v>0</v>
      </c>
      <c r="I156" s="77">
        <v>0</v>
      </c>
      <c r="J156" s="77">
        <v>0</v>
      </c>
      <c r="K156" s="77">
        <v>0</v>
      </c>
      <c r="L156" s="77">
        <v>0</v>
      </c>
    </row>
    <row r="157" spans="1:12">
      <c r="A157" s="81" t="s">
        <v>8</v>
      </c>
      <c r="B157" s="83"/>
      <c r="C157" s="77">
        <v>0</v>
      </c>
      <c r="D157" s="77">
        <v>0</v>
      </c>
      <c r="E157" s="77">
        <v>0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7">
        <v>0</v>
      </c>
      <c r="L157" s="77">
        <v>0</v>
      </c>
    </row>
    <row r="158" spans="1:12">
      <c r="A158" s="40" t="s">
        <v>48</v>
      </c>
      <c r="B158" s="83"/>
      <c r="C158" s="77">
        <v>0</v>
      </c>
      <c r="D158" s="77">
        <v>0</v>
      </c>
      <c r="E158" s="77">
        <v>0</v>
      </c>
      <c r="F158" s="77">
        <v>0</v>
      </c>
      <c r="G158" s="77">
        <v>0</v>
      </c>
      <c r="H158" s="77">
        <v>0</v>
      </c>
      <c r="I158" s="77">
        <v>86</v>
      </c>
      <c r="J158" s="77">
        <v>0</v>
      </c>
      <c r="K158" s="77">
        <v>60</v>
      </c>
      <c r="L158" s="77">
        <v>58</v>
      </c>
    </row>
    <row r="159" spans="1:12">
      <c r="A159" s="81" t="s">
        <v>16</v>
      </c>
      <c r="B159" s="83"/>
      <c r="C159" s="77">
        <v>125</v>
      </c>
      <c r="D159" s="77">
        <v>0</v>
      </c>
      <c r="E159" s="77">
        <v>0</v>
      </c>
      <c r="F159" s="77">
        <v>0</v>
      </c>
      <c r="G159" s="77">
        <v>53</v>
      </c>
      <c r="H159" s="77">
        <v>0</v>
      </c>
      <c r="I159" s="77">
        <v>0</v>
      </c>
      <c r="J159" s="77">
        <v>0</v>
      </c>
      <c r="K159" s="77">
        <v>0</v>
      </c>
      <c r="L159" s="77">
        <v>0</v>
      </c>
    </row>
    <row r="160" spans="1:12">
      <c r="A160" s="40" t="s">
        <v>13</v>
      </c>
      <c r="B160" s="83"/>
      <c r="C160" s="77">
        <v>0</v>
      </c>
      <c r="D160" s="77">
        <v>0</v>
      </c>
      <c r="E160" s="77">
        <v>0</v>
      </c>
      <c r="F160" s="77">
        <v>0</v>
      </c>
      <c r="G160" s="77">
        <v>0</v>
      </c>
      <c r="H160" s="77">
        <v>0</v>
      </c>
      <c r="I160" s="77">
        <v>0</v>
      </c>
      <c r="J160" s="77">
        <v>0</v>
      </c>
      <c r="K160" s="77">
        <v>0</v>
      </c>
      <c r="L160" s="77">
        <v>0</v>
      </c>
    </row>
    <row r="161" spans="1:12">
      <c r="A161" s="105" t="s">
        <v>5</v>
      </c>
      <c r="B161" s="83"/>
      <c r="C161" s="77">
        <v>0</v>
      </c>
      <c r="D161" s="77">
        <v>0</v>
      </c>
      <c r="E161" s="77">
        <v>0</v>
      </c>
      <c r="F161" s="77">
        <v>0</v>
      </c>
      <c r="G161" s="77">
        <v>57</v>
      </c>
      <c r="H161" s="77">
        <v>0</v>
      </c>
      <c r="I161" s="77">
        <v>47</v>
      </c>
      <c r="J161" s="77">
        <v>0</v>
      </c>
      <c r="K161" s="77">
        <v>0</v>
      </c>
      <c r="L161" s="77">
        <v>0</v>
      </c>
    </row>
    <row r="162" spans="1:12">
      <c r="A162" s="104" t="s">
        <v>14</v>
      </c>
      <c r="B162" s="103"/>
      <c r="C162" s="77">
        <v>0</v>
      </c>
      <c r="D162" s="77">
        <v>0</v>
      </c>
      <c r="E162" s="77">
        <v>0</v>
      </c>
      <c r="F162" s="77">
        <v>0</v>
      </c>
      <c r="G162" s="77">
        <v>0</v>
      </c>
      <c r="H162" s="77">
        <v>0</v>
      </c>
      <c r="I162" s="77">
        <v>0</v>
      </c>
      <c r="J162" s="77">
        <v>0</v>
      </c>
      <c r="K162" s="77">
        <v>0</v>
      </c>
      <c r="L162" s="77">
        <v>0</v>
      </c>
    </row>
    <row r="163" spans="1:12">
      <c r="A163" s="40" t="s">
        <v>12</v>
      </c>
      <c r="B163" s="84"/>
      <c r="C163" s="77">
        <v>0</v>
      </c>
      <c r="D163" s="77">
        <v>0</v>
      </c>
      <c r="E163" s="77">
        <v>0</v>
      </c>
      <c r="F163" s="77">
        <v>0</v>
      </c>
      <c r="G163" s="77">
        <v>0</v>
      </c>
      <c r="H163" s="77">
        <v>0</v>
      </c>
      <c r="I163" s="77">
        <v>0</v>
      </c>
      <c r="J163" s="77">
        <v>0</v>
      </c>
      <c r="K163" s="77">
        <v>0</v>
      </c>
      <c r="L163" s="77">
        <v>0</v>
      </c>
    </row>
    <row r="164" spans="1:12">
      <c r="A164" s="81" t="s">
        <v>4</v>
      </c>
      <c r="B164" s="83"/>
      <c r="C164" s="77">
        <v>0</v>
      </c>
      <c r="D164" s="77">
        <v>0</v>
      </c>
      <c r="E164" s="77">
        <v>0</v>
      </c>
      <c r="F164" s="77">
        <v>0</v>
      </c>
      <c r="G164" s="77">
        <v>0</v>
      </c>
      <c r="H164" s="77">
        <v>0</v>
      </c>
      <c r="I164" s="77">
        <v>0</v>
      </c>
      <c r="J164" s="77">
        <v>0</v>
      </c>
      <c r="K164" s="77">
        <v>0</v>
      </c>
      <c r="L164" s="77">
        <v>0</v>
      </c>
    </row>
    <row r="165" spans="1:12">
      <c r="A165" s="40" t="s">
        <v>32</v>
      </c>
      <c r="B165" s="83"/>
      <c r="C165" s="77">
        <v>0</v>
      </c>
      <c r="D165" s="77">
        <v>0</v>
      </c>
      <c r="E165" s="77">
        <v>0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7">
        <v>0</v>
      </c>
      <c r="L165" s="77">
        <v>0</v>
      </c>
    </row>
    <row r="166" spans="1:12">
      <c r="A166" s="81" t="s">
        <v>7</v>
      </c>
      <c r="B166" s="83"/>
      <c r="C166" s="77">
        <v>0</v>
      </c>
      <c r="D166" s="77">
        <v>0</v>
      </c>
      <c r="E166" s="77">
        <v>0</v>
      </c>
      <c r="F166" s="77">
        <v>0</v>
      </c>
      <c r="G166" s="77">
        <v>0</v>
      </c>
      <c r="H166" s="77">
        <v>0</v>
      </c>
      <c r="I166" s="77">
        <v>0</v>
      </c>
      <c r="J166" s="77">
        <v>0</v>
      </c>
      <c r="K166" s="77">
        <v>0</v>
      </c>
      <c r="L166" s="77">
        <v>0</v>
      </c>
    </row>
    <row r="167" spans="1:12">
      <c r="A167" s="40" t="s">
        <v>10</v>
      </c>
      <c r="B167" s="83"/>
      <c r="C167" s="77">
        <v>0</v>
      </c>
      <c r="D167" s="77">
        <v>0</v>
      </c>
      <c r="E167" s="77">
        <v>0</v>
      </c>
      <c r="F167" s="77">
        <v>0</v>
      </c>
      <c r="G167" s="77">
        <v>0</v>
      </c>
      <c r="H167" s="77">
        <v>0</v>
      </c>
      <c r="I167" s="77">
        <v>0</v>
      </c>
      <c r="J167" s="77">
        <v>0</v>
      </c>
      <c r="K167" s="77">
        <v>0</v>
      </c>
      <c r="L167" s="77">
        <v>0</v>
      </c>
    </row>
    <row r="168" spans="1:12">
      <c r="A168" s="81" t="s">
        <v>9</v>
      </c>
      <c r="B168" s="83"/>
      <c r="C168" s="77">
        <v>0</v>
      </c>
      <c r="D168" s="77">
        <v>0</v>
      </c>
      <c r="E168" s="77">
        <v>0</v>
      </c>
      <c r="F168" s="77">
        <v>0</v>
      </c>
      <c r="G168" s="77">
        <v>0</v>
      </c>
      <c r="H168" s="77">
        <v>0</v>
      </c>
      <c r="I168" s="77">
        <v>0</v>
      </c>
      <c r="J168" s="77">
        <v>0</v>
      </c>
      <c r="K168" s="77">
        <v>0</v>
      </c>
      <c r="L168" s="77">
        <v>0</v>
      </c>
    </row>
    <row r="169" spans="1:12">
      <c r="A169" s="80" t="s">
        <v>6</v>
      </c>
      <c r="B169" s="10"/>
      <c r="C169" s="77">
        <v>0</v>
      </c>
      <c r="D169" s="77">
        <v>0</v>
      </c>
      <c r="E169" s="77">
        <v>0</v>
      </c>
      <c r="F169" s="77">
        <v>0</v>
      </c>
      <c r="G169" s="77">
        <v>0</v>
      </c>
      <c r="H169" s="77">
        <v>0</v>
      </c>
      <c r="I169" s="77">
        <v>0</v>
      </c>
      <c r="J169" s="77">
        <v>0</v>
      </c>
      <c r="K169" s="77">
        <v>0</v>
      </c>
      <c r="L169" s="77">
        <v>0</v>
      </c>
    </row>
    <row r="170" spans="1:12" ht="12" thickBot="1">
      <c r="A170" s="124" t="s">
        <v>46</v>
      </c>
      <c r="B170" s="125"/>
      <c r="C170" s="79">
        <f>SUM(C155:C169)</f>
        <v>125</v>
      </c>
      <c r="D170" s="79">
        <f t="shared" ref="D170:K170" si="16">SUM(D155:D169)</f>
        <v>0</v>
      </c>
      <c r="E170" s="79">
        <f t="shared" si="16"/>
        <v>0</v>
      </c>
      <c r="F170" s="79">
        <f t="shared" si="16"/>
        <v>0</v>
      </c>
      <c r="G170" s="79">
        <f t="shared" si="16"/>
        <v>201</v>
      </c>
      <c r="H170" s="79">
        <f t="shared" si="16"/>
        <v>0</v>
      </c>
      <c r="I170" s="79">
        <f t="shared" si="16"/>
        <v>133</v>
      </c>
      <c r="J170" s="79">
        <f t="shared" si="16"/>
        <v>0</v>
      </c>
      <c r="K170" s="79">
        <f t="shared" si="16"/>
        <v>60</v>
      </c>
      <c r="L170" s="79">
        <v>58</v>
      </c>
    </row>
    <row r="171" spans="1:12" ht="12.75"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ht="12.75">
      <c r="B172" s="54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2.75"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12.75">
      <c r="B174" s="54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2.75"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ht="12.75">
      <c r="B176" s="54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ht="12.75"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spans="2:12">
      <c r="B179" s="54"/>
    </row>
  </sheetData>
  <mergeCells count="10">
    <mergeCell ref="A154:B154"/>
    <mergeCell ref="A170:B170"/>
    <mergeCell ref="A148:B148"/>
    <mergeCell ref="A42:B42"/>
    <mergeCell ref="A96:B96"/>
    <mergeCell ref="A132:B132"/>
    <mergeCell ref="A58:B58"/>
    <mergeCell ref="A112:B112"/>
    <mergeCell ref="A114:B114"/>
    <mergeCell ref="A130:B13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0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16383" man="1"/>
    <brk id="11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zoomScaleNormal="100" zoomScaleSheetLayoutView="100" workbookViewId="0">
      <selection activeCell="H2" sqref="H2"/>
    </sheetView>
  </sheetViews>
  <sheetFormatPr baseColWidth="10" defaultColWidth="12" defaultRowHeight="11.25"/>
  <cols>
    <col min="1" max="1" width="3" style="14" customWidth="1"/>
    <col min="2" max="2" width="22.28515625" style="14" customWidth="1"/>
    <col min="3" max="3" width="31.28515625" style="14" bestFit="1" customWidth="1"/>
    <col min="4" max="6" width="6.140625" style="14" bestFit="1" customWidth="1"/>
    <col min="7" max="13" width="5.5703125" style="14" bestFit="1" customWidth="1"/>
    <col min="14" max="15" width="12" style="14"/>
    <col min="16" max="16" width="12" style="46"/>
    <col min="17" max="18" width="12" style="47"/>
    <col min="19" max="16384" width="12" style="14"/>
  </cols>
  <sheetData>
    <row r="1" spans="1:13">
      <c r="A1" s="110" t="s">
        <v>76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>
      <c r="A2" s="8" t="s">
        <v>77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>
      <c r="B3" s="108"/>
      <c r="C3" s="108"/>
      <c r="D3" s="109"/>
      <c r="E3" s="109"/>
      <c r="F3" s="109"/>
      <c r="G3" s="109"/>
      <c r="H3" s="109"/>
      <c r="I3" s="109"/>
      <c r="J3" s="109"/>
      <c r="K3" s="109"/>
      <c r="L3" s="109"/>
    </row>
    <row r="4" spans="1:13">
      <c r="B4" s="96" t="s">
        <v>43</v>
      </c>
      <c r="C4" s="97" t="s">
        <v>44</v>
      </c>
      <c r="D4" s="89">
        <v>2010</v>
      </c>
      <c r="E4" s="89">
        <v>2011</v>
      </c>
      <c r="F4" s="89">
        <v>2012</v>
      </c>
      <c r="G4" s="89">
        <v>2013</v>
      </c>
      <c r="H4" s="89">
        <v>2014</v>
      </c>
      <c r="I4" s="89">
        <v>2015</v>
      </c>
      <c r="J4" s="89">
        <v>2016</v>
      </c>
      <c r="K4" s="89">
        <v>2017</v>
      </c>
      <c r="L4" s="89">
        <v>2018</v>
      </c>
      <c r="M4" s="89">
        <v>2019</v>
      </c>
    </row>
    <row r="5" spans="1:13" ht="22.5">
      <c r="A5" s="17"/>
      <c r="B5" s="128" t="s">
        <v>15</v>
      </c>
      <c r="C5" s="85" t="s">
        <v>27</v>
      </c>
      <c r="D5" s="87">
        <v>0</v>
      </c>
      <c r="E5" s="87">
        <v>55</v>
      </c>
      <c r="F5" s="87">
        <v>0</v>
      </c>
      <c r="G5" s="87">
        <v>0</v>
      </c>
      <c r="H5" s="87">
        <v>0</v>
      </c>
      <c r="I5" s="87">
        <v>0</v>
      </c>
      <c r="J5" s="87">
        <v>38</v>
      </c>
      <c r="K5" s="87">
        <v>0</v>
      </c>
      <c r="L5" s="87">
        <v>0</v>
      </c>
      <c r="M5" s="87">
        <v>57</v>
      </c>
    </row>
    <row r="6" spans="1:13" ht="22.5">
      <c r="A6" s="17"/>
      <c r="B6" s="129"/>
      <c r="C6" s="85" t="s">
        <v>35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0</v>
      </c>
      <c r="J6" s="87">
        <v>0</v>
      </c>
      <c r="K6" s="87">
        <v>0</v>
      </c>
      <c r="L6" s="87">
        <v>66</v>
      </c>
      <c r="M6" s="87">
        <v>0</v>
      </c>
    </row>
    <row r="7" spans="1:13" ht="22.5">
      <c r="A7" s="17"/>
      <c r="B7" s="129"/>
      <c r="C7" s="86" t="s">
        <v>51</v>
      </c>
      <c r="D7" s="87"/>
      <c r="E7" s="87"/>
      <c r="F7" s="87"/>
      <c r="G7" s="87"/>
      <c r="H7" s="87"/>
      <c r="I7" s="87">
        <v>289</v>
      </c>
      <c r="J7" s="87">
        <v>40</v>
      </c>
      <c r="K7" s="87">
        <v>0</v>
      </c>
      <c r="L7" s="87">
        <v>3</v>
      </c>
      <c r="M7" s="87">
        <v>0</v>
      </c>
    </row>
    <row r="8" spans="1:13" ht="22.5">
      <c r="A8" s="17"/>
      <c r="B8" s="129"/>
      <c r="C8" s="85" t="s">
        <v>37</v>
      </c>
      <c r="D8" s="87">
        <v>74</v>
      </c>
      <c r="E8" s="87">
        <v>181</v>
      </c>
      <c r="F8" s="87">
        <v>0</v>
      </c>
      <c r="G8" s="87">
        <v>0</v>
      </c>
      <c r="H8" s="87">
        <v>126</v>
      </c>
      <c r="I8" s="87">
        <v>0</v>
      </c>
      <c r="J8" s="87">
        <v>0</v>
      </c>
      <c r="K8" s="87">
        <v>0</v>
      </c>
      <c r="L8" s="87">
        <v>108</v>
      </c>
      <c r="M8" s="87">
        <v>190</v>
      </c>
    </row>
    <row r="9" spans="1:13" ht="22.5">
      <c r="A9" s="17"/>
      <c r="B9" s="129"/>
      <c r="C9" s="112" t="s">
        <v>36</v>
      </c>
      <c r="D9" s="88">
        <v>35</v>
      </c>
      <c r="E9" s="88">
        <v>344</v>
      </c>
      <c r="F9" s="88">
        <v>142</v>
      </c>
      <c r="G9" s="88">
        <v>129</v>
      </c>
      <c r="H9" s="88">
        <v>173</v>
      </c>
      <c r="I9" s="88">
        <v>547</v>
      </c>
      <c r="J9" s="88">
        <v>0</v>
      </c>
      <c r="K9" s="88">
        <v>0</v>
      </c>
      <c r="L9" s="88">
        <v>3</v>
      </c>
      <c r="M9" s="88">
        <v>112</v>
      </c>
    </row>
    <row r="10" spans="1:13" ht="22.5">
      <c r="A10" s="17"/>
      <c r="B10" s="130"/>
      <c r="C10" s="86" t="s">
        <v>61</v>
      </c>
      <c r="D10" s="92"/>
      <c r="E10" s="92"/>
      <c r="F10" s="92"/>
      <c r="G10" s="92"/>
      <c r="H10" s="92"/>
      <c r="I10" s="92"/>
      <c r="J10" s="92">
        <v>86</v>
      </c>
      <c r="K10" s="92"/>
      <c r="L10" s="92">
        <v>60</v>
      </c>
      <c r="M10" s="92">
        <v>0</v>
      </c>
    </row>
    <row r="11" spans="1:13">
      <c r="A11" s="17"/>
      <c r="B11" s="71" t="s">
        <v>33</v>
      </c>
      <c r="C11" s="48"/>
      <c r="D11" s="90">
        <f t="shared" ref="D11:L11" si="0">SUM(D5:D10)</f>
        <v>109</v>
      </c>
      <c r="E11" s="90">
        <f t="shared" si="0"/>
        <v>580</v>
      </c>
      <c r="F11" s="90">
        <f t="shared" si="0"/>
        <v>142</v>
      </c>
      <c r="G11" s="90">
        <f t="shared" si="0"/>
        <v>129</v>
      </c>
      <c r="H11" s="90">
        <f t="shared" si="0"/>
        <v>299</v>
      </c>
      <c r="I11" s="90">
        <f t="shared" si="0"/>
        <v>836</v>
      </c>
      <c r="J11" s="90">
        <f t="shared" si="0"/>
        <v>164</v>
      </c>
      <c r="K11" s="90">
        <f t="shared" si="0"/>
        <v>0</v>
      </c>
      <c r="L11" s="90">
        <f t="shared" si="0"/>
        <v>240</v>
      </c>
      <c r="M11" s="90">
        <v>359</v>
      </c>
    </row>
    <row r="12" spans="1:13" ht="22.5">
      <c r="A12" s="17"/>
      <c r="B12" s="128" t="s">
        <v>16</v>
      </c>
      <c r="C12" s="85" t="s">
        <v>27</v>
      </c>
      <c r="D12" s="87">
        <v>0</v>
      </c>
      <c r="E12" s="87">
        <v>70</v>
      </c>
      <c r="F12" s="87">
        <v>70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</row>
    <row r="13" spans="1:13" ht="22.5">
      <c r="A13" s="17"/>
      <c r="B13" s="129"/>
      <c r="C13" s="85" t="s">
        <v>35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</row>
    <row r="14" spans="1:13" ht="22.5">
      <c r="A14" s="17"/>
      <c r="B14" s="129"/>
      <c r="C14" s="86" t="s">
        <v>51</v>
      </c>
      <c r="D14" s="87"/>
      <c r="E14" s="87"/>
      <c r="F14" s="87"/>
      <c r="G14" s="87"/>
      <c r="H14" s="87"/>
      <c r="I14" s="87"/>
      <c r="J14" s="87">
        <v>0</v>
      </c>
      <c r="K14" s="87">
        <v>0</v>
      </c>
      <c r="L14" s="87">
        <v>0</v>
      </c>
      <c r="M14" s="87">
        <v>0</v>
      </c>
    </row>
    <row r="15" spans="1:13" ht="22.5">
      <c r="A15" s="17"/>
      <c r="B15" s="129"/>
      <c r="C15" s="85" t="s">
        <v>37</v>
      </c>
      <c r="D15" s="87">
        <v>94</v>
      </c>
      <c r="E15" s="87">
        <v>87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70</v>
      </c>
    </row>
    <row r="16" spans="1:13" ht="22.5" customHeight="1">
      <c r="A16" s="17"/>
      <c r="B16" s="129"/>
      <c r="C16" s="112" t="s">
        <v>36</v>
      </c>
      <c r="D16" s="87">
        <v>0</v>
      </c>
      <c r="E16" s="87">
        <v>616</v>
      </c>
      <c r="F16" s="87">
        <v>102</v>
      </c>
      <c r="G16" s="87">
        <v>196</v>
      </c>
      <c r="H16" s="87">
        <v>40</v>
      </c>
      <c r="I16" s="87">
        <v>99</v>
      </c>
      <c r="J16" s="87">
        <v>0</v>
      </c>
      <c r="K16" s="87">
        <v>48</v>
      </c>
      <c r="L16" s="87">
        <v>28</v>
      </c>
      <c r="M16" s="87">
        <v>0</v>
      </c>
    </row>
    <row r="17" spans="1:13" ht="22.5">
      <c r="A17" s="17"/>
      <c r="B17" s="130"/>
      <c r="C17" s="86" t="s">
        <v>61</v>
      </c>
      <c r="D17" s="92">
        <v>125</v>
      </c>
      <c r="E17" s="92"/>
      <c r="F17" s="92"/>
      <c r="G17" s="92"/>
      <c r="H17" s="92"/>
      <c r="I17" s="92"/>
      <c r="J17" s="92"/>
      <c r="K17" s="92"/>
      <c r="L17" s="92">
        <v>0</v>
      </c>
      <c r="M17" s="92">
        <v>0</v>
      </c>
    </row>
    <row r="18" spans="1:13">
      <c r="A18" s="17"/>
      <c r="B18" s="71" t="s">
        <v>33</v>
      </c>
      <c r="C18" s="48"/>
      <c r="D18" s="90">
        <f t="shared" ref="D18:L18" si="1">SUM(D12:D17)</f>
        <v>219</v>
      </c>
      <c r="E18" s="90">
        <f t="shared" si="1"/>
        <v>773</v>
      </c>
      <c r="F18" s="90">
        <f t="shared" si="1"/>
        <v>172</v>
      </c>
      <c r="G18" s="90">
        <f t="shared" si="1"/>
        <v>196</v>
      </c>
      <c r="H18" s="90">
        <f t="shared" si="1"/>
        <v>40</v>
      </c>
      <c r="I18" s="90">
        <f t="shared" si="1"/>
        <v>99</v>
      </c>
      <c r="J18" s="90">
        <f t="shared" si="1"/>
        <v>0</v>
      </c>
      <c r="K18" s="90">
        <f t="shared" si="1"/>
        <v>48</v>
      </c>
      <c r="L18" s="90">
        <f t="shared" si="1"/>
        <v>28</v>
      </c>
      <c r="M18" s="90">
        <v>70</v>
      </c>
    </row>
    <row r="19" spans="1:13" ht="22.5">
      <c r="A19" s="17"/>
      <c r="B19" s="128" t="s">
        <v>3</v>
      </c>
      <c r="C19" s="85" t="s">
        <v>27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7">
        <v>0</v>
      </c>
      <c r="M19" s="87">
        <v>0</v>
      </c>
    </row>
    <row r="20" spans="1:13" ht="22.5">
      <c r="A20" s="17"/>
      <c r="B20" s="129"/>
      <c r="C20" s="85" t="s">
        <v>35</v>
      </c>
      <c r="D20" s="87">
        <v>608</v>
      </c>
      <c r="E20" s="87">
        <v>272</v>
      </c>
      <c r="F20" s="87">
        <v>90</v>
      </c>
      <c r="G20" s="87">
        <v>80</v>
      </c>
      <c r="H20" s="87">
        <v>171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</row>
    <row r="21" spans="1:13" ht="22.5">
      <c r="A21" s="17"/>
      <c r="B21" s="129"/>
      <c r="C21" s="86" t="s">
        <v>51</v>
      </c>
      <c r="D21" s="87"/>
      <c r="E21" s="87"/>
      <c r="F21" s="87"/>
      <c r="G21" s="87"/>
      <c r="H21" s="87"/>
      <c r="I21" s="87"/>
      <c r="J21" s="87">
        <v>0</v>
      </c>
      <c r="K21" s="87">
        <v>0</v>
      </c>
      <c r="L21" s="87">
        <v>0</v>
      </c>
      <c r="M21" s="87">
        <v>0</v>
      </c>
    </row>
    <row r="22" spans="1:13" ht="22.5">
      <c r="A22" s="17"/>
      <c r="B22" s="129"/>
      <c r="C22" s="85" t="s">
        <v>37</v>
      </c>
      <c r="D22" s="87">
        <v>382</v>
      </c>
      <c r="E22" s="87">
        <v>668</v>
      </c>
      <c r="F22" s="87">
        <v>84</v>
      </c>
      <c r="G22" s="87">
        <v>0</v>
      </c>
      <c r="H22" s="87">
        <v>314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</row>
    <row r="23" spans="1:13" ht="22.5">
      <c r="A23" s="17"/>
      <c r="B23" s="129"/>
      <c r="C23" s="112" t="s">
        <v>36</v>
      </c>
      <c r="D23" s="87">
        <v>2342</v>
      </c>
      <c r="E23" s="87">
        <v>1115</v>
      </c>
      <c r="F23" s="87">
        <v>1446</v>
      </c>
      <c r="G23" s="87">
        <v>419</v>
      </c>
      <c r="H23" s="87">
        <v>87</v>
      </c>
      <c r="I23" s="87">
        <v>0</v>
      </c>
      <c r="J23" s="87">
        <v>35</v>
      </c>
      <c r="K23" s="87">
        <v>0</v>
      </c>
      <c r="L23" s="87">
        <v>40</v>
      </c>
      <c r="M23" s="87">
        <v>63</v>
      </c>
    </row>
    <row r="24" spans="1:13" ht="22.5">
      <c r="A24" s="17"/>
      <c r="B24" s="130"/>
      <c r="C24" s="86" t="s">
        <v>61</v>
      </c>
      <c r="D24" s="92"/>
      <c r="E24" s="92"/>
      <c r="F24" s="92"/>
      <c r="G24" s="92"/>
      <c r="H24" s="92">
        <v>79</v>
      </c>
      <c r="I24" s="92"/>
      <c r="J24" s="92"/>
      <c r="K24" s="92">
        <v>0</v>
      </c>
      <c r="L24" s="92">
        <v>0</v>
      </c>
      <c r="M24" s="92">
        <v>0</v>
      </c>
    </row>
    <row r="25" spans="1:13">
      <c r="A25" s="17"/>
      <c r="B25" s="71" t="s">
        <v>33</v>
      </c>
      <c r="C25" s="48"/>
      <c r="D25" s="90">
        <f t="shared" ref="D25:L25" si="2">SUM(D19:D24)</f>
        <v>3332</v>
      </c>
      <c r="E25" s="90">
        <f t="shared" si="2"/>
        <v>2055</v>
      </c>
      <c r="F25" s="90">
        <f t="shared" si="2"/>
        <v>1620</v>
      </c>
      <c r="G25" s="90">
        <f t="shared" si="2"/>
        <v>499</v>
      </c>
      <c r="H25" s="90">
        <f t="shared" si="2"/>
        <v>651</v>
      </c>
      <c r="I25" s="90">
        <f t="shared" si="2"/>
        <v>0</v>
      </c>
      <c r="J25" s="90">
        <f t="shared" si="2"/>
        <v>35</v>
      </c>
      <c r="K25" s="90">
        <f t="shared" si="2"/>
        <v>0</v>
      </c>
      <c r="L25" s="90">
        <f t="shared" si="2"/>
        <v>40</v>
      </c>
      <c r="M25" s="90">
        <v>63</v>
      </c>
    </row>
    <row r="26" spans="1:13" ht="12" thickBot="1">
      <c r="A26" s="72" t="s">
        <v>34</v>
      </c>
      <c r="B26" s="72"/>
      <c r="C26" s="73"/>
      <c r="D26" s="91">
        <f t="shared" ref="D26:L26" si="3">SUM(D25,D18,D11)</f>
        <v>3660</v>
      </c>
      <c r="E26" s="91">
        <f t="shared" si="3"/>
        <v>3408</v>
      </c>
      <c r="F26" s="91">
        <f t="shared" si="3"/>
        <v>1934</v>
      </c>
      <c r="G26" s="91">
        <f t="shared" si="3"/>
        <v>824</v>
      </c>
      <c r="H26" s="91">
        <f t="shared" si="3"/>
        <v>990</v>
      </c>
      <c r="I26" s="91">
        <f t="shared" si="3"/>
        <v>935</v>
      </c>
      <c r="J26" s="91">
        <f t="shared" si="3"/>
        <v>199</v>
      </c>
      <c r="K26" s="91">
        <f t="shared" si="3"/>
        <v>48</v>
      </c>
      <c r="L26" s="91">
        <f t="shared" si="3"/>
        <v>308</v>
      </c>
      <c r="M26" s="91">
        <v>492</v>
      </c>
    </row>
    <row r="28" spans="1:13">
      <c r="A28" s="25" t="s">
        <v>20</v>
      </c>
    </row>
    <row r="29" spans="1:13">
      <c r="A29" s="25" t="s">
        <v>17</v>
      </c>
    </row>
    <row r="30" spans="1:13">
      <c r="A30" s="74" t="s">
        <v>73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</row>
    <row r="34" spans="2:12" ht="22.5" customHeight="1">
      <c r="B34" s="52"/>
      <c r="D34" s="17"/>
      <c r="E34" s="17"/>
      <c r="F34" s="17"/>
      <c r="G34" s="17"/>
      <c r="H34" s="17"/>
      <c r="I34" s="17"/>
      <c r="J34" s="17"/>
      <c r="K34" s="17"/>
      <c r="L34" s="17"/>
    </row>
    <row r="40" spans="2:12" ht="22.5" customHeight="1"/>
    <row r="46" spans="2:12" ht="45" customHeight="1"/>
  </sheetData>
  <mergeCells count="3">
    <mergeCell ref="B5:B10"/>
    <mergeCell ref="B12:B17"/>
    <mergeCell ref="B19:B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0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Viviendas Terminadas</vt:lpstr>
      <vt:lpstr>Terminadas publica</vt:lpstr>
      <vt:lpstr>Vivi. Terminadas Alquiler</vt:lpstr>
      <vt:lpstr>Vivi. termi Area Funcional</vt:lpstr>
      <vt:lpstr>Vivi Termi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2019-04-08T08:41:01Z</cp:lastPrinted>
  <dcterms:created xsi:type="dcterms:W3CDTF">1998-10-07T11:16:46Z</dcterms:created>
  <dcterms:modified xsi:type="dcterms:W3CDTF">2020-01-17T07:30:04Z</dcterms:modified>
</cp:coreProperties>
</file>