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olinas\ELKARLAN\106 - DEP - Estadística\Cuentas Económicas (para publicar)\2020 (SEC2010)\"/>
    </mc:Choice>
  </mc:AlternateContent>
  <bookViews>
    <workbookView xWindow="-120" yWindow="-120" windowWidth="20730" windowHeight="11160" tabRatio="857"/>
  </bookViews>
  <sheets>
    <sheet name="Índice" sheetId="5" r:id="rId1"/>
    <sheet name="cuentas 2020" sheetId="15" r:id="rId2"/>
    <sheet name="Resumen recursos-empleos (m €)" sheetId="16" r:id="rId3"/>
    <sheet name="Resumen recursos-empleos (var)" sheetId="17" r:id="rId4"/>
    <sheet name="Resumen resursos empleos (%PIB)" sheetId="18" r:id="rId5"/>
  </sheets>
  <externalReferences>
    <externalReference r:id="rId6"/>
  </externalReferences>
  <definedNames>
    <definedName name="_►_Cuentas_económicas_2019">Índice!$B$10</definedName>
    <definedName name="_xlnm.Print_Area" localSheetId="0">Índice!$A$6:$C$13</definedName>
    <definedName name="_xlnm.Print_Area" localSheetId="2">'Resumen recursos-empleos (m €)'!$B$1:$B$33</definedName>
    <definedName name="_xlnm.Print_Area" localSheetId="3">'Resumen recursos-empleos (var)'!$B$1:$D$33</definedName>
    <definedName name="_xlnm.Print_Area" localSheetId="4">'Resumen resursos empleos (%PIB)'!$B$1:$H$35</definedName>
    <definedName name="OLE_LINK1" localSheetId="2">'Resumen recursos-empleos (m €)'!#REF!</definedName>
    <definedName name="OLE_LINK1" localSheetId="3">'Resumen recursos-empleos (var)'!#REF!</definedName>
    <definedName name="OLE_LINK1" localSheetId="4">'Resumen resursos empleos (%PIB)'!#REF!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6" l="1"/>
  <c r="L29" i="16"/>
  <c r="K29" i="16"/>
  <c r="J29" i="16"/>
  <c r="I29" i="16"/>
  <c r="H29" i="16"/>
  <c r="G29" i="16"/>
  <c r="F29" i="16"/>
  <c r="E29" i="16"/>
  <c r="D29" i="16"/>
  <c r="C29" i="16"/>
  <c r="M28" i="16"/>
  <c r="L28" i="16"/>
  <c r="K28" i="16"/>
  <c r="J28" i="16"/>
  <c r="I28" i="16"/>
  <c r="H28" i="16"/>
  <c r="G28" i="16"/>
  <c r="F28" i="16"/>
  <c r="E28" i="16"/>
  <c r="D28" i="16"/>
  <c r="C28" i="16"/>
  <c r="M27" i="16"/>
  <c r="L27" i="16"/>
  <c r="K27" i="16"/>
  <c r="J27" i="16"/>
  <c r="I27" i="16"/>
  <c r="H27" i="16"/>
  <c r="G27" i="16"/>
  <c r="F27" i="16"/>
  <c r="E27" i="16"/>
  <c r="D27" i="16"/>
  <c r="C27" i="16"/>
  <c r="M26" i="16"/>
  <c r="L26" i="16"/>
  <c r="K26" i="16"/>
  <c r="J26" i="16"/>
  <c r="I26" i="16"/>
  <c r="H26" i="16"/>
  <c r="G26" i="16"/>
  <c r="F26" i="16"/>
  <c r="E26" i="16"/>
  <c r="D26" i="16"/>
  <c r="C26" i="16"/>
  <c r="M25" i="16"/>
  <c r="L25" i="16"/>
  <c r="K25" i="16"/>
  <c r="J25" i="16"/>
  <c r="I25" i="16"/>
  <c r="H25" i="16"/>
  <c r="G25" i="16"/>
  <c r="F25" i="16"/>
  <c r="E25" i="16"/>
  <c r="D25" i="16"/>
  <c r="C25" i="16"/>
  <c r="M24" i="16"/>
  <c r="L24" i="16"/>
  <c r="K24" i="16"/>
  <c r="J24" i="16"/>
  <c r="I24" i="16"/>
  <c r="H24" i="16"/>
  <c r="G24" i="16"/>
  <c r="F24" i="16"/>
  <c r="E24" i="16"/>
  <c r="D24" i="16"/>
  <c r="C24" i="16"/>
  <c r="M23" i="16"/>
  <c r="L23" i="16"/>
  <c r="K23" i="16"/>
  <c r="J23" i="16"/>
  <c r="I23" i="16"/>
  <c r="H23" i="16"/>
  <c r="G23" i="16"/>
  <c r="F23" i="16"/>
  <c r="E23" i="16"/>
  <c r="D23" i="16"/>
  <c r="C23" i="16"/>
  <c r="M22" i="16"/>
  <c r="L22" i="16"/>
  <c r="K22" i="16"/>
  <c r="J22" i="16"/>
  <c r="I22" i="16"/>
  <c r="H22" i="16"/>
  <c r="G22" i="16"/>
  <c r="F22" i="16"/>
  <c r="M21" i="16"/>
  <c r="L21" i="16"/>
  <c r="K21" i="16"/>
  <c r="J21" i="16"/>
  <c r="I21" i="16"/>
  <c r="H21" i="16"/>
  <c r="G21" i="16"/>
  <c r="F21" i="16"/>
  <c r="E21" i="16"/>
  <c r="D21" i="16"/>
  <c r="C21" i="16"/>
  <c r="M20" i="16"/>
  <c r="L20" i="16"/>
  <c r="K20" i="16"/>
  <c r="J20" i="16"/>
  <c r="I20" i="16"/>
  <c r="H20" i="16"/>
  <c r="G20" i="16"/>
  <c r="F20" i="16"/>
  <c r="E20" i="16"/>
  <c r="D20" i="16"/>
  <c r="C20" i="16"/>
  <c r="M19" i="16"/>
  <c r="L19" i="16"/>
  <c r="K19" i="16"/>
  <c r="K16" i="16" s="1"/>
  <c r="J19" i="16"/>
  <c r="I19" i="16"/>
  <c r="H19" i="16"/>
  <c r="G19" i="16"/>
  <c r="F19" i="16"/>
  <c r="E19" i="16"/>
  <c r="D19" i="16"/>
  <c r="C19" i="16"/>
  <c r="M18" i="16"/>
  <c r="L18" i="16"/>
  <c r="K18" i="16"/>
  <c r="J18" i="16"/>
  <c r="J16" i="16" s="1"/>
  <c r="I18" i="16"/>
  <c r="H18" i="16"/>
  <c r="H16" i="16" s="1"/>
  <c r="G18" i="16"/>
  <c r="F18" i="16"/>
  <c r="E18" i="16"/>
  <c r="D18" i="16"/>
  <c r="C18" i="16"/>
  <c r="M17" i="16"/>
  <c r="M16" i="16" s="1"/>
  <c r="L17" i="16"/>
  <c r="K17" i="16"/>
  <c r="J17" i="16"/>
  <c r="I17" i="16"/>
  <c r="I16" i="16" s="1"/>
  <c r="H17" i="16"/>
  <c r="G17" i="16"/>
  <c r="G16" i="16" s="1"/>
  <c r="F17" i="16"/>
  <c r="E17" i="16"/>
  <c r="E16" i="16" s="1"/>
  <c r="D17" i="16"/>
  <c r="D16" i="16" s="1"/>
  <c r="C17" i="16"/>
  <c r="C16" i="16" s="1"/>
  <c r="L16" i="16"/>
  <c r="F16" i="16"/>
  <c r="M15" i="16"/>
  <c r="L15" i="16"/>
  <c r="K15" i="16"/>
  <c r="J15" i="16"/>
  <c r="I15" i="16"/>
  <c r="H15" i="16"/>
  <c r="G15" i="16"/>
  <c r="F15" i="16"/>
  <c r="E15" i="16"/>
  <c r="D15" i="16"/>
  <c r="C15" i="16"/>
  <c r="M14" i="16"/>
  <c r="L14" i="16"/>
  <c r="K14" i="16"/>
  <c r="J14" i="16"/>
  <c r="I14" i="16"/>
  <c r="H14" i="16"/>
  <c r="G14" i="16"/>
  <c r="F14" i="16"/>
  <c r="E14" i="16"/>
  <c r="D14" i="16"/>
  <c r="C14" i="16"/>
  <c r="M13" i="16"/>
  <c r="L13" i="16"/>
  <c r="K13" i="16"/>
  <c r="J13" i="16"/>
  <c r="I13" i="16"/>
  <c r="H13" i="16"/>
  <c r="G13" i="16"/>
  <c r="F13" i="16"/>
  <c r="E13" i="16"/>
  <c r="D13" i="16"/>
  <c r="C13" i="16"/>
  <c r="M12" i="16"/>
  <c r="L12" i="16"/>
  <c r="K12" i="16"/>
  <c r="J12" i="16"/>
  <c r="I12" i="16"/>
  <c r="H12" i="16"/>
  <c r="G12" i="16"/>
  <c r="F12" i="16"/>
  <c r="E12" i="16"/>
  <c r="D12" i="16"/>
  <c r="C12" i="16"/>
  <c r="M11" i="16"/>
  <c r="L11" i="16"/>
  <c r="K11" i="16"/>
  <c r="J11" i="16"/>
  <c r="I11" i="16"/>
  <c r="H11" i="16"/>
  <c r="G11" i="16"/>
  <c r="F11" i="16"/>
  <c r="E11" i="16"/>
  <c r="D11" i="16"/>
  <c r="C11" i="16"/>
  <c r="M10" i="16"/>
  <c r="L10" i="16"/>
  <c r="K10" i="16"/>
  <c r="J10" i="16"/>
  <c r="I10" i="16"/>
  <c r="H10" i="16"/>
  <c r="G10" i="16"/>
  <c r="F10" i="16"/>
  <c r="E10" i="16"/>
  <c r="D10" i="16"/>
  <c r="C10" i="16"/>
  <c r="M9" i="16"/>
  <c r="L9" i="16"/>
  <c r="K9" i="16"/>
  <c r="J9" i="16"/>
  <c r="I9" i="16"/>
  <c r="H9" i="16"/>
  <c r="G9" i="16"/>
  <c r="F9" i="16"/>
  <c r="E9" i="16"/>
  <c r="D9" i="16"/>
  <c r="C9" i="16"/>
  <c r="M8" i="16"/>
  <c r="L8" i="16"/>
  <c r="L5" i="16" s="1"/>
  <c r="L30" i="16" s="1"/>
  <c r="K8" i="16"/>
  <c r="J8" i="16"/>
  <c r="I8" i="16"/>
  <c r="H8" i="16"/>
  <c r="G8" i="16"/>
  <c r="F8" i="16"/>
  <c r="F5" i="16" s="1"/>
  <c r="F30" i="16" s="1"/>
  <c r="E8" i="16"/>
  <c r="D8" i="16"/>
  <c r="C8" i="16"/>
  <c r="M7" i="16"/>
  <c r="L7" i="16"/>
  <c r="K7" i="16"/>
  <c r="K5" i="16" s="1"/>
  <c r="J7" i="16"/>
  <c r="I7" i="16"/>
  <c r="I5" i="16" s="1"/>
  <c r="H7" i="16"/>
  <c r="G7" i="16"/>
  <c r="F7" i="16"/>
  <c r="E7" i="16"/>
  <c r="E5" i="16" s="1"/>
  <c r="D7" i="16"/>
  <c r="C7" i="16"/>
  <c r="C5" i="16" s="1"/>
  <c r="M6" i="16"/>
  <c r="L6" i="16"/>
  <c r="K6" i="16"/>
  <c r="J6" i="16"/>
  <c r="J5" i="16" s="1"/>
  <c r="I6" i="16"/>
  <c r="H6" i="16"/>
  <c r="H5" i="16" s="1"/>
  <c r="H30" i="16" s="1"/>
  <c r="G6" i="16"/>
  <c r="F6" i="16"/>
  <c r="E6" i="16"/>
  <c r="D6" i="16"/>
  <c r="D5" i="16" s="1"/>
  <c r="C6" i="16"/>
  <c r="M5" i="16"/>
  <c r="M30" i="16" s="1"/>
  <c r="G5" i="16"/>
  <c r="G30" i="16" s="1"/>
  <c r="C30" i="16" l="1"/>
  <c r="I30" i="16"/>
  <c r="D30" i="16"/>
  <c r="J30" i="16"/>
  <c r="E30" i="16"/>
  <c r="K30" i="16"/>
</calcChain>
</file>

<file path=xl/sharedStrings.xml><?xml version="1.0" encoding="utf-8"?>
<sst xmlns="http://schemas.openxmlformats.org/spreadsheetml/2006/main" count="485" uniqueCount="248">
  <si>
    <t>► Recursos-Empleos no financieros de las Administraciones Vascas (miles €)</t>
  </si>
  <si>
    <t>► Recursos-Empleos no financieros de las Administraciones Vascas (tasa de variación)</t>
  </si>
  <si>
    <t>► Recursos-Empleos no financieros de las Administraciones Vascas (% PIB)</t>
  </si>
  <si>
    <t>I: Cuenta de Producción</t>
  </si>
  <si>
    <t>Unidad: miles de euros</t>
  </si>
  <si>
    <t>Empleos</t>
  </si>
  <si>
    <t>Recursos</t>
  </si>
  <si>
    <t>Total</t>
  </si>
  <si>
    <t xml:space="preserve">Gº Vasco </t>
  </si>
  <si>
    <t>Araba</t>
  </si>
  <si>
    <t>Bizkaia</t>
  </si>
  <si>
    <t>Gipuzkoa</t>
  </si>
  <si>
    <t>Cód.</t>
  </si>
  <si>
    <t>Operaciones y saldos contables</t>
  </si>
  <si>
    <t>Gº Vasco</t>
  </si>
  <si>
    <t>P.1</t>
  </si>
  <si>
    <t>Producción</t>
  </si>
  <si>
    <t>P.11</t>
  </si>
  <si>
    <t>Producción de mercado</t>
  </si>
  <si>
    <t>P.12</t>
  </si>
  <si>
    <t>Producción para uso final propio</t>
  </si>
  <si>
    <t>P.13</t>
  </si>
  <si>
    <t>Producción no de mercado</t>
  </si>
  <si>
    <t>P.131</t>
  </si>
  <si>
    <t>Pagos por producción no de mercado</t>
  </si>
  <si>
    <t>P.132</t>
  </si>
  <si>
    <t>Otra producción no de mercado</t>
  </si>
  <si>
    <t>P.2</t>
  </si>
  <si>
    <t>Consumos intermedios</t>
  </si>
  <si>
    <t>B.1b</t>
  </si>
  <si>
    <t>Valor añadido bruto</t>
  </si>
  <si>
    <t>P.51c</t>
  </si>
  <si>
    <t>Consumo de capital fijo</t>
  </si>
  <si>
    <t>B.1n</t>
  </si>
  <si>
    <t>Valor añadido neto</t>
  </si>
  <si>
    <t>II: Cuentas de distribución y utilización de la renta</t>
  </si>
  <si>
    <t>II.1: Cuentas de distribución primaria de la renta</t>
  </si>
  <si>
    <t>II.1.1: Cuenta de Explotación</t>
  </si>
  <si>
    <t>D.1</t>
  </si>
  <si>
    <t>Remuneración de los asalariados</t>
  </si>
  <si>
    <t>D.11</t>
  </si>
  <si>
    <t>Sueldos y salarios</t>
  </si>
  <si>
    <t>D.12</t>
  </si>
  <si>
    <t>Cotizaciones sociales a cargo de los empleadores</t>
  </si>
  <si>
    <t>D.121</t>
  </si>
  <si>
    <t>Cotizaciones sociales efectivas</t>
  </si>
  <si>
    <t>D.122</t>
  </si>
  <si>
    <t xml:space="preserve">Cotizaciones sociales imputadas </t>
  </si>
  <si>
    <t>D.29</t>
  </si>
  <si>
    <t>Otros impuestos sobre la producción</t>
  </si>
  <si>
    <t>D.39</t>
  </si>
  <si>
    <t>Otras subvenciones a la producción</t>
  </si>
  <si>
    <t>B.2b</t>
  </si>
  <si>
    <t>Excedente de explotación bruto</t>
  </si>
  <si>
    <t>II.1.2: Cuenta de asignación de renta primaria</t>
  </si>
  <si>
    <t>B.2n</t>
  </si>
  <si>
    <t>Excedente de explotación neto</t>
  </si>
  <si>
    <t>D.2</t>
  </si>
  <si>
    <t>Impuestos sobre la producción y las importaciones</t>
  </si>
  <si>
    <t>D.21</t>
  </si>
  <si>
    <t>Impuestos sobre los productos</t>
  </si>
  <si>
    <t>D.211</t>
  </si>
  <si>
    <t>Impuestos del tipo valor añadido (IVA)</t>
  </si>
  <si>
    <t>D.212</t>
  </si>
  <si>
    <t>Impuestos y derechos sobre las importaciones, excluido el IVA</t>
  </si>
  <si>
    <t>D.214</t>
  </si>
  <si>
    <t>Impuestos sobre los productos, excluidos el IVA y los impuestos sobre las importaciones</t>
  </si>
  <si>
    <t>D.3</t>
  </si>
  <si>
    <t>Subvenciones</t>
  </si>
  <si>
    <t>D.31</t>
  </si>
  <si>
    <t>Subvenciones a los productos</t>
  </si>
  <si>
    <t>D.4</t>
  </si>
  <si>
    <t>Rentas de la propiedad</t>
  </si>
  <si>
    <t>D.41</t>
  </si>
  <si>
    <t>Intereses</t>
  </si>
  <si>
    <t>D.42</t>
  </si>
  <si>
    <t>Rentas distribuidas de las sociedades</t>
  </si>
  <si>
    <t>D.43</t>
  </si>
  <si>
    <t>Beneficios reinvertidos de las inversiones directas de/en el exterior</t>
  </si>
  <si>
    <t>D.44</t>
  </si>
  <si>
    <t>Rentas de la propiedad atribuidas a los asegurados</t>
  </si>
  <si>
    <t>D.45</t>
  </si>
  <si>
    <t>Rentas de la tierra</t>
  </si>
  <si>
    <t>B.5b</t>
  </si>
  <si>
    <t>Saldo de rentas primarias bruto</t>
  </si>
  <si>
    <t>B.5n</t>
  </si>
  <si>
    <t>Saldo de rentas primarias neto</t>
  </si>
  <si>
    <t>II.2: Cuenta de distribución secundaria de la renta</t>
  </si>
  <si>
    <t>D.5</t>
  </si>
  <si>
    <t>Impuestos corrientes sobre la renta, el patrimonio, etc.</t>
  </si>
  <si>
    <t>D.51</t>
  </si>
  <si>
    <t>Impuestos sobre la renta</t>
  </si>
  <si>
    <t>D.59</t>
  </si>
  <si>
    <t>Otros impuestos corrientes</t>
  </si>
  <si>
    <t>D.61</t>
  </si>
  <si>
    <t>Cotizaciones sociales</t>
  </si>
  <si>
    <t>D.611</t>
  </si>
  <si>
    <t>Cotizaciones sociales efectivas a cargo de los empleadores</t>
  </si>
  <si>
    <t>D.612</t>
  </si>
  <si>
    <t>Cotizaciones sociales imputadas a cargo de los empleadores</t>
  </si>
  <si>
    <t>D.613</t>
  </si>
  <si>
    <t>Cotizaciones sociales efectivas a cargo de los hogares</t>
  </si>
  <si>
    <t>D.62</t>
  </si>
  <si>
    <t>Prestaciones sociales distintas de las transferencias sociales en especie</t>
  </si>
  <si>
    <t>D.621</t>
  </si>
  <si>
    <t>Prestaciones de seguridad social en efectivo</t>
  </si>
  <si>
    <t>D.622</t>
  </si>
  <si>
    <t>Prestaciones de otros sistemas de seguros sociales</t>
  </si>
  <si>
    <t>D.623</t>
  </si>
  <si>
    <t>Prestaciones de asistencia social en efectivo</t>
  </si>
  <si>
    <t>D.7</t>
  </si>
  <si>
    <t>Otras transferencias corrientes</t>
  </si>
  <si>
    <t>D.71</t>
  </si>
  <si>
    <t>Primas netas de seguro no vida</t>
  </si>
  <si>
    <t>D.72</t>
  </si>
  <si>
    <t>Indemnizaciones de seguro no vida</t>
  </si>
  <si>
    <t>D.73</t>
  </si>
  <si>
    <t>Transferencias corrientes entre administraciones públicas</t>
  </si>
  <si>
    <t>D.74</t>
  </si>
  <si>
    <t>Cooperación internacional corriente</t>
  </si>
  <si>
    <t>D.75</t>
  </si>
  <si>
    <t>Transferencias corrientes diversas</t>
  </si>
  <si>
    <t>B.6b</t>
  </si>
  <si>
    <t>Renta disponible bruta</t>
  </si>
  <si>
    <t>B.6n</t>
  </si>
  <si>
    <t>Renta disponible neta</t>
  </si>
  <si>
    <t>II.3: Cuenta de redistribución de la renta en especie</t>
  </si>
  <si>
    <t>D.63</t>
  </si>
  <si>
    <t>Transferencias sociales en especie</t>
  </si>
  <si>
    <t>D.631</t>
  </si>
  <si>
    <t>Transferencias sociales en especie: producción no de mercado</t>
  </si>
  <si>
    <t>D.632</t>
  </si>
  <si>
    <t>Transferencias sociales en especie: producción adquirida en el mercado</t>
  </si>
  <si>
    <t>B.7b</t>
  </si>
  <si>
    <t>Renta disponible ajustada bruta</t>
  </si>
  <si>
    <t>B.7n</t>
  </si>
  <si>
    <t>Renta disponible ajustada neta</t>
  </si>
  <si>
    <t>II.4: Cuenta de utilización de la renta</t>
  </si>
  <si>
    <t>II.4.1: Cuenta de utilización de la renta disponible</t>
  </si>
  <si>
    <t>P.3</t>
  </si>
  <si>
    <t>Gasto en consumo final</t>
  </si>
  <si>
    <t>P.31</t>
  </si>
  <si>
    <t>Gasto en consumo individual</t>
  </si>
  <si>
    <t>P.32</t>
  </si>
  <si>
    <t>Gasto en consumo colectivo</t>
  </si>
  <si>
    <t>B.8b</t>
  </si>
  <si>
    <t>Ahorro bruto</t>
  </si>
  <si>
    <t>B.8n</t>
  </si>
  <si>
    <t>Ahorro neto</t>
  </si>
  <si>
    <t>II.4.2: Cuenta de utilización de la renta disponible ajustada</t>
  </si>
  <si>
    <t>P.4</t>
  </si>
  <si>
    <t>Consumo final efectivo</t>
  </si>
  <si>
    <t>P.42</t>
  </si>
  <si>
    <t>Consumo colectivo efectivo</t>
  </si>
  <si>
    <t>III: Cuentas de acumulación</t>
  </si>
  <si>
    <t>III.1: Cuenta de capital</t>
  </si>
  <si>
    <t>III.1.1: Cuenta de variaciones del patrimonio neto debidas al ahorro y a las transferencias de capital</t>
  </si>
  <si>
    <t>D.9 r</t>
  </si>
  <si>
    <t>Transferencias de capital, a cobrar</t>
  </si>
  <si>
    <t>D.91 r</t>
  </si>
  <si>
    <t xml:space="preserve"> Impuestos sobre el capital</t>
  </si>
  <si>
    <t>D.92 r</t>
  </si>
  <si>
    <t xml:space="preserve"> Ayudas a la inversión</t>
  </si>
  <si>
    <t>D.99 r</t>
  </si>
  <si>
    <t>Otras transferencias de capital</t>
  </si>
  <si>
    <t>D.995</t>
  </si>
  <si>
    <t>Transferencias de capital por recaudación improbable</t>
  </si>
  <si>
    <t>D.9 p</t>
  </si>
  <si>
    <t>Transferencias de capital, a pagar</t>
  </si>
  <si>
    <t>D.91 p</t>
  </si>
  <si>
    <t>D.92 p</t>
  </si>
  <si>
    <t>D.99 p</t>
  </si>
  <si>
    <t xml:space="preserve"> Otras transferencias de capital</t>
  </si>
  <si>
    <t>B.10.1</t>
  </si>
  <si>
    <t>Variaciones del patrimonio debidas al ahorro y a las transferencias de capital</t>
  </si>
  <si>
    <t>III.1.2: Cuenta de adquisiciones de activos no financieros</t>
  </si>
  <si>
    <t>P.5b</t>
  </si>
  <si>
    <t>Formación bruta de capital</t>
  </si>
  <si>
    <t>P.51b</t>
  </si>
  <si>
    <t>Formación bruta de capital fijo</t>
  </si>
  <si>
    <t>Consumo Capital Fijo</t>
  </si>
  <si>
    <t>P.52</t>
  </si>
  <si>
    <t>Variación de existencias</t>
  </si>
  <si>
    <t>P.53</t>
  </si>
  <si>
    <t>Adquisiciones menos cesiones de objetos valiosos</t>
  </si>
  <si>
    <t>NP</t>
  </si>
  <si>
    <t>Adquisiciones menos cesiones de activos no financieros no producidos</t>
  </si>
  <si>
    <t>B.9</t>
  </si>
  <si>
    <t>Capacidad(+)/Necesidad(-) de financiación</t>
  </si>
  <si>
    <t>◄ volver al menú</t>
  </si>
  <si>
    <t>Recursos-Empleos no financieros de las Administraciones Vascas (miles €)</t>
  </si>
  <si>
    <t>(SEC-2010)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</si>
  <si>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</si>
  <si>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</si>
  <si>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</si>
  <si>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</si>
  <si>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</si>
  <si>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</si>
  <si>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</si>
  <si>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</si>
  <si>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</si>
  <si>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Recursos no financieros</t>
  </si>
  <si>
    <t>Producción de mercado y Produccion uso final propio</t>
  </si>
  <si>
    <t>Pagos por otra producción no de mercado</t>
  </si>
  <si>
    <t>Impuestos s/ producción e importaciones (a cobrar)</t>
  </si>
  <si>
    <t>Impuestos s/ la renta, patrimonio, etc,</t>
  </si>
  <si>
    <t>Otras Transferencias corrientes</t>
  </si>
  <si>
    <t>Impuestos sobre capital (a cobrar)</t>
  </si>
  <si>
    <t>Ayudas a la inversión  (a cobrar)</t>
  </si>
  <si>
    <t>Otras transferencias capital (a cobrar) (1)</t>
  </si>
  <si>
    <t>Empleos no financieros</t>
  </si>
  <si>
    <t>Remuneración Asalariados</t>
  </si>
  <si>
    <t>Consumo Intermedio</t>
  </si>
  <si>
    <t>Subvenciones (a pagar)</t>
  </si>
  <si>
    <t>Otros impuestos sobre producción</t>
  </si>
  <si>
    <t>Impuestos corrientes sobre la renta (a pagar)</t>
  </si>
  <si>
    <t>Prestaciones sociales distintas de transf. Sociales en especie</t>
  </si>
  <si>
    <t xml:space="preserve">Formación Bruta de Capital </t>
  </si>
  <si>
    <t>Transferencias de capital (a pagar)</t>
  </si>
  <si>
    <t>Adquisiciones netas de activos no financ. No producidos</t>
  </si>
  <si>
    <t>Ahorro Neto</t>
  </si>
  <si>
    <t>Capacidad (+) Necesidad (-) de financiación</t>
  </si>
  <si>
    <t>(1) Incluye Ajuste Recaudación improbable</t>
  </si>
  <si>
    <t>Recursos-Empleos no financieros de las Administraciones Vascas (tasa de variación)</t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</si>
  <si>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11/10</t>
    </r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</si>
  <si>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12/11</t>
    </r>
  </si>
  <si>
    <r>
      <rPr>
        <b/>
        <sz val="9"/>
        <color indexed="9"/>
        <rFont val="Symbol"/>
        <family val="1"/>
        <charset val="2"/>
      </rPr>
      <t>D</t>
    </r>
    <r>
      <rPr>
        <sz val="9"/>
        <color indexed="9"/>
        <rFont val="Arial"/>
        <family val="2"/>
      </rPr>
      <t xml:space="preserve"> </t>
    </r>
    <r>
      <rPr>
        <b/>
        <sz val="9"/>
        <color indexed="9"/>
        <rFont val="Arial"/>
        <family val="2"/>
      </rPr>
      <t>13/12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</si>
  <si>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14/13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</si>
  <si>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15/14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</si>
  <si>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16/15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</si>
  <si>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17/16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</si>
  <si>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18/17</t>
    </r>
  </si>
  <si>
    <t xml:space="preserve">Producción de mercado </t>
  </si>
  <si>
    <t>Impuestos s/ producción e importaciones</t>
  </si>
  <si>
    <t>Impuestos sobre capital</t>
  </si>
  <si>
    <t>Ayudas a la inversión</t>
  </si>
  <si>
    <t>Otras transferencias capital (1)</t>
  </si>
  <si>
    <t>Subvenciones, pagadas</t>
  </si>
  <si>
    <t>Recursos-Empleos no financieros de las Administraciones Vascas (% PIB)</t>
  </si>
  <si>
    <t>PIB p/m (base 2015) SEC2010 (miles euros)</t>
  </si>
  <si>
    <t>2019</t>
  </si>
  <si>
    <t>Cuentas económicas de las Administraciones Vascas 2020</t>
  </si>
  <si>
    <t>► Cuentas económicas 2020</t>
  </si>
  <si>
    <t>Transf. sociales en especie: producción adquirida en el mercado</t>
  </si>
  <si>
    <t>2020</t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</si>
  <si>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19/18</t>
    </r>
  </si>
  <si>
    <r>
      <rPr>
        <b/>
        <sz val="9"/>
        <color indexed="9"/>
        <rFont val="Symbol"/>
        <family val="1"/>
        <charset val="2"/>
      </rPr>
      <t>D</t>
    </r>
    <r>
      <rPr>
        <b/>
        <sz val="9"/>
        <color indexed="9"/>
        <rFont val="Arial"/>
        <family val="2"/>
      </rPr>
      <t xml:space="preserve"> 20/19</t>
    </r>
  </si>
  <si>
    <t>Transf. sociales en especie suministrada por productores de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</si>
</sst>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€_-;\-* #,##0\ _€_-;_-* &quot;-&quot;\ _€_-;_-@_-"/>
    <numFmt numFmtId="165" formatCode="#,##0.0"/>
    <numFmt numFmtId="166" formatCode="0.0&quot;    &quot;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2"/>
      <color indexed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7"/>
      <name val="Arial"/>
      <family val="2"/>
    </font>
    <font>
      <b/>
      <sz val="9"/>
      <color indexed="9"/>
      <name val="Arial"/>
      <family val="2"/>
    </font>
    <font>
      <b/>
      <sz val="8"/>
      <name val="Arial"/>
      <family val="2"/>
    </font>
    <font>
      <i/>
      <sz val="7"/>
      <color indexed="8"/>
      <name val="Arial"/>
      <family val="2"/>
    </font>
    <font>
      <b/>
      <sz val="9"/>
      <color indexed="9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8"/>
      <color indexed="23"/>
      <name val="Arial"/>
      <family val="2"/>
    </font>
    <font>
      <b/>
      <sz val="8"/>
      <color indexed="16"/>
      <name val="Arial"/>
      <family val="2"/>
    </font>
    <font>
      <sz val="8"/>
      <color indexed="16"/>
      <name val="Arial"/>
      <family val="2"/>
    </font>
    <font>
      <b/>
      <i/>
      <sz val="7"/>
      <name val="Arial"/>
      <family val="2"/>
    </font>
    <font>
      <b/>
      <i/>
      <sz val="12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8"/>
      <color indexed="8"/>
      <name val="Verdana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1"/>
      <color indexed="16"/>
      <name val="Arial"/>
      <family val="2"/>
    </font>
    <font>
      <sz val="7"/>
      <name val="Arial"/>
      <family val="2"/>
    </font>
    <font>
      <sz val="8"/>
      <color rgb="FFC00000"/>
      <name val="Arial"/>
      <family val="2"/>
    </font>
    <font>
      <sz val="9"/>
      <color indexed="9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64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23"/>
      </right>
      <top/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9"/>
      </left>
      <right style="thin">
        <color indexed="55"/>
      </right>
      <top style="thin">
        <color indexed="55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5" fillId="0" borderId="0"/>
    <xf numFmtId="0" fontId="2" fillId="0" borderId="0"/>
    <xf numFmtId="0" fontId="16" fillId="0" borderId="0"/>
    <xf numFmtId="0" fontId="3" fillId="0" borderId="0"/>
    <xf numFmtId="0" fontId="1" fillId="0" borderId="0"/>
    <xf numFmtId="0" fontId="35" fillId="0" borderId="0" applyNumberFormat="0" applyBorder="0" applyAlignment="0"/>
  </cellStyleXfs>
  <cellXfs count="186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164" fontId="23" fillId="0" borderId="0" xfId="2" applyFont="1" applyFill="1" applyBorder="1" applyAlignment="1">
      <alignment horizontal="right" vertical="center" wrapText="1"/>
    </xf>
    <xf numFmtId="165" fontId="12" fillId="0" borderId="0" xfId="3" applyNumberFormat="1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29" fillId="0" borderId="0" xfId="0" applyFont="1"/>
    <xf numFmtId="0" fontId="28" fillId="0" borderId="0" xfId="0" quotePrefix="1" applyFont="1" applyAlignment="1">
      <alignment horizontal="left"/>
    </xf>
    <xf numFmtId="0" fontId="30" fillId="0" borderId="0" xfId="1" quotePrefix="1" applyFont="1" applyAlignment="1" applyProtection="1">
      <alignment horizontal="left" indent="1"/>
    </xf>
    <xf numFmtId="3" fontId="6" fillId="0" borderId="0" xfId="0" applyNumberFormat="1" applyFont="1" applyAlignment="1">
      <alignment vertical="center"/>
    </xf>
    <xf numFmtId="165" fontId="6" fillId="0" borderId="0" xfId="3" applyNumberFormat="1" applyFont="1" applyFill="1" applyBorder="1" applyAlignment="1" applyProtection="1">
      <alignment vertical="center" wrapText="1"/>
    </xf>
    <xf numFmtId="165" fontId="6" fillId="0" borderId="0" xfId="3" applyNumberFormat="1" applyFont="1" applyFill="1" applyBorder="1" applyAlignment="1" applyProtection="1">
      <alignment horizontal="left" vertical="center" wrapText="1"/>
    </xf>
    <xf numFmtId="165" fontId="6" fillId="0" borderId="0" xfId="3" applyNumberFormat="1" applyFont="1" applyFill="1" applyBorder="1" applyAlignment="1" applyProtection="1">
      <alignment vertical="center"/>
    </xf>
    <xf numFmtId="165" fontId="7" fillId="0" borderId="0" xfId="6" applyNumberFormat="1" applyFont="1" applyFill="1" applyAlignment="1">
      <alignment horizontal="left" vertical="center"/>
    </xf>
    <xf numFmtId="165" fontId="8" fillId="0" borderId="0" xfId="6" applyNumberFormat="1" applyFont="1" applyFill="1" applyBorder="1" applyAlignment="1" applyProtection="1">
      <alignment horizontal="left" vertical="center"/>
    </xf>
    <xf numFmtId="165" fontId="9" fillId="0" borderId="0" xfId="6" applyNumberFormat="1" applyFont="1" applyFill="1" applyBorder="1" applyAlignment="1" applyProtection="1">
      <alignment horizontal="left" vertical="center"/>
    </xf>
    <xf numFmtId="1" fontId="8" fillId="0" borderId="0" xfId="6" applyNumberFormat="1" applyFont="1" applyFill="1" applyBorder="1" applyAlignment="1" applyProtection="1">
      <alignment horizontal="left" vertical="center"/>
    </xf>
    <xf numFmtId="0" fontId="3" fillId="0" borderId="0" xfId="6" applyAlignment="1">
      <alignment vertical="center"/>
    </xf>
    <xf numFmtId="165" fontId="6" fillId="0" borderId="0" xfId="6" applyNumberFormat="1" applyFont="1" applyFill="1" applyAlignment="1">
      <alignment horizontal="left" vertical="center"/>
    </xf>
    <xf numFmtId="165" fontId="15" fillId="0" borderId="0" xfId="6" applyNumberFormat="1" applyFont="1" applyFill="1" applyBorder="1" applyAlignment="1" applyProtection="1">
      <alignment vertical="center"/>
    </xf>
    <xf numFmtId="165" fontId="9" fillId="0" borderId="0" xfId="6" applyNumberFormat="1" applyFont="1" applyFill="1" applyAlignment="1">
      <alignment vertical="center"/>
    </xf>
    <xf numFmtId="165" fontId="15" fillId="0" borderId="0" xfId="6" applyNumberFormat="1" applyFont="1" applyFill="1" applyBorder="1" applyAlignment="1">
      <alignment horizontal="left" vertical="center" wrapText="1"/>
    </xf>
    <xf numFmtId="165" fontId="15" fillId="0" borderId="0" xfId="6" applyNumberFormat="1" applyFont="1" applyFill="1" applyBorder="1" applyAlignment="1">
      <alignment horizontal="center" vertical="center" wrapText="1"/>
    </xf>
    <xf numFmtId="0" fontId="3" fillId="0" borderId="0" xfId="6" applyFont="1" applyAlignment="1">
      <alignment vertical="center"/>
    </xf>
    <xf numFmtId="165" fontId="11" fillId="2" borderId="12" xfId="6" applyNumberFormat="1" applyFont="1" applyFill="1" applyBorder="1" applyAlignment="1">
      <alignment horizontal="center" vertical="center" wrapText="1"/>
    </xf>
    <xf numFmtId="165" fontId="11" fillId="2" borderId="12" xfId="6" applyNumberFormat="1" applyFont="1" applyFill="1" applyBorder="1" applyAlignment="1" applyProtection="1">
      <alignment horizontal="center" vertical="center" wrapText="1"/>
    </xf>
    <xf numFmtId="165" fontId="17" fillId="0" borderId="12" xfId="6" applyNumberFormat="1" applyFont="1" applyFill="1" applyBorder="1" applyAlignment="1" applyProtection="1">
      <alignment horizontal="center" vertical="center" wrapText="1"/>
    </xf>
    <xf numFmtId="3" fontId="6" fillId="0" borderId="0" xfId="6" applyNumberFormat="1" applyFont="1" applyFill="1" applyAlignment="1" applyProtection="1">
      <alignment vertical="center" wrapText="1"/>
    </xf>
    <xf numFmtId="3" fontId="6" fillId="0" borderId="0" xfId="6" applyNumberFormat="1" applyFont="1" applyFill="1" applyBorder="1" applyAlignment="1" applyProtection="1">
      <alignment vertical="center" wrapText="1"/>
    </xf>
    <xf numFmtId="3" fontId="6" fillId="0" borderId="0" xfId="6" applyNumberFormat="1" applyFont="1" applyFill="1" applyBorder="1" applyAlignment="1" applyProtection="1">
      <alignment vertical="center"/>
    </xf>
    <xf numFmtId="3" fontId="3" fillId="0" borderId="0" xfId="6" applyNumberFormat="1" applyAlignment="1">
      <alignment vertical="center"/>
    </xf>
    <xf numFmtId="3" fontId="18" fillId="0" borderId="0" xfId="6" applyNumberFormat="1" applyFont="1" applyFill="1" applyAlignment="1" applyProtection="1">
      <alignment vertical="center" wrapText="1"/>
    </xf>
    <xf numFmtId="3" fontId="18" fillId="0" borderId="0" xfId="6" applyNumberFormat="1" applyFont="1" applyFill="1" applyBorder="1" applyAlignment="1" applyProtection="1">
      <alignment vertical="center" wrapText="1"/>
    </xf>
    <xf numFmtId="3" fontId="6" fillId="0" borderId="0" xfId="6" applyNumberFormat="1" applyFont="1" applyFill="1" applyAlignment="1" applyProtection="1">
      <alignment horizontal="left" vertical="center" indent="1"/>
    </xf>
    <xf numFmtId="3" fontId="6" fillId="0" borderId="0" xfId="6" applyNumberFormat="1" applyFont="1" applyFill="1" applyAlignment="1">
      <alignment vertical="center" wrapText="1"/>
    </xf>
    <xf numFmtId="3" fontId="6" fillId="0" borderId="0" xfId="6" quotePrefix="1" applyNumberFormat="1" applyFont="1" applyFill="1" applyBorder="1" applyAlignment="1" applyProtection="1">
      <alignment horizontal="left" vertical="center"/>
    </xf>
    <xf numFmtId="3" fontId="6" fillId="0" borderId="0" xfId="6" applyNumberFormat="1" applyFont="1" applyFill="1" applyAlignment="1" applyProtection="1">
      <alignment vertical="center"/>
    </xf>
    <xf numFmtId="165" fontId="6" fillId="0" borderId="0" xfId="6" applyNumberFormat="1" applyFont="1" applyFill="1" applyAlignment="1">
      <alignment vertical="center" wrapText="1"/>
    </xf>
    <xf numFmtId="3" fontId="19" fillId="3" borderId="0" xfId="6" applyNumberFormat="1" applyFont="1" applyFill="1" applyBorder="1" applyAlignment="1" applyProtection="1">
      <alignment vertical="center" wrapText="1"/>
    </xf>
    <xf numFmtId="3" fontId="19" fillId="3" borderId="0" xfId="6" applyNumberFormat="1" applyFont="1" applyFill="1" applyBorder="1" applyAlignment="1" applyProtection="1">
      <alignment vertical="center"/>
    </xf>
    <xf numFmtId="3" fontId="19" fillId="3" borderId="0" xfId="6" applyNumberFormat="1" applyFont="1" applyFill="1" applyAlignment="1" applyProtection="1">
      <alignment vertical="center"/>
    </xf>
    <xf numFmtId="165" fontId="19" fillId="3" borderId="0" xfId="6" applyNumberFormat="1" applyFont="1" applyFill="1" applyAlignment="1">
      <alignment vertical="center" wrapText="1"/>
    </xf>
    <xf numFmtId="3" fontId="20" fillId="3" borderId="0" xfId="6" applyNumberFormat="1" applyFont="1" applyFill="1" applyAlignment="1">
      <alignment vertical="center" wrapText="1"/>
    </xf>
    <xf numFmtId="3" fontId="19" fillId="3" borderId="13" xfId="6" applyNumberFormat="1" applyFont="1" applyFill="1" applyBorder="1" applyAlignment="1" applyProtection="1">
      <alignment vertical="center" wrapText="1"/>
    </xf>
    <xf numFmtId="3" fontId="19" fillId="3" borderId="13" xfId="6" applyNumberFormat="1" applyFont="1" applyFill="1" applyBorder="1" applyAlignment="1" applyProtection="1">
      <alignment vertical="center"/>
    </xf>
    <xf numFmtId="165" fontId="19" fillId="3" borderId="13" xfId="6" applyNumberFormat="1" applyFont="1" applyFill="1" applyBorder="1" applyAlignment="1">
      <alignment vertical="center" wrapText="1"/>
    </xf>
    <xf numFmtId="3" fontId="20" fillId="3" borderId="13" xfId="6" applyNumberFormat="1" applyFont="1" applyFill="1" applyBorder="1" applyAlignment="1">
      <alignment vertical="center" wrapText="1"/>
    </xf>
    <xf numFmtId="165" fontId="21" fillId="0" borderId="0" xfId="6" applyNumberFormat="1" applyFont="1" applyFill="1" applyBorder="1" applyAlignment="1" applyProtection="1">
      <alignment vertical="center"/>
    </xf>
    <xf numFmtId="3" fontId="21" fillId="0" borderId="0" xfId="6" applyNumberFormat="1" applyFont="1" applyFill="1" applyBorder="1" applyAlignment="1" applyProtection="1">
      <alignment vertical="center"/>
    </xf>
    <xf numFmtId="165" fontId="8" fillId="0" borderId="0" xfId="6" applyNumberFormat="1" applyFont="1" applyFill="1" applyAlignment="1">
      <alignment horizontal="left" vertical="center" indent="1"/>
    </xf>
    <xf numFmtId="165" fontId="22" fillId="0" borderId="0" xfId="6" applyNumberFormat="1" applyFont="1" applyFill="1" applyAlignment="1">
      <alignment horizontal="left" vertical="center" indent="2"/>
    </xf>
    <xf numFmtId="0" fontId="3" fillId="0" borderId="0" xfId="6" quotePrefix="1" applyAlignment="1">
      <alignment vertical="center"/>
    </xf>
    <xf numFmtId="165" fontId="12" fillId="0" borderId="0" xfId="6" applyNumberFormat="1" applyFont="1" applyFill="1" applyBorder="1" applyAlignment="1">
      <alignment horizontal="center" vertical="center" wrapText="1"/>
    </xf>
    <xf numFmtId="165" fontId="6" fillId="0" borderId="0" xfId="6" applyNumberFormat="1" applyFont="1" applyFill="1" applyBorder="1" applyAlignment="1">
      <alignment horizontal="center" vertical="center" wrapText="1"/>
    </xf>
    <xf numFmtId="3" fontId="6" fillId="0" borderId="0" xfId="6" applyNumberFormat="1" applyFont="1" applyFill="1" applyBorder="1" applyAlignment="1">
      <alignment horizontal="center" vertical="center" wrapText="1"/>
    </xf>
    <xf numFmtId="3" fontId="6" fillId="0" borderId="0" xfId="6" applyNumberFormat="1" applyFont="1" applyFill="1" applyBorder="1" applyAlignment="1" applyProtection="1">
      <alignment horizontal="center" vertical="center" wrapText="1"/>
    </xf>
    <xf numFmtId="165" fontId="6" fillId="0" borderId="0" xfId="6" applyNumberFormat="1" applyFont="1" applyFill="1" applyAlignment="1" applyProtection="1">
      <alignment vertical="center" wrapText="1"/>
    </xf>
    <xf numFmtId="3" fontId="23" fillId="0" borderId="0" xfId="6" applyNumberFormat="1" applyFont="1" applyFill="1" applyBorder="1" applyAlignment="1" applyProtection="1">
      <alignment vertical="center" wrapText="1"/>
    </xf>
    <xf numFmtId="3" fontId="6" fillId="0" borderId="0" xfId="6" applyNumberFormat="1" applyFont="1" applyFill="1" applyBorder="1" applyAlignment="1">
      <alignment vertical="center" wrapText="1"/>
    </xf>
    <xf numFmtId="165" fontId="6" fillId="0" borderId="0" xfId="6" applyNumberFormat="1" applyFont="1" applyFill="1" applyBorder="1" applyAlignment="1">
      <alignment vertical="center" wrapText="1"/>
    </xf>
    <xf numFmtId="165" fontId="6" fillId="0" borderId="0" xfId="6" applyNumberFormat="1" applyFont="1" applyFill="1" applyBorder="1" applyAlignment="1" applyProtection="1">
      <alignment vertical="center" wrapText="1"/>
    </xf>
    <xf numFmtId="3" fontId="6" fillId="0" borderId="0" xfId="6" applyNumberFormat="1" applyFont="1" applyFill="1" applyAlignment="1" applyProtection="1">
      <alignment horizontal="left" vertical="center" indent="2"/>
    </xf>
    <xf numFmtId="3" fontId="18" fillId="0" borderId="0" xfId="6" applyNumberFormat="1" applyFont="1" applyFill="1" applyBorder="1" applyAlignment="1">
      <alignment vertical="center" wrapText="1"/>
    </xf>
    <xf numFmtId="165" fontId="18" fillId="0" borderId="0" xfId="6" applyNumberFormat="1" applyFont="1" applyFill="1" applyBorder="1" applyAlignment="1">
      <alignment vertical="center" wrapText="1"/>
    </xf>
    <xf numFmtId="165" fontId="6" fillId="0" borderId="0" xfId="6" applyNumberFormat="1" applyFont="1" applyFill="1" applyBorder="1" applyAlignment="1" applyProtection="1">
      <alignment horizontal="left" vertical="center" wrapText="1"/>
    </xf>
    <xf numFmtId="165" fontId="18" fillId="0" borderId="0" xfId="6" applyNumberFormat="1" applyFont="1" applyFill="1" applyBorder="1" applyAlignment="1" applyProtection="1">
      <alignment vertical="center" wrapText="1"/>
    </xf>
    <xf numFmtId="3" fontId="12" fillId="0" borderId="0" xfId="6" applyNumberFormat="1" applyFont="1" applyFill="1" applyBorder="1" applyAlignment="1">
      <alignment vertical="center" wrapText="1"/>
    </xf>
    <xf numFmtId="3" fontId="24" fillId="0" borderId="0" xfId="6" applyNumberFormat="1" applyFont="1" applyFill="1" applyBorder="1" applyAlignment="1">
      <alignment vertical="center" wrapText="1"/>
    </xf>
    <xf numFmtId="3" fontId="12" fillId="0" borderId="0" xfId="6" applyNumberFormat="1" applyFont="1" applyFill="1" applyBorder="1" applyAlignment="1" applyProtection="1">
      <alignment vertical="center" wrapText="1"/>
    </xf>
    <xf numFmtId="3" fontId="12" fillId="0" borderId="0" xfId="6" applyNumberFormat="1" applyFont="1" applyFill="1" applyBorder="1" applyAlignment="1" applyProtection="1">
      <alignment vertical="center"/>
    </xf>
    <xf numFmtId="3" fontId="12" fillId="0" borderId="0" xfId="6" applyNumberFormat="1" applyFont="1" applyFill="1" applyAlignment="1" applyProtection="1">
      <alignment vertical="center" wrapText="1"/>
    </xf>
    <xf numFmtId="3" fontId="6" fillId="0" borderId="0" xfId="6" applyNumberFormat="1" applyFont="1" applyFill="1" applyBorder="1" applyAlignment="1" applyProtection="1">
      <alignment horizontal="left" vertical="center" wrapText="1" indent="1"/>
    </xf>
    <xf numFmtId="3" fontId="6" fillId="0" borderId="0" xfId="6" applyNumberFormat="1" applyFont="1" applyFill="1" applyBorder="1" applyAlignment="1" applyProtection="1">
      <alignment horizontal="left" vertical="center" wrapText="1" indent="2"/>
    </xf>
    <xf numFmtId="3" fontId="23" fillId="0" borderId="0" xfId="6" applyNumberFormat="1" applyFont="1" applyFill="1" applyBorder="1" applyAlignment="1">
      <alignment vertical="center" wrapText="1"/>
    </xf>
    <xf numFmtId="0" fontId="19" fillId="3" borderId="0" xfId="6" applyFont="1" applyFill="1" applyAlignment="1">
      <alignment vertical="center"/>
    </xf>
    <xf numFmtId="0" fontId="19" fillId="3" borderId="13" xfId="6" applyFont="1" applyFill="1" applyBorder="1" applyAlignment="1">
      <alignment vertical="center"/>
    </xf>
    <xf numFmtId="165" fontId="12" fillId="0" borderId="0" xfId="6" applyNumberFormat="1" applyFont="1" applyFill="1" applyBorder="1" applyAlignment="1" applyProtection="1">
      <alignment vertical="center"/>
    </xf>
    <xf numFmtId="3" fontId="12" fillId="0" borderId="0" xfId="6" applyNumberFormat="1" applyFont="1" applyFill="1" applyBorder="1" applyAlignment="1" applyProtection="1">
      <alignment horizontal="left" vertical="center" wrapText="1" indent="1"/>
    </xf>
    <xf numFmtId="165" fontId="12" fillId="0" borderId="0" xfId="6" applyNumberFormat="1" applyFont="1" applyFill="1" applyAlignment="1">
      <alignment vertical="center" wrapText="1"/>
    </xf>
    <xf numFmtId="3" fontId="12" fillId="0" borderId="0" xfId="6" applyNumberFormat="1" applyFont="1" applyFill="1" applyAlignment="1">
      <alignment vertical="center" wrapText="1"/>
    </xf>
    <xf numFmtId="0" fontId="15" fillId="0" borderId="0" xfId="6" applyFont="1" applyAlignment="1">
      <alignment vertical="center"/>
    </xf>
    <xf numFmtId="0" fontId="25" fillId="0" borderId="0" xfId="6" applyFont="1" applyAlignment="1">
      <alignment vertical="center"/>
    </xf>
    <xf numFmtId="165" fontId="12" fillId="0" borderId="0" xfId="6" applyNumberFormat="1" applyFont="1" applyFill="1" applyBorder="1" applyAlignment="1" applyProtection="1">
      <alignment vertical="center" wrapText="1"/>
    </xf>
    <xf numFmtId="0" fontId="3" fillId="0" borderId="0" xfId="6" applyFill="1" applyAlignment="1">
      <alignment vertical="center"/>
    </xf>
    <xf numFmtId="165" fontId="6" fillId="0" borderId="0" xfId="6" applyNumberFormat="1" applyFont="1" applyFill="1" applyAlignment="1">
      <alignment vertical="center"/>
    </xf>
    <xf numFmtId="3" fontId="6" fillId="0" borderId="0" xfId="6" applyNumberFormat="1" applyFont="1" applyFill="1" applyAlignment="1">
      <alignment vertical="center"/>
    </xf>
    <xf numFmtId="3" fontId="6" fillId="0" borderId="0" xfId="6" applyNumberFormat="1" applyFont="1" applyFill="1" applyBorder="1" applyAlignment="1">
      <alignment vertical="center"/>
    </xf>
    <xf numFmtId="3" fontId="23" fillId="0" borderId="0" xfId="6" applyNumberFormat="1" applyFont="1" applyFill="1" applyBorder="1" applyAlignment="1">
      <alignment vertical="center"/>
    </xf>
    <xf numFmtId="165" fontId="6" fillId="0" borderId="0" xfId="6" applyNumberFormat="1" applyFont="1" applyFill="1" applyBorder="1" applyAlignment="1">
      <alignment vertical="center"/>
    </xf>
    <xf numFmtId="165" fontId="6" fillId="0" borderId="0" xfId="6" applyNumberFormat="1" applyFont="1" applyFill="1" applyBorder="1" applyAlignment="1" applyProtection="1">
      <alignment horizontal="left" vertical="center"/>
    </xf>
    <xf numFmtId="3" fontId="12" fillId="0" borderId="0" xfId="6" applyNumberFormat="1" applyFont="1" applyFill="1" applyBorder="1" applyAlignment="1">
      <alignment vertical="center"/>
    </xf>
    <xf numFmtId="165" fontId="3" fillId="0" borderId="0" xfId="6" applyNumberFormat="1" applyAlignment="1">
      <alignment vertical="center"/>
    </xf>
    <xf numFmtId="3" fontId="6" fillId="0" borderId="0" xfId="6" applyNumberFormat="1" applyFont="1" applyFill="1" applyBorder="1" applyAlignment="1" applyProtection="1">
      <alignment horizontal="left" vertical="center" wrapText="1"/>
    </xf>
    <xf numFmtId="3" fontId="6" fillId="0" borderId="0" xfId="6" applyNumberFormat="1" applyFont="1" applyAlignment="1">
      <alignment vertical="center"/>
    </xf>
    <xf numFmtId="0" fontId="6" fillId="0" borderId="0" xfId="6" applyFont="1" applyAlignment="1">
      <alignment vertical="center"/>
    </xf>
    <xf numFmtId="0" fontId="19" fillId="3" borderId="13" xfId="6" applyFont="1" applyFill="1" applyBorder="1" applyAlignment="1">
      <alignment vertical="center" wrapText="1"/>
    </xf>
    <xf numFmtId="3" fontId="26" fillId="0" borderId="0" xfId="6" applyNumberFormat="1" applyFont="1" applyFill="1" applyAlignment="1">
      <alignment vertical="center"/>
    </xf>
    <xf numFmtId="0" fontId="26" fillId="0" borderId="0" xfId="6" applyFont="1" applyFill="1" applyBorder="1" applyAlignment="1">
      <alignment vertical="center"/>
    </xf>
    <xf numFmtId="3" fontId="6" fillId="0" borderId="0" xfId="6" quotePrefix="1" applyNumberFormat="1" applyFont="1" applyFill="1" applyBorder="1" applyAlignment="1">
      <alignment horizontal="left" vertical="center"/>
    </xf>
    <xf numFmtId="0" fontId="26" fillId="0" borderId="0" xfId="6" applyFont="1" applyFill="1" applyAlignment="1">
      <alignment vertical="center"/>
    </xf>
    <xf numFmtId="0" fontId="3" fillId="0" borderId="0" xfId="6" applyFill="1" applyBorder="1" applyAlignment="1">
      <alignment vertical="center"/>
    </xf>
    <xf numFmtId="3" fontId="3" fillId="0" borderId="0" xfId="6" applyNumberFormat="1" applyFill="1" applyAlignment="1">
      <alignment vertical="center"/>
    </xf>
    <xf numFmtId="3" fontId="27" fillId="0" borderId="0" xfId="6" applyNumberFormat="1" applyFont="1" applyAlignment="1">
      <alignment vertical="center"/>
    </xf>
    <xf numFmtId="3" fontId="27" fillId="0" borderId="0" xfId="6" applyNumberFormat="1" applyFont="1" applyFill="1" applyBorder="1" applyAlignment="1">
      <alignment vertical="center"/>
    </xf>
    <xf numFmtId="3" fontId="3" fillId="0" borderId="0" xfId="6" applyNumberFormat="1" applyFill="1" applyBorder="1" applyAlignment="1">
      <alignment vertical="center"/>
    </xf>
    <xf numFmtId="165" fontId="8" fillId="0" borderId="0" xfId="6" applyNumberFormat="1" applyFont="1" applyFill="1" applyBorder="1" applyAlignment="1" applyProtection="1">
      <alignment horizontal="center" vertical="center"/>
    </xf>
    <xf numFmtId="165" fontId="9" fillId="0" borderId="0" xfId="6" applyNumberFormat="1" applyFont="1" applyFill="1" applyBorder="1" applyAlignment="1" applyProtection="1">
      <alignment horizontal="center" vertical="center"/>
    </xf>
    <xf numFmtId="1" fontId="8" fillId="0" borderId="0" xfId="6" applyNumberFormat="1" applyFont="1" applyFill="1" applyBorder="1" applyAlignment="1" applyProtection="1">
      <alignment horizontal="center" vertical="center"/>
    </xf>
    <xf numFmtId="0" fontId="3" fillId="0" borderId="0" xfId="6"/>
    <xf numFmtId="3" fontId="6" fillId="0" borderId="0" xfId="6" quotePrefix="1" applyNumberFormat="1" applyFont="1" applyFill="1" applyBorder="1" applyAlignment="1" applyProtection="1">
      <alignment horizontal="left" vertical="center" wrapText="1"/>
    </xf>
    <xf numFmtId="0" fontId="30" fillId="0" borderId="0" xfId="1" applyFont="1" applyAlignment="1" applyProtection="1">
      <alignment vertical="center"/>
    </xf>
    <xf numFmtId="165" fontId="31" fillId="0" borderId="0" xfId="6" quotePrefix="1" applyNumberFormat="1" applyFont="1" applyFill="1" applyAlignment="1">
      <alignment horizontal="left" vertical="center"/>
    </xf>
    <xf numFmtId="3" fontId="32" fillId="0" borderId="0" xfId="6" applyNumberFormat="1" applyFont="1" applyBorder="1" applyAlignment="1">
      <alignment vertical="center"/>
    </xf>
    <xf numFmtId="0" fontId="32" fillId="0" borderId="0" xfId="6" applyFont="1" applyAlignment="1">
      <alignment vertical="center"/>
    </xf>
    <xf numFmtId="0" fontId="32" fillId="0" borderId="0" xfId="7" applyFont="1" applyFill="1" applyBorder="1" applyAlignment="1">
      <alignment horizontal="left" vertical="center"/>
    </xf>
    <xf numFmtId="3" fontId="32" fillId="0" borderId="0" xfId="7" applyNumberFormat="1" applyFont="1" applyAlignment="1">
      <alignment vertical="center"/>
    </xf>
    <xf numFmtId="0" fontId="13" fillId="0" borderId="0" xfId="6" applyFont="1" applyAlignment="1">
      <alignment horizontal="left" vertical="center"/>
    </xf>
    <xf numFmtId="0" fontId="3" fillId="0" borderId="0" xfId="6" applyBorder="1" applyAlignment="1">
      <alignment vertical="center"/>
    </xf>
    <xf numFmtId="3" fontId="32" fillId="0" borderId="0" xfId="6" quotePrefix="1" applyNumberFormat="1" applyFont="1" applyAlignment="1">
      <alignment horizontal="left" vertical="center"/>
    </xf>
    <xf numFmtId="0" fontId="6" fillId="0" borderId="0" xfId="6" applyFont="1"/>
    <xf numFmtId="0" fontId="36" fillId="0" borderId="0" xfId="8" applyFont="1" applyFill="1" applyProtection="1"/>
    <xf numFmtId="0" fontId="35" fillId="0" borderId="0" xfId="8" applyFill="1" applyProtection="1"/>
    <xf numFmtId="3" fontId="32" fillId="0" borderId="0" xfId="0" applyNumberFormat="1" applyFont="1" applyBorder="1" applyAlignment="1">
      <alignment vertical="center"/>
    </xf>
    <xf numFmtId="0" fontId="33" fillId="0" borderId="0" xfId="0" quotePrefix="1" applyFont="1" applyAlignment="1">
      <alignment horizontal="right" vertical="center"/>
    </xf>
    <xf numFmtId="0" fontId="6" fillId="0" borderId="1" xfId="0" applyFont="1" applyBorder="1" applyAlignment="1">
      <alignment vertical="center"/>
    </xf>
    <xf numFmtId="49" fontId="11" fillId="2" borderId="17" xfId="0" quotePrefix="1" applyNumberFormat="1" applyFont="1" applyFill="1" applyBorder="1" applyAlignment="1">
      <alignment horizontal="center" vertical="center" wrapText="1"/>
    </xf>
    <xf numFmtId="49" fontId="11" fillId="2" borderId="14" xfId="0" quotePrefix="1" applyNumberFormat="1" applyFont="1" applyFill="1" applyBorder="1" applyAlignment="1">
      <alignment horizontal="center" vertical="center" wrapText="1"/>
    </xf>
    <xf numFmtId="49" fontId="11" fillId="2" borderId="18" xfId="0" quotePrefix="1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indent="1"/>
    </xf>
    <xf numFmtId="3" fontId="12" fillId="0" borderId="0" xfId="0" applyNumberFormat="1" applyFont="1" applyBorder="1" applyAlignment="1">
      <alignment horizontal="right" vertical="center" indent="1"/>
    </xf>
    <xf numFmtId="3" fontId="12" fillId="0" borderId="8" xfId="0" applyNumberFormat="1" applyFont="1" applyBorder="1" applyAlignment="1">
      <alignment horizontal="right" vertical="center" indent="1"/>
    </xf>
    <xf numFmtId="3" fontId="12" fillId="0" borderId="5" xfId="0" applyNumberFormat="1" applyFont="1" applyBorder="1" applyAlignment="1">
      <alignment horizontal="right" vertical="center" indent="1"/>
    </xf>
    <xf numFmtId="0" fontId="6" fillId="0" borderId="3" xfId="0" applyFont="1" applyBorder="1" applyAlignment="1">
      <alignment horizontal="left" vertical="center" indent="1"/>
    </xf>
    <xf numFmtId="3" fontId="6" fillId="0" borderId="0" xfId="0" applyNumberFormat="1" applyFont="1" applyBorder="1" applyAlignment="1">
      <alignment horizontal="right" vertical="center" indent="1"/>
    </xf>
    <xf numFmtId="3" fontId="6" fillId="0" borderId="5" xfId="0" applyNumberFormat="1" applyFont="1" applyBorder="1" applyAlignment="1">
      <alignment horizontal="right" vertical="center" indent="1"/>
    </xf>
    <xf numFmtId="3" fontId="6" fillId="0" borderId="15" xfId="0" applyNumberFormat="1" applyFont="1" applyBorder="1" applyAlignment="1">
      <alignment horizontal="right" vertical="center" indent="1"/>
    </xf>
    <xf numFmtId="0" fontId="6" fillId="0" borderId="4" xfId="0" applyFont="1" applyBorder="1" applyAlignment="1">
      <alignment horizontal="left" vertical="center" indent="1"/>
    </xf>
    <xf numFmtId="3" fontId="6" fillId="0" borderId="6" xfId="0" applyNumberFormat="1" applyFont="1" applyBorder="1" applyAlignment="1">
      <alignment horizontal="right" vertical="center" indent="1"/>
    </xf>
    <xf numFmtId="3" fontId="6" fillId="0" borderId="7" xfId="0" applyNumberFormat="1" applyFont="1" applyBorder="1" applyAlignment="1">
      <alignment horizontal="right" vertical="center" indent="1"/>
    </xf>
    <xf numFmtId="3" fontId="12" fillId="0" borderId="9" xfId="0" applyNumberFormat="1" applyFont="1" applyBorder="1" applyAlignment="1">
      <alignment horizontal="right" vertical="center" indent="1"/>
    </xf>
    <xf numFmtId="0" fontId="6" fillId="0" borderId="3" xfId="0" quotePrefix="1" applyFont="1" applyBorder="1" applyAlignment="1">
      <alignment horizontal="left" vertical="center" indent="1"/>
    </xf>
    <xf numFmtId="3" fontId="6" fillId="0" borderId="0" xfId="0" applyNumberFormat="1" applyFont="1" applyFill="1" applyBorder="1" applyAlignment="1">
      <alignment horizontal="right" vertical="center" indent="1"/>
    </xf>
    <xf numFmtId="3" fontId="6" fillId="0" borderId="5" xfId="0" applyNumberFormat="1" applyFont="1" applyFill="1" applyBorder="1" applyAlignment="1">
      <alignment horizontal="right" vertical="center" indent="1"/>
    </xf>
    <xf numFmtId="0" fontId="12" fillId="3" borderId="2" xfId="0" applyFont="1" applyFill="1" applyBorder="1" applyAlignment="1">
      <alignment horizontal="left" vertical="center" indent="1"/>
    </xf>
    <xf numFmtId="3" fontId="12" fillId="3" borderId="8" xfId="0" applyNumberFormat="1" applyFont="1" applyFill="1" applyBorder="1" applyAlignment="1">
      <alignment horizontal="right" vertical="center" indent="1"/>
    </xf>
    <xf numFmtId="3" fontId="12" fillId="3" borderId="0" xfId="0" applyNumberFormat="1" applyFont="1" applyFill="1" applyBorder="1" applyAlignment="1">
      <alignment horizontal="right" vertical="center" indent="1"/>
    </xf>
    <xf numFmtId="3" fontId="12" fillId="3" borderId="9" xfId="0" applyNumberFormat="1" applyFont="1" applyFill="1" applyBorder="1" applyAlignment="1">
      <alignment horizontal="right" vertical="center" indent="1"/>
    </xf>
    <xf numFmtId="0" fontId="12" fillId="3" borderId="4" xfId="0" applyFont="1" applyFill="1" applyBorder="1" applyAlignment="1">
      <alignment horizontal="left" vertical="center" indent="1"/>
    </xf>
    <xf numFmtId="3" fontId="12" fillId="3" borderId="6" xfId="0" applyNumberFormat="1" applyFont="1" applyFill="1" applyBorder="1" applyAlignment="1">
      <alignment horizontal="right" vertical="center" indent="1"/>
    </xf>
    <xf numFmtId="3" fontId="12" fillId="3" borderId="7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/>
    </xf>
    <xf numFmtId="166" fontId="12" fillId="0" borderId="0" xfId="0" applyNumberFormat="1" applyFont="1" applyBorder="1" applyAlignment="1">
      <alignment vertical="center"/>
    </xf>
    <xf numFmtId="166" fontId="12" fillId="0" borderId="8" xfId="0" applyNumberFormat="1" applyFont="1" applyBorder="1" applyAlignment="1">
      <alignment vertical="center"/>
    </xf>
    <xf numFmtId="166" fontId="6" fillId="0" borderId="0" xfId="0" applyNumberFormat="1" applyFont="1" applyBorder="1" applyAlignment="1">
      <alignment vertical="center"/>
    </xf>
    <xf numFmtId="166" fontId="6" fillId="0" borderId="5" xfId="0" applyNumberFormat="1" applyFont="1" applyBorder="1" applyAlignment="1">
      <alignment vertical="center"/>
    </xf>
    <xf numFmtId="166" fontId="6" fillId="0" borderId="6" xfId="0" applyNumberFormat="1" applyFont="1" applyBorder="1" applyAlignment="1">
      <alignment vertical="center"/>
    </xf>
    <xf numFmtId="166" fontId="6" fillId="0" borderId="7" xfId="0" applyNumberFormat="1" applyFont="1" applyBorder="1" applyAlignment="1">
      <alignment vertical="center"/>
    </xf>
    <xf numFmtId="166" fontId="12" fillId="0" borderId="9" xfId="0" applyNumberFormat="1" applyFont="1" applyBorder="1" applyAlignment="1">
      <alignment vertical="center"/>
    </xf>
    <xf numFmtId="166" fontId="12" fillId="3" borderId="8" xfId="0" applyNumberFormat="1" applyFont="1" applyFill="1" applyBorder="1" applyAlignment="1">
      <alignment vertical="center"/>
    </xf>
    <xf numFmtId="166" fontId="12" fillId="3" borderId="9" xfId="0" applyNumberFormat="1" applyFont="1" applyFill="1" applyBorder="1" applyAlignment="1">
      <alignment vertical="center"/>
    </xf>
    <xf numFmtId="166" fontId="12" fillId="3" borderId="6" xfId="0" applyNumberFormat="1" applyFont="1" applyFill="1" applyBorder="1" applyAlignment="1">
      <alignment horizontal="right" vertical="center"/>
    </xf>
    <xf numFmtId="166" fontId="12" fillId="3" borderId="7" xfId="0" applyNumberFormat="1" applyFont="1" applyFill="1" applyBorder="1" applyAlignment="1">
      <alignment horizontal="right" vertical="center"/>
    </xf>
    <xf numFmtId="0" fontId="0" fillId="0" borderId="0" xfId="0" applyBorder="1" applyAlignment="1">
      <alignment vertical="center"/>
    </xf>
    <xf numFmtId="165" fontId="12" fillId="0" borderId="8" xfId="0" applyNumberFormat="1" applyFont="1" applyBorder="1" applyAlignment="1">
      <alignment horizontal="right" vertical="center" indent="2"/>
    </xf>
    <xf numFmtId="165" fontId="12" fillId="0" borderId="0" xfId="0" applyNumberFormat="1" applyFont="1" applyBorder="1" applyAlignment="1">
      <alignment horizontal="right" vertical="center" indent="2"/>
    </xf>
    <xf numFmtId="165" fontId="6" fillId="0" borderId="0" xfId="0" applyNumberFormat="1" applyFont="1" applyBorder="1" applyAlignment="1">
      <alignment horizontal="right" vertical="center" indent="2"/>
    </xf>
    <xf numFmtId="165" fontId="6" fillId="0" borderId="6" xfId="0" applyNumberFormat="1" applyFont="1" applyBorder="1" applyAlignment="1">
      <alignment horizontal="right" vertical="center" indent="2"/>
    </xf>
    <xf numFmtId="165" fontId="12" fillId="3" borderId="8" xfId="0" applyNumberFormat="1" applyFont="1" applyFill="1" applyBorder="1" applyAlignment="1">
      <alignment horizontal="right" vertical="center" indent="2"/>
    </xf>
    <xf numFmtId="165" fontId="12" fillId="3" borderId="6" xfId="0" applyNumberFormat="1" applyFont="1" applyFill="1" applyBorder="1" applyAlignment="1">
      <alignment horizontal="right" vertical="center" indent="2"/>
    </xf>
    <xf numFmtId="0" fontId="6" fillId="0" borderId="0" xfId="0" applyFont="1" applyAlignment="1">
      <alignment horizontal="right" indent="1"/>
    </xf>
    <xf numFmtId="0" fontId="6" fillId="0" borderId="11" xfId="0" applyFont="1" applyBorder="1" applyAlignment="1">
      <alignment horizontal="right" vertical="center" indent="1"/>
    </xf>
    <xf numFmtId="3" fontId="12" fillId="4" borderId="16" xfId="0" applyNumberFormat="1" applyFont="1" applyFill="1" applyBorder="1" applyAlignment="1">
      <alignment horizontal="left" vertical="center" indent="1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5" fillId="0" borderId="0" xfId="6" applyFont="1" applyAlignment="1">
      <alignment horizontal="right" vertical="center"/>
    </xf>
    <xf numFmtId="0" fontId="32" fillId="0" borderId="0" xfId="4" applyFont="1" applyFill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165" fontId="12" fillId="0" borderId="9" xfId="0" applyNumberFormat="1" applyFont="1" applyBorder="1" applyAlignment="1">
      <alignment horizontal="right" vertical="center" indent="2"/>
    </xf>
    <xf numFmtId="165" fontId="6" fillId="0" borderId="5" xfId="0" applyNumberFormat="1" applyFont="1" applyBorder="1" applyAlignment="1">
      <alignment horizontal="right" vertical="center" indent="2"/>
    </xf>
    <xf numFmtId="165" fontId="6" fillId="0" borderId="7" xfId="0" applyNumberFormat="1" applyFont="1" applyBorder="1" applyAlignment="1">
      <alignment horizontal="right" vertical="center" indent="2"/>
    </xf>
    <xf numFmtId="165" fontId="12" fillId="3" borderId="9" xfId="0" applyNumberFormat="1" applyFont="1" applyFill="1" applyBorder="1" applyAlignment="1">
      <alignment horizontal="right" vertical="center" indent="2"/>
    </xf>
    <xf numFmtId="165" fontId="12" fillId="3" borderId="7" xfId="0" applyNumberFormat="1" applyFont="1" applyFill="1" applyBorder="1" applyAlignment="1">
      <alignment horizontal="right" vertical="center" indent="2"/>
    </xf>
    <xf numFmtId="0" fontId="6" fillId="0" borderId="10" xfId="0" applyFont="1" applyBorder="1" applyAlignment="1">
      <alignment vertical="center"/>
    </xf>
    <xf numFmtId="0" fontId="12" fillId="4" borderId="16" xfId="0" quotePrefix="1" applyFont="1" applyFill="1" applyBorder="1" applyAlignment="1">
      <alignment horizontal="left" vertical="center"/>
    </xf>
    <xf numFmtId="3" fontId="6" fillId="0" borderId="0" xfId="0" applyNumberFormat="1" applyFont="1" applyBorder="1"/>
  </cellXfs>
  <cellStyles count="9">
    <cellStyle name="Hipervínculo" xfId="1" builtinId="8"/>
    <cellStyle name="Millares [0]" xfId="2" builtinId="6"/>
    <cellStyle name="Normal" xfId="0" builtinId="0"/>
    <cellStyle name="Normal 2" xfId="4"/>
    <cellStyle name="Normal 2 2" xfId="7"/>
    <cellStyle name="Normal 3" xfId="5"/>
    <cellStyle name="Normal 3 2" xfId="8"/>
    <cellStyle name="Normal 4" xfId="6"/>
    <cellStyle name="Normal_Explotación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FF"/>
      <color rgb="FFFFCCCC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0</xdr:rowOff>
    </xdr:from>
    <xdr:to>
      <xdr:col>1</xdr:col>
      <xdr:colOff>3645782</xdr:colOff>
      <xdr:row>3</xdr:row>
      <xdr:rowOff>138065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7720" y="0"/>
          <a:ext cx="3630542" cy="6409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entas%20CAE%202020-para%20public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obierno Vasco"/>
      <sheetName val="Araba"/>
      <sheetName val="Bizkaia"/>
      <sheetName val="Gipuzkoa"/>
      <sheetName val="Administraciones Vascas"/>
      <sheetName val="Administraciones Vascas (eusk)"/>
      <sheetName val="Adm. Vascas Var_interanual"/>
      <sheetName val="Adm. Vascas Var_interanual (eu)"/>
      <sheetName val="Adm. Vascas (%PIB)"/>
      <sheetName val="Adm. Vascas (%PIB) (eusk)"/>
      <sheetName val="cuentas 2020"/>
      <sheetName val="cuentas 2020(eusk)"/>
      <sheetName val="cuentas 2019"/>
      <sheetName val="cuentas 2019(eusk)"/>
      <sheetName val="cuentas 2018"/>
      <sheetName val="cuentas 2018(eusk)"/>
      <sheetName val="cuentas 2017"/>
      <sheetName val="cuentas 2017(eusk)"/>
      <sheetName val="cuentas 2016"/>
      <sheetName val="cuentas 2016(eusk)"/>
      <sheetName val="cuentas 2015"/>
      <sheetName val="cuentas 2015(eusk)"/>
      <sheetName val="cuentas 2014"/>
      <sheetName val="cuentas 2014(eusk)"/>
      <sheetName val="cuentas 2013"/>
      <sheetName val="cuentas 2013(eusk)"/>
      <sheetName val="cuentas 2012"/>
      <sheetName val="cuentas 2012(eusk)"/>
      <sheetName val="cuentas 2011"/>
      <sheetName val="cuentas 2011(eusk)"/>
      <sheetName val="cuentas 2010"/>
      <sheetName val="cuentas 2010(eusk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N7">
            <v>686020.48299000005</v>
          </cell>
        </row>
        <row r="8">
          <cell r="N8">
            <v>342814.83218929905</v>
          </cell>
        </row>
        <row r="10">
          <cell r="N10">
            <v>445991.42317999998</v>
          </cell>
        </row>
        <row r="12">
          <cell r="A12">
            <v>4076042.7524221148</v>
          </cell>
        </row>
        <row r="26">
          <cell r="A26">
            <v>7388475.6424707221</v>
          </cell>
        </row>
        <row r="31">
          <cell r="A31">
            <v>35633.688029839497</v>
          </cell>
        </row>
        <row r="43">
          <cell r="N43">
            <v>7706284.3977876231</v>
          </cell>
        </row>
        <row r="49">
          <cell r="N49">
            <v>-361104.14920717839</v>
          </cell>
        </row>
        <row r="52">
          <cell r="A52">
            <v>215934.67795514432</v>
          </cell>
          <cell r="N52">
            <v>77505.405234565944</v>
          </cell>
        </row>
        <row r="68">
          <cell r="A68">
            <v>981.91300000000001</v>
          </cell>
          <cell r="N68">
            <v>7528320.7599800006</v>
          </cell>
        </row>
        <row r="71">
          <cell r="N71">
            <v>119154.45927531646</v>
          </cell>
        </row>
        <row r="75">
          <cell r="A75">
            <v>750445.28309531661</v>
          </cell>
        </row>
        <row r="79">
          <cell r="A79">
            <v>2399849.9964731792</v>
          </cell>
          <cell r="N79">
            <v>1448013.3418801297</v>
          </cell>
        </row>
        <row r="98">
          <cell r="A98">
            <v>2161551.2281300002</v>
          </cell>
        </row>
        <row r="136">
          <cell r="N136">
            <v>202449.33762414125</v>
          </cell>
        </row>
        <row r="138">
          <cell r="N138">
            <v>197432.63624999998</v>
          </cell>
        </row>
        <row r="139">
          <cell r="N139">
            <v>91159.706340000004</v>
          </cell>
        </row>
        <row r="140">
          <cell r="N140">
            <v>43263.647480000014</v>
          </cell>
        </row>
        <row r="141">
          <cell r="N141">
            <v>-154948.859</v>
          </cell>
        </row>
        <row r="142">
          <cell r="N142">
            <v>-471658.69149730017</v>
          </cell>
        </row>
        <row r="156">
          <cell r="A156">
            <v>1470461.3952392992</v>
          </cell>
        </row>
        <row r="161">
          <cell r="A161">
            <v>3989.8283499999998</v>
          </cell>
        </row>
      </sheetData>
      <sheetData sheetId="11"/>
      <sheetData sheetId="12">
        <row r="7">
          <cell r="N7">
            <v>808590.72379000008</v>
          </cell>
        </row>
        <row r="8">
          <cell r="N8">
            <v>349767</v>
          </cell>
        </row>
        <row r="10">
          <cell r="N10">
            <v>425008.90772999998</v>
          </cell>
        </row>
        <row r="12">
          <cell r="A12">
            <v>3966969.1646220176</v>
          </cell>
        </row>
        <row r="26">
          <cell r="A26">
            <v>7247710.0093530007</v>
          </cell>
        </row>
        <row r="31">
          <cell r="A31">
            <v>34555.944199999998</v>
          </cell>
        </row>
        <row r="43">
          <cell r="N43">
            <v>8720054.2056099996</v>
          </cell>
        </row>
        <row r="49">
          <cell r="N49">
            <v>-313939.72700000001</v>
          </cell>
        </row>
        <row r="52">
          <cell r="A52">
            <v>245254.90884401568</v>
          </cell>
          <cell r="N52">
            <v>124607.19043401571</v>
          </cell>
        </row>
        <row r="68">
          <cell r="A68">
            <v>485.44200000000001</v>
          </cell>
          <cell r="N68">
            <v>7856079.4898400009</v>
          </cell>
        </row>
        <row r="71">
          <cell r="N71">
            <v>102919.086058</v>
          </cell>
        </row>
        <row r="75">
          <cell r="A75">
            <v>690123.26521800004</v>
          </cell>
        </row>
        <row r="79">
          <cell r="A79">
            <v>2801767.3262694376</v>
          </cell>
          <cell r="N79">
            <v>1448660.3534499945</v>
          </cell>
        </row>
        <row r="98">
          <cell r="A98">
            <v>2126593.2526699998</v>
          </cell>
        </row>
        <row r="136">
          <cell r="N136">
            <v>1691427.6954155383</v>
          </cell>
        </row>
        <row r="138">
          <cell r="N138">
            <v>201460.50347</v>
          </cell>
        </row>
        <row r="139">
          <cell r="N139">
            <v>60782.170840000006</v>
          </cell>
        </row>
        <row r="140">
          <cell r="N140">
            <v>33436.546330000034</v>
          </cell>
        </row>
        <row r="141">
          <cell r="N141">
            <v>-103241.95576804901</v>
          </cell>
        </row>
        <row r="142">
          <cell r="N142">
            <v>-358476.84743920004</v>
          </cell>
        </row>
        <row r="156">
          <cell r="A156">
            <v>1455311.53327</v>
          </cell>
        </row>
        <row r="161">
          <cell r="A161">
            <v>17639.862000000001</v>
          </cell>
        </row>
      </sheetData>
      <sheetData sheetId="13"/>
      <sheetData sheetId="14">
        <row r="7">
          <cell r="N7">
            <v>760008.73809</v>
          </cell>
        </row>
        <row r="8">
          <cell r="N8">
            <v>311741.842</v>
          </cell>
        </row>
        <row r="10">
          <cell r="N10">
            <v>612842.89944000007</v>
          </cell>
        </row>
        <row r="12">
          <cell r="A12">
            <v>3943216.5133095705</v>
          </cell>
        </row>
        <row r="26">
          <cell r="A26">
            <v>6700388.4509500014</v>
          </cell>
        </row>
        <row r="31">
          <cell r="A31">
            <v>34134.865619999997</v>
          </cell>
        </row>
        <row r="43">
          <cell r="N43">
            <v>8428645.1492600814</v>
          </cell>
        </row>
        <row r="49">
          <cell r="N49">
            <v>-291974.00404388166</v>
          </cell>
        </row>
        <row r="52">
          <cell r="A52">
            <v>267572.43322813895</v>
          </cell>
          <cell r="N52">
            <v>69481.257690074053</v>
          </cell>
        </row>
        <row r="68">
          <cell r="A68">
            <v>331.279</v>
          </cell>
          <cell r="N68">
            <v>7593861.5966599993</v>
          </cell>
        </row>
        <row r="71">
          <cell r="N71">
            <v>79839.0495945</v>
          </cell>
        </row>
        <row r="75">
          <cell r="A75">
            <v>685754.10649450007</v>
          </cell>
        </row>
        <row r="79">
          <cell r="A79">
            <v>2693156.1019065958</v>
          </cell>
          <cell r="N79">
            <v>1447473.4974163584</v>
          </cell>
        </row>
        <row r="98">
          <cell r="A98">
            <v>2097359.06972</v>
          </cell>
        </row>
        <row r="136">
          <cell r="N136">
            <v>1927228.2179603251</v>
          </cell>
        </row>
        <row r="138">
          <cell r="N138">
            <v>196685.24494999999</v>
          </cell>
        </row>
        <row r="139">
          <cell r="N139">
            <v>65335.507119999987</v>
          </cell>
        </row>
        <row r="140">
          <cell r="N140">
            <v>34093.196270000015</v>
          </cell>
        </row>
        <row r="141">
          <cell r="N141">
            <v>-62667.748999999996</v>
          </cell>
        </row>
        <row r="142">
          <cell r="N142">
            <v>-439972.83130000014</v>
          </cell>
        </row>
        <row r="156">
          <cell r="A156">
            <v>1239037.2701000001</v>
          </cell>
        </row>
        <row r="161">
          <cell r="A161">
            <v>-27987.824590000004</v>
          </cell>
        </row>
      </sheetData>
      <sheetData sheetId="15"/>
      <sheetData sheetId="16">
        <row r="7">
          <cell r="N7">
            <v>741789.12777000014</v>
          </cell>
        </row>
        <row r="8">
          <cell r="N8">
            <v>305150.12704573805</v>
          </cell>
        </row>
        <row r="10">
          <cell r="N10">
            <v>651687.19723000005</v>
          </cell>
        </row>
        <row r="12">
          <cell r="A12">
            <v>3837023.4131334154</v>
          </cell>
        </row>
        <row r="26">
          <cell r="A26">
            <v>6571763.2268200004</v>
          </cell>
        </row>
        <row r="31">
          <cell r="A31">
            <v>35920.44038</v>
          </cell>
        </row>
        <row r="43">
          <cell r="N43">
            <v>7969242.6649552984</v>
          </cell>
        </row>
        <row r="49">
          <cell r="N49">
            <v>-274537.1224140001</v>
          </cell>
        </row>
        <row r="52">
          <cell r="A52">
            <v>266872.87989759468</v>
          </cell>
          <cell r="N52">
            <v>101663.80135888777</v>
          </cell>
        </row>
        <row r="68">
          <cell r="A68">
            <v>-5154</v>
          </cell>
          <cell r="N68">
            <v>6980437.0229599997</v>
          </cell>
        </row>
        <row r="71">
          <cell r="N71">
            <v>54248.125899999999</v>
          </cell>
        </row>
        <row r="75">
          <cell r="A75">
            <v>689158.19900999998</v>
          </cell>
        </row>
        <row r="79">
          <cell r="A79">
            <v>2593976.8416499207</v>
          </cell>
          <cell r="N79">
            <v>2693791.085471408</v>
          </cell>
        </row>
        <row r="98">
          <cell r="A98">
            <v>2038441.9129300001</v>
          </cell>
        </row>
        <row r="136">
          <cell r="N136">
            <v>2523456.3989306642</v>
          </cell>
        </row>
        <row r="138">
          <cell r="N138">
            <v>172486.742</v>
          </cell>
        </row>
        <row r="139">
          <cell r="N139">
            <v>125323.49276999987</v>
          </cell>
        </row>
        <row r="140">
          <cell r="N140">
            <v>23022.619939999997</v>
          </cell>
        </row>
        <row r="141">
          <cell r="N141">
            <v>-164928.508</v>
          </cell>
        </row>
        <row r="142">
          <cell r="N142">
            <v>-601379.21462999994</v>
          </cell>
        </row>
        <row r="156">
          <cell r="A156">
            <v>1207286.6544299999</v>
          </cell>
        </row>
        <row r="161">
          <cell r="A161">
            <v>12861.78881</v>
          </cell>
        </row>
      </sheetData>
      <sheetData sheetId="17"/>
      <sheetData sheetId="18">
        <row r="7">
          <cell r="N7">
            <v>670593.08412999997</v>
          </cell>
        </row>
        <row r="8">
          <cell r="N8">
            <v>300867.84499999997</v>
          </cell>
        </row>
        <row r="10">
          <cell r="N10">
            <v>604243.32328999997</v>
          </cell>
        </row>
        <row r="12">
          <cell r="A12">
            <v>3666820.3239145582</v>
          </cell>
        </row>
        <row r="26">
          <cell r="A26">
            <v>6400563.6535939993</v>
          </cell>
        </row>
        <row r="31">
          <cell r="A31">
            <v>31356.605985768543</v>
          </cell>
        </row>
        <row r="43">
          <cell r="N43">
            <v>7778691.5425555455</v>
          </cell>
        </row>
        <row r="49">
          <cell r="N49">
            <v>-246516.77492</v>
          </cell>
        </row>
        <row r="52">
          <cell r="A52">
            <v>288924.92052196962</v>
          </cell>
          <cell r="N52">
            <v>135702.66632113419</v>
          </cell>
        </row>
        <row r="68">
          <cell r="B68">
            <v>336</v>
          </cell>
          <cell r="N68">
            <v>6648283.7469299994</v>
          </cell>
        </row>
        <row r="71">
          <cell r="N71">
            <v>50775.883778799995</v>
          </cell>
        </row>
        <row r="75">
          <cell r="A75">
            <v>696079.57189879997</v>
          </cell>
        </row>
        <row r="79">
          <cell r="A79">
            <v>2258137.9003619198</v>
          </cell>
          <cell r="N79">
            <v>1239132.7099912474</v>
          </cell>
        </row>
        <row r="98">
          <cell r="A98">
            <v>2003104.1605199999</v>
          </cell>
        </row>
        <row r="136">
          <cell r="N136">
            <v>1175680.3533197111</v>
          </cell>
        </row>
        <row r="138">
          <cell r="N138">
            <v>191851.98927999998</v>
          </cell>
        </row>
        <row r="139">
          <cell r="N139">
            <v>18962.143319999966</v>
          </cell>
        </row>
        <row r="140">
          <cell r="N140">
            <v>25966.734519999984</v>
          </cell>
        </row>
        <row r="141">
          <cell r="N141">
            <v>-187638.93</v>
          </cell>
        </row>
        <row r="142">
          <cell r="N142">
            <v>-473873.58226919995</v>
          </cell>
        </row>
        <row r="156">
          <cell r="A156">
            <v>1138794.7311</v>
          </cell>
        </row>
        <row r="161">
          <cell r="A161">
            <v>-10655.050939999997</v>
          </cell>
        </row>
      </sheetData>
      <sheetData sheetId="19"/>
      <sheetData sheetId="20">
        <row r="7">
          <cell r="N7">
            <v>658230.03465000005</v>
          </cell>
        </row>
        <row r="8">
          <cell r="N8">
            <v>272724.89399999997</v>
          </cell>
        </row>
        <row r="10">
          <cell r="N10">
            <v>604656.60752999992</v>
          </cell>
        </row>
        <row r="12">
          <cell r="A12">
            <v>3582496.2494723587</v>
          </cell>
        </row>
        <row r="26">
          <cell r="A26">
            <v>6255559.94912</v>
          </cell>
        </row>
        <row r="31">
          <cell r="A31">
            <v>30623.5144</v>
          </cell>
        </row>
        <row r="43">
          <cell r="N43">
            <v>7273031.0971073285</v>
          </cell>
        </row>
        <row r="49">
          <cell r="N49">
            <v>-238078.3666100002</v>
          </cell>
        </row>
        <row r="52">
          <cell r="A52">
            <v>329049.96553939581</v>
          </cell>
          <cell r="N52">
            <v>140112.17768175458</v>
          </cell>
        </row>
        <row r="68">
          <cell r="B68">
            <v>-253</v>
          </cell>
          <cell r="N68">
            <v>6359384.7811899995</v>
          </cell>
        </row>
        <row r="71">
          <cell r="N71">
            <v>50669.887750000002</v>
          </cell>
        </row>
        <row r="75">
          <cell r="A75">
            <v>681287.28231000004</v>
          </cell>
        </row>
        <row r="79">
          <cell r="A79">
            <v>2343790.7266070615</v>
          </cell>
          <cell r="N79">
            <v>1274522.3504802284</v>
          </cell>
        </row>
        <row r="98">
          <cell r="A98">
            <v>1966672.6524199999</v>
          </cell>
        </row>
        <row r="136">
          <cell r="N136">
            <v>603320.74726049474</v>
          </cell>
        </row>
        <row r="138">
          <cell r="N138">
            <v>188001.67200000002</v>
          </cell>
        </row>
        <row r="139">
          <cell r="N139">
            <v>48610.801659402081</v>
          </cell>
        </row>
        <row r="140">
          <cell r="N140">
            <v>26399.593204099972</v>
          </cell>
        </row>
        <row r="141">
          <cell r="N141">
            <v>-270662.35399999999</v>
          </cell>
        </row>
        <row r="142">
          <cell r="N142">
            <v>-441475.28581410006</v>
          </cell>
        </row>
        <row r="156">
          <cell r="A156">
            <v>1107216.5545399999</v>
          </cell>
        </row>
        <row r="161">
          <cell r="A161">
            <v>25072.426619999998</v>
          </cell>
        </row>
      </sheetData>
      <sheetData sheetId="21"/>
      <sheetData sheetId="22">
        <row r="7">
          <cell r="N7">
            <v>576389.98149999988</v>
          </cell>
        </row>
        <row r="8">
          <cell r="N8">
            <v>262063.29300000001</v>
          </cell>
        </row>
        <row r="10">
          <cell r="N10">
            <v>570170.23429999989</v>
          </cell>
        </row>
        <row r="12">
          <cell r="A12">
            <v>3315929.4643737967</v>
          </cell>
        </row>
        <row r="26">
          <cell r="A26">
            <v>6083096.0854500001</v>
          </cell>
        </row>
        <row r="31">
          <cell r="A31">
            <v>28748.959457999998</v>
          </cell>
        </row>
        <row r="43">
          <cell r="N43">
            <v>7356981.0478034476</v>
          </cell>
        </row>
        <row r="49">
          <cell r="N49">
            <v>-251174.75189000031</v>
          </cell>
        </row>
        <row r="52">
          <cell r="A52">
            <v>398935.2876509307</v>
          </cell>
          <cell r="N52">
            <v>160386.89939332727</v>
          </cell>
        </row>
        <row r="68">
          <cell r="B68">
            <v>7671.6409999999996</v>
          </cell>
          <cell r="N68">
            <v>6259460.6113799987</v>
          </cell>
        </row>
        <row r="71">
          <cell r="N71">
            <v>44140.432571500001</v>
          </cell>
        </row>
        <row r="75">
          <cell r="A75">
            <v>630697.36498149985</v>
          </cell>
        </row>
        <row r="79">
          <cell r="A79">
            <v>2310866.3325402876</v>
          </cell>
          <cell r="N79">
            <v>1115402.6176740974</v>
          </cell>
        </row>
        <row r="98">
          <cell r="A98">
            <v>1937024.558</v>
          </cell>
        </row>
        <row r="136">
          <cell r="N136">
            <v>716553.37519785727</v>
          </cell>
        </row>
        <row r="138">
          <cell r="N138">
            <v>180577.14553000001</v>
          </cell>
        </row>
        <row r="139">
          <cell r="N139">
            <v>82457.980149999945</v>
          </cell>
        </row>
        <row r="140">
          <cell r="N140">
            <v>86338.065139999992</v>
          </cell>
        </row>
        <row r="141">
          <cell r="N141">
            <v>-334685.32400000002</v>
          </cell>
        </row>
        <row r="142">
          <cell r="N142">
            <v>-474341.38199369999</v>
          </cell>
        </row>
        <row r="156">
          <cell r="A156">
            <v>1225751.9931000001</v>
          </cell>
        </row>
        <row r="161">
          <cell r="A161">
            <v>15201.568479999998</v>
          </cell>
        </row>
      </sheetData>
      <sheetData sheetId="23"/>
      <sheetData sheetId="24">
        <row r="7">
          <cell r="N7">
            <v>751050.74448999995</v>
          </cell>
        </row>
        <row r="8">
          <cell r="N8">
            <v>247570</v>
          </cell>
        </row>
        <row r="10">
          <cell r="N10">
            <v>216956.4449</v>
          </cell>
        </row>
        <row r="12">
          <cell r="A12">
            <v>3288041.026255474</v>
          </cell>
        </row>
        <row r="26">
          <cell r="A26">
            <v>5973879.8678147001</v>
          </cell>
        </row>
        <row r="31">
          <cell r="A31">
            <v>33178.734060000003</v>
          </cell>
        </row>
        <row r="43">
          <cell r="N43">
            <v>6678167.792717536</v>
          </cell>
        </row>
        <row r="49">
          <cell r="N49">
            <v>-307593.85820000019</v>
          </cell>
        </row>
        <row r="52">
          <cell r="A52">
            <v>319460.47390202386</v>
          </cell>
          <cell r="N52">
            <v>162427.06446749766</v>
          </cell>
        </row>
        <row r="68">
          <cell r="A68">
            <v>10342</v>
          </cell>
          <cell r="N68">
            <v>6123048.92074</v>
          </cell>
        </row>
        <row r="71">
          <cell r="N71">
            <v>51416.325329999992</v>
          </cell>
        </row>
        <row r="75">
          <cell r="A75">
            <v>596104.15575999999</v>
          </cell>
        </row>
        <row r="79">
          <cell r="A79">
            <v>2220881.2735099969</v>
          </cell>
          <cell r="N79">
            <v>1342516.9590410353</v>
          </cell>
        </row>
        <row r="98">
          <cell r="A98">
            <v>1929954.5962100001</v>
          </cell>
        </row>
        <row r="136">
          <cell r="N136">
            <v>321160.49954387295</v>
          </cell>
        </row>
        <row r="138">
          <cell r="N138">
            <v>284299.70765999996</v>
          </cell>
        </row>
        <row r="139">
          <cell r="N139">
            <v>81015.56428999998</v>
          </cell>
        </row>
        <row r="140">
          <cell r="N140">
            <v>37514.336649999976</v>
          </cell>
        </row>
        <row r="141">
          <cell r="N141">
            <v>-305548.99600000028</v>
          </cell>
        </row>
        <row r="142">
          <cell r="N142">
            <v>-349427.74142999994</v>
          </cell>
        </row>
        <row r="156">
          <cell r="A156">
            <v>1168170.9710200001</v>
          </cell>
        </row>
        <row r="161">
          <cell r="A161">
            <v>11590.629040000002</v>
          </cell>
        </row>
      </sheetData>
      <sheetData sheetId="25"/>
      <sheetData sheetId="26">
        <row r="7">
          <cell r="N7">
            <v>788665</v>
          </cell>
        </row>
        <row r="8">
          <cell r="N8">
            <v>326770</v>
          </cell>
        </row>
        <row r="10">
          <cell r="N10">
            <v>209604</v>
          </cell>
        </row>
        <row r="12">
          <cell r="A12">
            <v>3506508</v>
          </cell>
        </row>
        <row r="26">
          <cell r="A26">
            <v>5599840</v>
          </cell>
        </row>
        <row r="31">
          <cell r="A31">
            <v>29336</v>
          </cell>
        </row>
        <row r="43">
          <cell r="N43">
            <v>6491963</v>
          </cell>
        </row>
        <row r="49">
          <cell r="N49">
            <v>-363576</v>
          </cell>
        </row>
        <row r="52">
          <cell r="A52">
            <v>308026</v>
          </cell>
          <cell r="N52">
            <v>308812</v>
          </cell>
        </row>
        <row r="68">
          <cell r="N68">
            <v>6402235</v>
          </cell>
        </row>
        <row r="71">
          <cell r="N71">
            <v>60657</v>
          </cell>
        </row>
        <row r="75">
          <cell r="A75">
            <v>581479</v>
          </cell>
        </row>
        <row r="79">
          <cell r="A79">
            <v>2067284</v>
          </cell>
          <cell r="N79">
            <v>1239943</v>
          </cell>
        </row>
        <row r="98">
          <cell r="A98">
            <v>1967575</v>
          </cell>
        </row>
        <row r="136">
          <cell r="N136">
            <v>772471</v>
          </cell>
        </row>
        <row r="138">
          <cell r="N138">
            <v>151995</v>
          </cell>
        </row>
        <row r="139">
          <cell r="N139">
            <v>73929</v>
          </cell>
        </row>
        <row r="140">
          <cell r="N140">
            <v>5146</v>
          </cell>
        </row>
        <row r="141">
          <cell r="N141">
            <v>-521104</v>
          </cell>
        </row>
        <row r="142">
          <cell r="N142">
            <v>-702331</v>
          </cell>
        </row>
        <row r="156">
          <cell r="A156">
            <v>1396732</v>
          </cell>
        </row>
        <row r="161">
          <cell r="A161">
            <v>48662</v>
          </cell>
        </row>
      </sheetData>
      <sheetData sheetId="27"/>
      <sheetData sheetId="28">
        <row r="7">
          <cell r="N7">
            <v>743906</v>
          </cell>
        </row>
        <row r="8">
          <cell r="N8">
            <v>317935</v>
          </cell>
        </row>
        <row r="10">
          <cell r="N10">
            <v>197801</v>
          </cell>
        </row>
        <row r="12">
          <cell r="A12">
            <v>3779243</v>
          </cell>
        </row>
        <row r="26">
          <cell r="A26">
            <v>5912186</v>
          </cell>
        </row>
        <row r="31">
          <cell r="A31">
            <v>27538</v>
          </cell>
        </row>
        <row r="43">
          <cell r="N43">
            <v>6663978</v>
          </cell>
        </row>
        <row r="49">
          <cell r="N49">
            <v>-396115</v>
          </cell>
        </row>
        <row r="52">
          <cell r="A52">
            <v>260810</v>
          </cell>
          <cell r="N52">
            <v>219021</v>
          </cell>
        </row>
        <row r="68">
          <cell r="N68">
            <v>6186324</v>
          </cell>
        </row>
        <row r="71">
          <cell r="N71">
            <v>143450</v>
          </cell>
        </row>
        <row r="75">
          <cell r="A75">
            <v>647625</v>
          </cell>
        </row>
        <row r="79">
          <cell r="A79">
            <v>2396609</v>
          </cell>
          <cell r="N79">
            <v>1490008</v>
          </cell>
        </row>
        <row r="98">
          <cell r="A98">
            <v>1858952</v>
          </cell>
        </row>
        <row r="136">
          <cell r="N136">
            <v>51838</v>
          </cell>
        </row>
        <row r="138">
          <cell r="N138">
            <v>145233</v>
          </cell>
        </row>
        <row r="139">
          <cell r="N139">
            <v>41393</v>
          </cell>
        </row>
        <row r="140">
          <cell r="N140">
            <v>131606</v>
          </cell>
        </row>
        <row r="141">
          <cell r="N141">
            <v>-459634</v>
          </cell>
        </row>
        <row r="142">
          <cell r="N142">
            <v>-528934</v>
          </cell>
        </row>
        <row r="156">
          <cell r="A156">
            <v>1959681</v>
          </cell>
        </row>
        <row r="161">
          <cell r="A161">
            <v>39098</v>
          </cell>
        </row>
      </sheetData>
      <sheetData sheetId="29"/>
      <sheetData sheetId="30">
        <row r="7">
          <cell r="N7">
            <v>731464</v>
          </cell>
        </row>
        <row r="8">
          <cell r="N8">
            <v>295292</v>
          </cell>
        </row>
        <row r="10">
          <cell r="N10">
            <v>182758</v>
          </cell>
        </row>
        <row r="12">
          <cell r="A12">
            <v>3833549</v>
          </cell>
        </row>
        <row r="26">
          <cell r="A26">
            <v>5912846</v>
          </cell>
        </row>
        <row r="31">
          <cell r="A31">
            <v>27165</v>
          </cell>
        </row>
        <row r="43">
          <cell r="N43">
            <v>6882577</v>
          </cell>
        </row>
        <row r="49">
          <cell r="N49">
            <v>-315899</v>
          </cell>
        </row>
        <row r="52">
          <cell r="A52">
            <v>151541</v>
          </cell>
          <cell r="N52">
            <v>171714</v>
          </cell>
        </row>
        <row r="68">
          <cell r="N68">
            <v>5718779</v>
          </cell>
        </row>
        <row r="71">
          <cell r="N71">
            <v>179458</v>
          </cell>
        </row>
        <row r="75">
          <cell r="A75">
            <v>626519</v>
          </cell>
        </row>
        <row r="79">
          <cell r="A79">
            <v>2645461</v>
          </cell>
          <cell r="N79">
            <v>1567715</v>
          </cell>
        </row>
        <row r="98">
          <cell r="A98">
            <v>1847887</v>
          </cell>
        </row>
        <row r="136">
          <cell r="N136">
            <v>-204843</v>
          </cell>
        </row>
        <row r="138">
          <cell r="N138">
            <v>135246</v>
          </cell>
        </row>
        <row r="139">
          <cell r="N139">
            <v>74451</v>
          </cell>
        </row>
        <row r="140">
          <cell r="N140">
            <v>304555</v>
          </cell>
        </row>
        <row r="141">
          <cell r="N141">
            <v>-107257</v>
          </cell>
        </row>
        <row r="142">
          <cell r="N142">
            <v>-664494</v>
          </cell>
        </row>
        <row r="156">
          <cell r="A156">
            <v>2343647</v>
          </cell>
        </row>
        <row r="161">
          <cell r="A161">
            <v>19022</v>
          </cell>
        </row>
      </sheetData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6:B13"/>
  <sheetViews>
    <sheetView showGridLines="0" tabSelected="1" workbookViewId="0">
      <selection activeCell="B10" sqref="B10"/>
    </sheetView>
  </sheetViews>
  <sheetFormatPr baseColWidth="10" defaultColWidth="11.42578125" defaultRowHeight="12.75" x14ac:dyDescent="0.2"/>
  <cols>
    <col min="2" max="2" width="98" customWidth="1"/>
  </cols>
  <sheetData>
    <row r="6" spans="2:2" ht="23.25" x14ac:dyDescent="0.35">
      <c r="B6" s="8" t="s">
        <v>241</v>
      </c>
    </row>
    <row r="7" spans="2:2" ht="31.5" customHeight="1" x14ac:dyDescent="0.2"/>
    <row r="8" spans="2:2" ht="20.25" x14ac:dyDescent="0.3">
      <c r="B8" s="7"/>
    </row>
    <row r="10" spans="2:2" ht="18" customHeight="1" x14ac:dyDescent="0.2">
      <c r="B10" s="9" t="s">
        <v>242</v>
      </c>
    </row>
    <row r="11" spans="2:2" ht="18" customHeight="1" x14ac:dyDescent="0.2">
      <c r="B11" s="9" t="s">
        <v>0</v>
      </c>
    </row>
    <row r="12" spans="2:2" ht="18" customHeight="1" x14ac:dyDescent="0.2">
      <c r="B12" s="9" t="s">
        <v>1</v>
      </c>
    </row>
    <row r="13" spans="2:2" ht="18" customHeight="1" x14ac:dyDescent="0.2">
      <c r="B13" s="9" t="s">
        <v>2</v>
      </c>
    </row>
  </sheetData>
  <phoneticPr fontId="6" type="noConversion"/>
  <hyperlinks>
    <hyperlink ref="B11:B13" location="'gastos GV'!A1" display="Ejecución del presupuesto de gastos, por capítulos"/>
    <hyperlink ref="B11" location="'Resumen recursos-empleos (m €)'!A1" tooltip="Recursos-Empleos no financieros de las Administraciones Vascas (miles €)" display="► Recursos-Empleos no financieros de las Administraciones Vascas (miles €). 2000-2010"/>
    <hyperlink ref="B12" location="'Resumen recursos-empleos (var)'!A1" tooltip="Recursos-Empleos no financieros de las Administraciones Vascas (tasa de variación)" display="► Recursos-Empleos no financieros de las Administraciones Vascas (tasa de variación). 2000-2010"/>
    <hyperlink ref="B13" location="'Resumen resursos empleos (%PIB)'!A1" tooltip="Recursos-Empleos no financieros de las Administraciones Vascas (% PIB)" display="► Recursos-Empleos no financieros de las Administraciones Vascas (% PIB). 2000-2010"/>
    <hyperlink ref="B10" location="'cuentas 2020'!A1" tooltip=" Cuentas económicas" display="► Cuentas económicas 2020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76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6.42578125" style="1" customWidth="1"/>
    <col min="2" max="2" width="11" style="18" customWidth="1"/>
    <col min="3" max="5" width="10" style="84" customWidth="1"/>
    <col min="6" max="6" width="10" style="18" customWidth="1"/>
    <col min="7" max="7" width="1.28515625" style="101" customWidth="1"/>
    <col min="8" max="8" width="6" style="101" customWidth="1"/>
    <col min="9" max="9" width="39" style="18" customWidth="1"/>
    <col min="10" max="10" width="1.28515625" style="101" customWidth="1"/>
    <col min="11" max="11" width="10" style="18" customWidth="1"/>
    <col min="12" max="14" width="10" style="84" customWidth="1"/>
    <col min="15" max="15" width="10" style="18" customWidth="1"/>
    <col min="16" max="16384" width="11.42578125" style="18"/>
  </cols>
  <sheetData>
    <row r="1" spans="1:16" s="109" customFormat="1" ht="15.75" x14ac:dyDescent="0.2">
      <c r="A1" s="1"/>
      <c r="B1" s="14" t="s">
        <v>3</v>
      </c>
      <c r="C1" s="15"/>
      <c r="D1" s="16"/>
      <c r="E1" s="15"/>
      <c r="F1" s="17"/>
      <c r="G1" s="17"/>
      <c r="H1" s="17"/>
      <c r="I1" s="17"/>
      <c r="J1" s="17"/>
      <c r="K1" s="16"/>
      <c r="L1" s="16"/>
      <c r="M1" s="16"/>
      <c r="N1" s="16"/>
      <c r="O1" s="16"/>
    </row>
    <row r="2" spans="1:16" ht="10.5" customHeight="1" x14ac:dyDescent="0.2">
      <c r="B2" s="19" t="s">
        <v>4</v>
      </c>
      <c r="C2" s="15"/>
      <c r="D2" s="16"/>
      <c r="E2" s="15"/>
      <c r="F2" s="17"/>
      <c r="G2" s="17"/>
      <c r="H2" s="17"/>
      <c r="I2" s="17"/>
      <c r="J2" s="17"/>
      <c r="K2" s="16"/>
      <c r="L2" s="16"/>
      <c r="M2" s="16"/>
      <c r="N2" s="16"/>
      <c r="O2" s="16"/>
    </row>
    <row r="3" spans="1:16" ht="6" customHeight="1" x14ac:dyDescent="0.2">
      <c r="B3" s="20"/>
      <c r="C3" s="20"/>
      <c r="D3" s="20"/>
      <c r="E3" s="20"/>
      <c r="F3" s="20"/>
      <c r="G3" s="20"/>
      <c r="H3" s="20"/>
      <c r="I3" s="20"/>
      <c r="J3" s="20"/>
      <c r="K3" s="21"/>
      <c r="L3" s="20"/>
      <c r="M3" s="20"/>
      <c r="N3" s="20"/>
      <c r="O3" s="20"/>
    </row>
    <row r="4" spans="1:16" s="24" customFormat="1" ht="23.25" customHeight="1" x14ac:dyDescent="0.2">
      <c r="A4" s="173"/>
      <c r="B4" s="22" t="s">
        <v>5</v>
      </c>
      <c r="C4" s="23"/>
      <c r="D4" s="23"/>
      <c r="E4" s="23"/>
      <c r="F4" s="23"/>
      <c r="G4" s="23"/>
      <c r="H4" s="23"/>
      <c r="J4" s="23"/>
      <c r="L4" s="23"/>
      <c r="M4" s="23"/>
      <c r="O4" s="175" t="s">
        <v>6</v>
      </c>
    </row>
    <row r="5" spans="1:16" ht="26.25" customHeight="1" x14ac:dyDescent="0.2">
      <c r="B5" s="25" t="s">
        <v>7</v>
      </c>
      <c r="C5" s="25" t="s">
        <v>8</v>
      </c>
      <c r="D5" s="25" t="s">
        <v>9</v>
      </c>
      <c r="E5" s="26" t="s">
        <v>10</v>
      </c>
      <c r="F5" s="26" t="s">
        <v>11</v>
      </c>
      <c r="G5" s="27"/>
      <c r="H5" s="25" t="s">
        <v>12</v>
      </c>
      <c r="I5" s="25" t="s">
        <v>13</v>
      </c>
      <c r="J5" s="27"/>
      <c r="K5" s="26" t="s">
        <v>11</v>
      </c>
      <c r="L5" s="26" t="s">
        <v>10</v>
      </c>
      <c r="M5" s="26" t="s">
        <v>9</v>
      </c>
      <c r="N5" s="25" t="s">
        <v>14</v>
      </c>
      <c r="O5" s="25" t="s">
        <v>7</v>
      </c>
    </row>
    <row r="6" spans="1:16" ht="24" customHeight="1" x14ac:dyDescent="0.2">
      <c r="B6" s="28"/>
      <c r="C6" s="28"/>
      <c r="D6" s="28"/>
      <c r="E6" s="28"/>
      <c r="F6" s="28"/>
      <c r="G6" s="29"/>
      <c r="H6" s="30" t="s">
        <v>15</v>
      </c>
      <c r="I6" s="30" t="s">
        <v>16</v>
      </c>
      <c r="J6" s="29"/>
      <c r="K6" s="28">
        <v>1290787.5869999998</v>
      </c>
      <c r="L6" s="28">
        <v>2058573.2789919754</v>
      </c>
      <c r="M6" s="28">
        <v>771182.21799999999</v>
      </c>
      <c r="N6" s="28">
        <v>8141245.4330400005</v>
      </c>
      <c r="O6" s="28">
        <v>12261788.517031975</v>
      </c>
      <c r="P6" s="31"/>
    </row>
    <row r="7" spans="1:16" ht="24" customHeight="1" x14ac:dyDescent="0.2">
      <c r="B7" s="32"/>
      <c r="C7" s="32"/>
      <c r="D7" s="32"/>
      <c r="E7" s="32"/>
      <c r="F7" s="32"/>
      <c r="G7" s="33"/>
      <c r="H7" s="30" t="s">
        <v>17</v>
      </c>
      <c r="I7" s="34" t="s">
        <v>18</v>
      </c>
      <c r="J7" s="29"/>
      <c r="K7" s="28">
        <v>229294.36600000001</v>
      </c>
      <c r="L7" s="28">
        <v>314338.70668</v>
      </c>
      <c r="M7" s="28">
        <v>96271.773000000001</v>
      </c>
      <c r="N7" s="28">
        <v>46115.637309999998</v>
      </c>
      <c r="O7" s="28">
        <v>686020.48299000005</v>
      </c>
      <c r="P7" s="31"/>
    </row>
    <row r="8" spans="1:16" ht="24" customHeight="1" x14ac:dyDescent="0.2">
      <c r="B8" s="32"/>
      <c r="C8" s="32"/>
      <c r="D8" s="32"/>
      <c r="E8" s="32"/>
      <c r="F8" s="32"/>
      <c r="G8" s="33"/>
      <c r="H8" s="30" t="s">
        <v>19</v>
      </c>
      <c r="I8" s="34" t="s">
        <v>20</v>
      </c>
      <c r="J8" s="29"/>
      <c r="K8" s="28">
        <v>3396</v>
      </c>
      <c r="L8" s="28">
        <v>7323.8321892990434</v>
      </c>
      <c r="M8" s="28">
        <v>2095</v>
      </c>
      <c r="N8" s="28">
        <v>330000</v>
      </c>
      <c r="O8" s="28">
        <v>342814.83218929905</v>
      </c>
    </row>
    <row r="9" spans="1:16" ht="24" customHeight="1" x14ac:dyDescent="0.2">
      <c r="B9" s="32"/>
      <c r="C9" s="32"/>
      <c r="D9" s="32"/>
      <c r="E9" s="32"/>
      <c r="F9" s="32"/>
      <c r="G9" s="33"/>
      <c r="H9" s="36" t="s">
        <v>21</v>
      </c>
      <c r="I9" s="34" t="s">
        <v>22</v>
      </c>
      <c r="J9" s="29"/>
      <c r="K9" s="28">
        <v>1058097.2209999999</v>
      </c>
      <c r="L9" s="28">
        <v>1736910.7401226764</v>
      </c>
      <c r="M9" s="28">
        <v>672815.44500000007</v>
      </c>
      <c r="N9" s="28">
        <v>7765129.7957300004</v>
      </c>
      <c r="O9" s="28">
        <v>11232953.201852676</v>
      </c>
      <c r="P9" s="31"/>
    </row>
    <row r="10" spans="1:16" ht="24" customHeight="1" x14ac:dyDescent="0.2">
      <c r="B10" s="32"/>
      <c r="C10" s="32"/>
      <c r="D10" s="32"/>
      <c r="E10" s="32"/>
      <c r="F10" s="32"/>
      <c r="G10" s="33"/>
      <c r="H10" s="36" t="s">
        <v>23</v>
      </c>
      <c r="I10" s="34" t="s">
        <v>24</v>
      </c>
      <c r="J10" s="29"/>
      <c r="K10" s="28">
        <v>30471.25</v>
      </c>
      <c r="L10" s="28">
        <v>84010.271559999994</v>
      </c>
      <c r="M10" s="28">
        <v>22676.708999999999</v>
      </c>
      <c r="N10" s="28">
        <v>308833.19261999999</v>
      </c>
      <c r="O10" s="28">
        <v>445991.42317999998</v>
      </c>
      <c r="P10" s="31"/>
    </row>
    <row r="11" spans="1:16" ht="24" customHeight="1" x14ac:dyDescent="0.2">
      <c r="B11" s="32"/>
      <c r="C11" s="32"/>
      <c r="D11" s="32"/>
      <c r="E11" s="32"/>
      <c r="F11" s="32"/>
      <c r="G11" s="33"/>
      <c r="H11" s="36" t="s">
        <v>25</v>
      </c>
      <c r="I11" s="34" t="s">
        <v>26</v>
      </c>
      <c r="J11" s="29"/>
      <c r="K11" s="28">
        <v>1027625.971</v>
      </c>
      <c r="L11" s="28">
        <v>1652900.4685626761</v>
      </c>
      <c r="M11" s="28">
        <v>650138.73600000003</v>
      </c>
      <c r="N11" s="28">
        <v>7456296.6031100005</v>
      </c>
      <c r="O11" s="28">
        <v>10786961.778672677</v>
      </c>
      <c r="P11" s="31"/>
    </row>
    <row r="12" spans="1:16" ht="24" customHeight="1" x14ac:dyDescent="0.2">
      <c r="B12" s="28">
        <v>4076042.7524221148</v>
      </c>
      <c r="C12" s="28">
        <v>2133449.5677899998</v>
      </c>
      <c r="D12" s="28">
        <v>306809.58799999999</v>
      </c>
      <c r="E12" s="28">
        <v>1003456.7066321148</v>
      </c>
      <c r="F12" s="28">
        <v>632326.89</v>
      </c>
      <c r="G12" s="29"/>
      <c r="H12" s="30" t="s">
        <v>27</v>
      </c>
      <c r="I12" s="37" t="s">
        <v>28</v>
      </c>
      <c r="J12" s="29"/>
      <c r="K12" s="38"/>
      <c r="L12" s="35"/>
      <c r="M12" s="35"/>
      <c r="N12" s="35"/>
      <c r="O12" s="35"/>
    </row>
    <row r="13" spans="1:16" ht="24" customHeight="1" x14ac:dyDescent="0.2">
      <c r="B13" s="40">
        <v>8185745.7646098612</v>
      </c>
      <c r="C13" s="40">
        <v>6007795.8652500007</v>
      </c>
      <c r="D13" s="40">
        <v>464372.63</v>
      </c>
      <c r="E13" s="40">
        <v>1055116.5723598609</v>
      </c>
      <c r="F13" s="40">
        <v>658460.69699999993</v>
      </c>
      <c r="G13" s="39"/>
      <c r="H13" s="40" t="s">
        <v>29</v>
      </c>
      <c r="I13" s="41" t="s">
        <v>30</v>
      </c>
      <c r="J13" s="39"/>
      <c r="K13" s="42"/>
      <c r="L13" s="43"/>
      <c r="M13" s="43"/>
      <c r="N13" s="43"/>
      <c r="O13" s="43"/>
    </row>
    <row r="14" spans="1:16" ht="24" customHeight="1" x14ac:dyDescent="0.2">
      <c r="B14" s="28">
        <v>761636.43410929909</v>
      </c>
      <c r="C14" s="28">
        <v>518944.26630000002</v>
      </c>
      <c r="D14" s="28">
        <v>62429.745000000003</v>
      </c>
      <c r="E14" s="28">
        <v>84721.443809299031</v>
      </c>
      <c r="F14" s="28">
        <v>95540.979000000007</v>
      </c>
      <c r="G14" s="29"/>
      <c r="H14" s="30" t="s">
        <v>31</v>
      </c>
      <c r="I14" s="37" t="s">
        <v>32</v>
      </c>
      <c r="J14" s="29"/>
      <c r="K14" s="38"/>
      <c r="L14" s="35"/>
      <c r="M14" s="35"/>
      <c r="N14" s="35"/>
      <c r="O14" s="35"/>
    </row>
    <row r="15" spans="1:16" ht="24" customHeight="1" x14ac:dyDescent="0.2">
      <c r="B15" s="45">
        <v>7424109.3305005627</v>
      </c>
      <c r="C15" s="45">
        <v>5488851.5989500005</v>
      </c>
      <c r="D15" s="45">
        <v>401942.88500000001</v>
      </c>
      <c r="E15" s="45">
        <v>970395.12855056173</v>
      </c>
      <c r="F15" s="45">
        <v>562919.71799999999</v>
      </c>
      <c r="G15" s="44"/>
      <c r="H15" s="45" t="s">
        <v>33</v>
      </c>
      <c r="I15" s="45" t="s">
        <v>34</v>
      </c>
      <c r="J15" s="44"/>
      <c r="K15" s="46"/>
      <c r="L15" s="47"/>
      <c r="M15" s="47"/>
      <c r="N15" s="47"/>
      <c r="O15" s="47"/>
    </row>
    <row r="16" spans="1:16" ht="20.100000000000001" customHeight="1" x14ac:dyDescent="0.2">
      <c r="B16" s="48"/>
      <c r="C16" s="48"/>
      <c r="D16" s="48"/>
      <c r="E16" s="49"/>
      <c r="F16" s="49"/>
      <c r="G16" s="49"/>
      <c r="H16" s="49"/>
      <c r="I16" s="34"/>
      <c r="J16" s="29"/>
      <c r="K16" s="35"/>
      <c r="L16" s="35"/>
      <c r="M16" s="35"/>
      <c r="N16" s="28"/>
      <c r="O16" s="35"/>
    </row>
    <row r="17" spans="1:17" ht="17.25" customHeight="1" x14ac:dyDescent="0.2">
      <c r="B17" s="14" t="s">
        <v>35</v>
      </c>
      <c r="C17" s="15"/>
      <c r="D17" s="16"/>
      <c r="E17" s="15"/>
      <c r="F17" s="17"/>
      <c r="G17" s="17"/>
      <c r="H17" s="17"/>
      <c r="I17" s="17"/>
      <c r="J17" s="17"/>
      <c r="K17" s="16"/>
      <c r="L17" s="16"/>
      <c r="M17" s="16"/>
      <c r="N17" s="16"/>
      <c r="O17" s="16"/>
    </row>
    <row r="18" spans="1:17" ht="10.5" customHeight="1" x14ac:dyDescent="0.2">
      <c r="B18" s="19" t="s">
        <v>4</v>
      </c>
      <c r="C18" s="15"/>
      <c r="D18" s="16"/>
      <c r="E18" s="15"/>
      <c r="F18" s="17"/>
      <c r="G18" s="17"/>
      <c r="H18" s="17"/>
      <c r="I18" s="17"/>
      <c r="J18" s="17"/>
      <c r="K18" s="16"/>
      <c r="L18" s="16"/>
      <c r="M18" s="16"/>
      <c r="N18" s="16"/>
      <c r="O18" s="16"/>
    </row>
    <row r="19" spans="1:17" ht="17.25" customHeight="1" x14ac:dyDescent="0.2">
      <c r="B19" s="50" t="s">
        <v>36</v>
      </c>
      <c r="C19" s="15"/>
      <c r="D19" s="16"/>
      <c r="E19" s="15"/>
      <c r="F19" s="17"/>
      <c r="G19" s="17"/>
      <c r="H19" s="17"/>
      <c r="I19" s="17"/>
      <c r="J19" s="17"/>
      <c r="K19" s="16"/>
      <c r="L19" s="16"/>
      <c r="M19" s="16"/>
      <c r="N19" s="16"/>
      <c r="O19" s="16"/>
    </row>
    <row r="20" spans="1:17" ht="29.25" customHeight="1" x14ac:dyDescent="0.2">
      <c r="A20" s="173"/>
      <c r="B20" s="51" t="s">
        <v>37</v>
      </c>
      <c r="C20" s="106"/>
      <c r="D20" s="107"/>
      <c r="E20" s="106"/>
      <c r="F20" s="108"/>
      <c r="G20" s="108"/>
      <c r="H20" s="108"/>
      <c r="I20" s="108"/>
      <c r="J20" s="108"/>
      <c r="K20" s="107"/>
      <c r="L20" s="107"/>
      <c r="M20" s="107"/>
      <c r="N20" s="107"/>
      <c r="O20" s="107"/>
    </row>
    <row r="21" spans="1:17" ht="6" customHeight="1" x14ac:dyDescent="0.2">
      <c r="B21" s="20"/>
      <c r="C21" s="20"/>
      <c r="D21" s="20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Q21" s="52"/>
    </row>
    <row r="22" spans="1:17" s="24" customFormat="1" ht="23.25" customHeight="1" x14ac:dyDescent="0.2">
      <c r="A22" s="1"/>
      <c r="B22" s="22" t="s">
        <v>5</v>
      </c>
      <c r="C22" s="23"/>
      <c r="D22" s="23"/>
      <c r="E22" s="23"/>
      <c r="F22" s="23"/>
      <c r="G22" s="23"/>
      <c r="H22" s="23"/>
      <c r="J22" s="23"/>
      <c r="L22" s="23"/>
      <c r="M22" s="23"/>
      <c r="O22" s="175" t="s">
        <v>6</v>
      </c>
    </row>
    <row r="23" spans="1:17" ht="26.25" customHeight="1" x14ac:dyDescent="0.2">
      <c r="B23" s="25" t="s">
        <v>7</v>
      </c>
      <c r="C23" s="25" t="s">
        <v>8</v>
      </c>
      <c r="D23" s="25" t="s">
        <v>9</v>
      </c>
      <c r="E23" s="26" t="s">
        <v>10</v>
      </c>
      <c r="F23" s="26" t="s">
        <v>11</v>
      </c>
      <c r="G23" s="27"/>
      <c r="H23" s="25" t="s">
        <v>12</v>
      </c>
      <c r="I23" s="25" t="s">
        <v>13</v>
      </c>
      <c r="J23" s="27"/>
      <c r="K23" s="26" t="s">
        <v>11</v>
      </c>
      <c r="L23" s="26" t="s">
        <v>10</v>
      </c>
      <c r="M23" s="26" t="s">
        <v>9</v>
      </c>
      <c r="N23" s="25" t="s">
        <v>14</v>
      </c>
      <c r="O23" s="25" t="s">
        <v>7</v>
      </c>
    </row>
    <row r="24" spans="1:17" ht="24" customHeight="1" x14ac:dyDescent="0.2">
      <c r="B24" s="53"/>
      <c r="C24" s="54"/>
      <c r="D24" s="54"/>
      <c r="E24" s="55"/>
      <c r="F24" s="56"/>
      <c r="G24" s="56"/>
      <c r="H24" s="37" t="s">
        <v>29</v>
      </c>
      <c r="I24" s="37" t="s">
        <v>30</v>
      </c>
      <c r="J24" s="29"/>
      <c r="K24" s="71">
        <v>658460.69699999993</v>
      </c>
      <c r="L24" s="71">
        <v>1055116.5723598606</v>
      </c>
      <c r="M24" s="71">
        <v>464372.63</v>
      </c>
      <c r="N24" s="71">
        <v>6007795.8652500007</v>
      </c>
      <c r="O24" s="71">
        <v>8185745.7646098612</v>
      </c>
      <c r="P24" s="31"/>
    </row>
    <row r="25" spans="1:17" ht="24" customHeight="1" x14ac:dyDescent="0.2">
      <c r="B25" s="57"/>
      <c r="C25" s="57"/>
      <c r="D25" s="57"/>
      <c r="E25" s="28"/>
      <c r="F25" s="28"/>
      <c r="G25" s="29"/>
      <c r="H25" s="37" t="s">
        <v>33</v>
      </c>
      <c r="I25" s="37" t="s">
        <v>34</v>
      </c>
      <c r="J25" s="29"/>
      <c r="K25" s="71">
        <v>562919.71799999999</v>
      </c>
      <c r="L25" s="71">
        <v>970395.12855056161</v>
      </c>
      <c r="M25" s="71">
        <v>401942.88500000001</v>
      </c>
      <c r="N25" s="71">
        <v>5488851.5989500005</v>
      </c>
      <c r="O25" s="71">
        <v>7424109.3305005617</v>
      </c>
      <c r="P25" s="31"/>
    </row>
    <row r="26" spans="1:17" ht="24" customHeight="1" x14ac:dyDescent="0.2">
      <c r="B26" s="28">
        <v>7388475.6424707221</v>
      </c>
      <c r="C26" s="28">
        <v>5479717.1937300004</v>
      </c>
      <c r="D26" s="28">
        <v>397873.05499999999</v>
      </c>
      <c r="E26" s="28">
        <v>966200.8027407222</v>
      </c>
      <c r="F26" s="28">
        <v>544684.59100000001</v>
      </c>
      <c r="G26" s="58"/>
      <c r="H26" s="37" t="s">
        <v>38</v>
      </c>
      <c r="I26" s="37" t="s">
        <v>39</v>
      </c>
      <c r="J26" s="29"/>
      <c r="K26" s="11"/>
      <c r="L26" s="59"/>
      <c r="M26" s="60"/>
      <c r="N26" s="60"/>
      <c r="O26" s="60"/>
    </row>
    <row r="27" spans="1:17" ht="24" customHeight="1" x14ac:dyDescent="0.2">
      <c r="B27" s="28">
        <v>5526150.1201807363</v>
      </c>
      <c r="C27" s="28">
        <v>4073652.4027200001</v>
      </c>
      <c r="D27" s="28">
        <v>297189.35800000001</v>
      </c>
      <c r="E27" s="28">
        <v>739316.48646073672</v>
      </c>
      <c r="F27" s="28">
        <v>415991.87300000002</v>
      </c>
      <c r="G27" s="58"/>
      <c r="H27" s="37" t="s">
        <v>40</v>
      </c>
      <c r="I27" s="34" t="s">
        <v>41</v>
      </c>
      <c r="J27" s="29"/>
      <c r="K27" s="12"/>
      <c r="L27" s="59"/>
      <c r="M27" s="60"/>
      <c r="N27" s="60"/>
      <c r="O27" s="60"/>
    </row>
    <row r="28" spans="1:17" ht="24" customHeight="1" x14ac:dyDescent="0.2">
      <c r="B28" s="28">
        <v>1862325.5222899856</v>
      </c>
      <c r="C28" s="28">
        <v>1406064.79101</v>
      </c>
      <c r="D28" s="28">
        <v>100683.697</v>
      </c>
      <c r="E28" s="28">
        <v>226884.31627998539</v>
      </c>
      <c r="F28" s="28">
        <v>128692.71800000001</v>
      </c>
      <c r="G28" s="58"/>
      <c r="H28" s="37" t="s">
        <v>42</v>
      </c>
      <c r="I28" s="34" t="s">
        <v>43</v>
      </c>
      <c r="J28" s="29"/>
      <c r="K28" s="12"/>
      <c r="L28" s="29"/>
      <c r="M28" s="61"/>
      <c r="N28" s="61"/>
      <c r="O28" s="61"/>
    </row>
    <row r="29" spans="1:17" ht="24" customHeight="1" x14ac:dyDescent="0.2">
      <c r="B29" s="28">
        <v>1743171.0630146691</v>
      </c>
      <c r="C29" s="28">
        <v>1324938.2628385301</v>
      </c>
      <c r="D29" s="28">
        <v>88428.127000000008</v>
      </c>
      <c r="E29" s="28">
        <v>210056.54717613893</v>
      </c>
      <c r="F29" s="28">
        <v>119748.126</v>
      </c>
      <c r="G29" s="3"/>
      <c r="H29" s="37" t="s">
        <v>44</v>
      </c>
      <c r="I29" s="62" t="s">
        <v>45</v>
      </c>
      <c r="J29" s="29"/>
      <c r="K29" s="12"/>
      <c r="L29" s="63"/>
      <c r="M29" s="64"/>
      <c r="N29" s="64"/>
      <c r="O29" s="64"/>
    </row>
    <row r="30" spans="1:17" ht="24" customHeight="1" x14ac:dyDescent="0.2">
      <c r="B30" s="28">
        <v>119154.45927531646</v>
      </c>
      <c r="C30" s="28">
        <v>81126.528171469996</v>
      </c>
      <c r="D30" s="28">
        <v>12255.57</v>
      </c>
      <c r="E30" s="28">
        <v>16827.769103846465</v>
      </c>
      <c r="F30" s="28">
        <v>8944.5920000000006</v>
      </c>
      <c r="G30" s="58"/>
      <c r="H30" s="37" t="s">
        <v>46</v>
      </c>
      <c r="I30" s="62" t="s">
        <v>47</v>
      </c>
      <c r="J30" s="29"/>
      <c r="K30" s="65"/>
      <c r="L30" s="33"/>
      <c r="M30" s="66"/>
      <c r="N30" s="66"/>
      <c r="O30" s="66"/>
    </row>
    <row r="31" spans="1:17" ht="24" customHeight="1" x14ac:dyDescent="0.2">
      <c r="B31" s="28">
        <v>35633.688029839497</v>
      </c>
      <c r="C31" s="28">
        <v>9134.4052199999987</v>
      </c>
      <c r="D31" s="28">
        <v>4069.83</v>
      </c>
      <c r="E31" s="28">
        <v>4194.3258098395017</v>
      </c>
      <c r="F31" s="28">
        <v>18235.127</v>
      </c>
      <c r="G31" s="58"/>
      <c r="H31" s="37" t="s">
        <v>48</v>
      </c>
      <c r="I31" s="34" t="s">
        <v>49</v>
      </c>
      <c r="J31" s="29"/>
      <c r="K31" s="61"/>
      <c r="L31" s="29"/>
      <c r="M31" s="61"/>
      <c r="N31" s="61"/>
      <c r="O31" s="61"/>
    </row>
    <row r="32" spans="1:17" ht="24" customHeight="1" x14ac:dyDescent="0.2">
      <c r="B32" s="28">
        <v>0</v>
      </c>
      <c r="C32" s="28">
        <v>0</v>
      </c>
      <c r="D32" s="28">
        <v>0</v>
      </c>
      <c r="E32" s="28">
        <v>0</v>
      </c>
      <c r="F32" s="28">
        <v>0</v>
      </c>
      <c r="G32" s="59"/>
      <c r="H32" s="37" t="s">
        <v>50</v>
      </c>
      <c r="I32" s="34" t="s">
        <v>51</v>
      </c>
      <c r="J32" s="29"/>
      <c r="K32" s="11"/>
      <c r="L32" s="59"/>
      <c r="M32" s="60"/>
      <c r="N32" s="60"/>
      <c r="O32" s="60"/>
    </row>
    <row r="33" spans="1:16" ht="24" customHeight="1" x14ac:dyDescent="0.2">
      <c r="B33" s="45">
        <v>761636.43410929909</v>
      </c>
      <c r="C33" s="45">
        <v>518944.26630000002</v>
      </c>
      <c r="D33" s="45">
        <v>62429.745000000003</v>
      </c>
      <c r="E33" s="45">
        <v>84721.443809299031</v>
      </c>
      <c r="F33" s="45">
        <v>95540.979000000007</v>
      </c>
      <c r="G33" s="44"/>
      <c r="H33" s="45" t="s">
        <v>52</v>
      </c>
      <c r="I33" s="45" t="s">
        <v>53</v>
      </c>
      <c r="J33" s="44"/>
      <c r="K33" s="46"/>
      <c r="L33" s="47"/>
      <c r="M33" s="47"/>
      <c r="N33" s="47"/>
      <c r="O33" s="47"/>
    </row>
    <row r="34" spans="1:16" ht="20.100000000000001" customHeight="1" x14ac:dyDescent="0.2">
      <c r="B34" s="67"/>
      <c r="C34" s="68"/>
      <c r="D34" s="68"/>
      <c r="E34" s="68"/>
      <c r="F34" s="68"/>
      <c r="G34" s="68"/>
      <c r="H34" s="68"/>
      <c r="I34" s="69"/>
      <c r="J34" s="69"/>
      <c r="K34" s="4"/>
      <c r="L34" s="59"/>
      <c r="M34" s="60"/>
      <c r="N34" s="60"/>
      <c r="O34" s="60"/>
    </row>
    <row r="35" spans="1:16" ht="17.25" customHeight="1" x14ac:dyDescent="0.2">
      <c r="B35" s="14" t="s">
        <v>35</v>
      </c>
      <c r="C35" s="15"/>
      <c r="D35" s="16"/>
      <c r="E35" s="15"/>
      <c r="F35" s="17"/>
      <c r="G35" s="17"/>
      <c r="H35" s="17"/>
      <c r="I35" s="17"/>
      <c r="J35" s="17"/>
      <c r="K35" s="16"/>
      <c r="L35" s="16"/>
      <c r="M35" s="16"/>
      <c r="N35" s="16"/>
      <c r="O35" s="16"/>
    </row>
    <row r="36" spans="1:16" ht="10.5" customHeight="1" x14ac:dyDescent="0.2">
      <c r="B36" s="19" t="s">
        <v>4</v>
      </c>
      <c r="C36" s="15"/>
      <c r="D36" s="16"/>
      <c r="E36" s="15"/>
      <c r="F36" s="17"/>
      <c r="G36" s="17"/>
      <c r="H36" s="17"/>
      <c r="I36" s="17"/>
      <c r="J36" s="17"/>
      <c r="K36" s="16"/>
      <c r="L36" s="16"/>
      <c r="M36" s="16"/>
      <c r="N36" s="16"/>
      <c r="O36" s="16"/>
    </row>
    <row r="37" spans="1:16" ht="17.25" customHeight="1" x14ac:dyDescent="0.2">
      <c r="A37" s="173"/>
      <c r="B37" s="50" t="s">
        <v>36</v>
      </c>
      <c r="C37" s="15"/>
      <c r="D37" s="16"/>
      <c r="E37" s="15"/>
      <c r="F37" s="17"/>
      <c r="G37" s="17"/>
      <c r="H37" s="17"/>
      <c r="I37" s="17"/>
      <c r="J37" s="17"/>
      <c r="K37" s="16"/>
      <c r="L37" s="16"/>
      <c r="M37" s="16"/>
      <c r="N37" s="16"/>
      <c r="O37" s="16"/>
    </row>
    <row r="38" spans="1:16" ht="20.25" customHeight="1" x14ac:dyDescent="0.2">
      <c r="B38" s="51" t="s">
        <v>54</v>
      </c>
      <c r="C38" s="106"/>
      <c r="D38" s="107"/>
      <c r="E38" s="106"/>
      <c r="F38" s="108"/>
      <c r="G38" s="108"/>
      <c r="H38" s="108"/>
      <c r="I38" s="108"/>
      <c r="J38" s="108"/>
      <c r="K38" s="107"/>
      <c r="L38" s="107"/>
      <c r="M38" s="107"/>
      <c r="N38" s="107"/>
      <c r="O38" s="107"/>
    </row>
    <row r="39" spans="1:16" s="24" customFormat="1" ht="23.25" customHeight="1" x14ac:dyDescent="0.2">
      <c r="A39" s="1"/>
      <c r="B39" s="22" t="s">
        <v>5</v>
      </c>
      <c r="C39" s="23"/>
      <c r="D39" s="23"/>
      <c r="E39" s="23"/>
      <c r="F39" s="23"/>
      <c r="G39" s="23"/>
      <c r="H39" s="23"/>
      <c r="J39" s="23"/>
      <c r="L39" s="23"/>
      <c r="M39" s="23"/>
      <c r="O39" s="175" t="s">
        <v>6</v>
      </c>
    </row>
    <row r="40" spans="1:16" ht="24" customHeight="1" x14ac:dyDescent="0.2">
      <c r="B40" s="25" t="s">
        <v>7</v>
      </c>
      <c r="C40" s="25" t="s">
        <v>8</v>
      </c>
      <c r="D40" s="25" t="s">
        <v>9</v>
      </c>
      <c r="E40" s="26" t="s">
        <v>10</v>
      </c>
      <c r="F40" s="26" t="s">
        <v>11</v>
      </c>
      <c r="G40" s="27"/>
      <c r="H40" s="25" t="s">
        <v>12</v>
      </c>
      <c r="I40" s="25" t="s">
        <v>13</v>
      </c>
      <c r="J40" s="27"/>
      <c r="K40" s="26" t="s">
        <v>11</v>
      </c>
      <c r="L40" s="26" t="s">
        <v>10</v>
      </c>
      <c r="M40" s="26" t="s">
        <v>9</v>
      </c>
      <c r="N40" s="25" t="s">
        <v>14</v>
      </c>
      <c r="O40" s="25" t="s">
        <v>7</v>
      </c>
    </row>
    <row r="41" spans="1:16" ht="18.95" customHeight="1" x14ac:dyDescent="0.2">
      <c r="B41" s="38"/>
      <c r="C41" s="38"/>
      <c r="D41" s="38"/>
      <c r="E41" s="35"/>
      <c r="F41" s="35"/>
      <c r="G41" s="59"/>
      <c r="H41" s="30" t="s">
        <v>52</v>
      </c>
      <c r="I41" s="29" t="s">
        <v>53</v>
      </c>
      <c r="J41" s="29"/>
      <c r="K41" s="71">
        <v>95540.979000000007</v>
      </c>
      <c r="L41" s="71">
        <v>84721.443809299031</v>
      </c>
      <c r="M41" s="71">
        <v>62429.745000000003</v>
      </c>
      <c r="N41" s="71">
        <v>518944.26630000002</v>
      </c>
      <c r="O41" s="71">
        <v>761636.43410929898</v>
      </c>
      <c r="P41" s="31"/>
    </row>
    <row r="42" spans="1:16" ht="18.95" customHeight="1" x14ac:dyDescent="0.2">
      <c r="B42" s="38"/>
      <c r="C42" s="38"/>
      <c r="D42" s="38"/>
      <c r="E42" s="35"/>
      <c r="F42" s="35"/>
      <c r="G42" s="59"/>
      <c r="H42" s="30" t="s">
        <v>55</v>
      </c>
      <c r="I42" s="29" t="s">
        <v>56</v>
      </c>
      <c r="J42" s="29"/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31"/>
    </row>
    <row r="43" spans="1:16" ht="20.25" customHeight="1" x14ac:dyDescent="0.2">
      <c r="B43" s="60"/>
      <c r="C43" s="60"/>
      <c r="D43" s="60"/>
      <c r="E43" s="59"/>
      <c r="F43" s="59"/>
      <c r="G43" s="59"/>
      <c r="H43" s="70" t="s">
        <v>57</v>
      </c>
      <c r="I43" s="69" t="s">
        <v>58</v>
      </c>
      <c r="J43" s="69"/>
      <c r="K43" s="71">
        <v>2524784.61675769</v>
      </c>
      <c r="L43" s="71">
        <v>3890411.4742899993</v>
      </c>
      <c r="M43" s="71">
        <v>1282265.9994699345</v>
      </c>
      <c r="N43" s="71">
        <v>8822.3072700000012</v>
      </c>
      <c r="O43" s="71">
        <v>7706284.3977876231</v>
      </c>
      <c r="P43" s="31"/>
    </row>
    <row r="44" spans="1:16" ht="18.95" customHeight="1" x14ac:dyDescent="0.2">
      <c r="B44" s="60"/>
      <c r="C44" s="60"/>
      <c r="D44" s="60"/>
      <c r="E44" s="59"/>
      <c r="F44" s="59"/>
      <c r="G44" s="59"/>
      <c r="H44" s="30" t="s">
        <v>59</v>
      </c>
      <c r="I44" s="72" t="s">
        <v>60</v>
      </c>
      <c r="J44" s="29"/>
      <c r="K44" s="28">
        <v>2341469.40675769</v>
      </c>
      <c r="L44" s="28">
        <v>3612964.1254199999</v>
      </c>
      <c r="M44" s="28">
        <v>1189031.6624699344</v>
      </c>
      <c r="N44" s="28">
        <v>7037.9041800000005</v>
      </c>
      <c r="O44" s="28">
        <v>7150503.0988276247</v>
      </c>
    </row>
    <row r="45" spans="1:16" ht="18.95" customHeight="1" x14ac:dyDescent="0.2">
      <c r="B45" s="60"/>
      <c r="C45" s="60"/>
      <c r="D45" s="60"/>
      <c r="E45" s="59"/>
      <c r="F45" s="59"/>
      <c r="G45" s="59"/>
      <c r="H45" s="30" t="s">
        <v>61</v>
      </c>
      <c r="I45" s="73" t="s">
        <v>62</v>
      </c>
      <c r="J45" s="29"/>
      <c r="K45" s="28">
        <v>1733295</v>
      </c>
      <c r="L45" s="28">
        <v>2680635.4481199998</v>
      </c>
      <c r="M45" s="28">
        <v>878331</v>
      </c>
      <c r="N45" s="28">
        <v>0</v>
      </c>
      <c r="O45" s="28">
        <v>5292261.4481199998</v>
      </c>
      <c r="P45" s="31"/>
    </row>
    <row r="46" spans="1:16" ht="25.15" customHeight="1" x14ac:dyDescent="0.2">
      <c r="B46" s="60"/>
      <c r="C46" s="60"/>
      <c r="D46" s="60"/>
      <c r="E46" s="59"/>
      <c r="F46" s="59"/>
      <c r="G46" s="59"/>
      <c r="H46" s="30" t="s">
        <v>63</v>
      </c>
      <c r="I46" s="73" t="s">
        <v>64</v>
      </c>
      <c r="J46" s="29"/>
      <c r="K46" s="28">
        <v>0</v>
      </c>
      <c r="L46" s="28">
        <v>0</v>
      </c>
      <c r="M46" s="28">
        <v>0</v>
      </c>
      <c r="N46" s="28">
        <v>0</v>
      </c>
      <c r="O46" s="28">
        <v>0</v>
      </c>
    </row>
    <row r="47" spans="1:16" ht="25.15" customHeight="1" x14ac:dyDescent="0.2">
      <c r="B47" s="60"/>
      <c r="C47" s="60"/>
      <c r="D47" s="60"/>
      <c r="E47" s="59"/>
      <c r="F47" s="59"/>
      <c r="G47" s="59"/>
      <c r="H47" s="30" t="s">
        <v>65</v>
      </c>
      <c r="I47" s="73" t="s">
        <v>66</v>
      </c>
      <c r="J47" s="29"/>
      <c r="K47" s="28">
        <v>608174.40675769001</v>
      </c>
      <c r="L47" s="28">
        <v>932328.67729999998</v>
      </c>
      <c r="M47" s="28">
        <v>310700.6624699345</v>
      </c>
      <c r="N47" s="28">
        <v>7037.9041800000005</v>
      </c>
      <c r="O47" s="28">
        <v>1858241.6507076246</v>
      </c>
    </row>
    <row r="48" spans="1:16" ht="18.95" customHeight="1" x14ac:dyDescent="0.2">
      <c r="B48" s="61"/>
      <c r="C48" s="61"/>
      <c r="D48" s="61"/>
      <c r="E48" s="29"/>
      <c r="F48" s="29"/>
      <c r="G48" s="29"/>
      <c r="H48" s="30" t="s">
        <v>48</v>
      </c>
      <c r="I48" s="72" t="s">
        <v>49</v>
      </c>
      <c r="J48" s="29"/>
      <c r="K48" s="28">
        <v>183315.21</v>
      </c>
      <c r="L48" s="28">
        <v>277447.34886999999</v>
      </c>
      <c r="M48" s="28">
        <v>93234.337</v>
      </c>
      <c r="N48" s="28">
        <v>1784.40309</v>
      </c>
      <c r="O48" s="28">
        <v>555781.29895999993</v>
      </c>
      <c r="P48" s="31"/>
    </row>
    <row r="49" spans="1:16" ht="18.95" customHeight="1" x14ac:dyDescent="0.2">
      <c r="B49" s="60"/>
      <c r="C49" s="60"/>
      <c r="D49" s="60"/>
      <c r="E49" s="59"/>
      <c r="F49" s="59"/>
      <c r="G49" s="59"/>
      <c r="H49" s="70" t="s">
        <v>67</v>
      </c>
      <c r="I49" s="69" t="s">
        <v>68</v>
      </c>
      <c r="J49" s="69"/>
      <c r="K49" s="71">
        <v>-16890.098985706805</v>
      </c>
      <c r="L49" s="71">
        <v>-140324.84840533312</v>
      </c>
      <c r="M49" s="71">
        <v>-29754.741966138514</v>
      </c>
      <c r="N49" s="71">
        <v>-174134.45984999998</v>
      </c>
      <c r="O49" s="71">
        <v>-361104.14920717839</v>
      </c>
    </row>
    <row r="50" spans="1:16" ht="18.95" customHeight="1" x14ac:dyDescent="0.2">
      <c r="B50" s="60"/>
      <c r="C50" s="60"/>
      <c r="D50" s="60"/>
      <c r="E50" s="59"/>
      <c r="F50" s="59"/>
      <c r="G50" s="59"/>
      <c r="H50" s="30" t="s">
        <v>69</v>
      </c>
      <c r="I50" s="72" t="s">
        <v>70</v>
      </c>
      <c r="J50" s="29"/>
      <c r="K50" s="28">
        <v>-16890.098985706805</v>
      </c>
      <c r="L50" s="28">
        <v>-140324.84840533312</v>
      </c>
      <c r="M50" s="28">
        <v>-20266.741966138514</v>
      </c>
      <c r="N50" s="28">
        <v>-82347.209849999999</v>
      </c>
      <c r="O50" s="28">
        <v>-259828.89920717845</v>
      </c>
    </row>
    <row r="51" spans="1:16" ht="18.95" customHeight="1" x14ac:dyDescent="0.2">
      <c r="B51" s="61"/>
      <c r="C51" s="61"/>
      <c r="D51" s="61"/>
      <c r="E51" s="29"/>
      <c r="F51" s="29"/>
      <c r="G51" s="29"/>
      <c r="H51" s="30" t="s">
        <v>50</v>
      </c>
      <c r="I51" s="72" t="s">
        <v>51</v>
      </c>
      <c r="J51" s="29"/>
      <c r="K51" s="28">
        <v>0</v>
      </c>
      <c r="L51" s="28">
        <v>0</v>
      </c>
      <c r="M51" s="28">
        <v>-9488</v>
      </c>
      <c r="N51" s="28">
        <v>-91787.25</v>
      </c>
      <c r="O51" s="28">
        <v>-101275.25</v>
      </c>
    </row>
    <row r="52" spans="1:16" ht="18.95" customHeight="1" x14ac:dyDescent="0.2">
      <c r="B52" s="28">
        <v>215934.67795514432</v>
      </c>
      <c r="C52" s="28">
        <v>132200.89913999999</v>
      </c>
      <c r="D52" s="28">
        <v>8990.6880748597196</v>
      </c>
      <c r="E52" s="28">
        <v>59455.247910929713</v>
      </c>
      <c r="F52" s="28">
        <v>15287.84282935485</v>
      </c>
      <c r="G52" s="74"/>
      <c r="H52" s="70" t="s">
        <v>71</v>
      </c>
      <c r="I52" s="69" t="s">
        <v>72</v>
      </c>
      <c r="J52" s="69"/>
      <c r="K52" s="71">
        <v>12452.752829354849</v>
      </c>
      <c r="L52" s="71">
        <v>48280.75166035138</v>
      </c>
      <c r="M52" s="71">
        <v>9225.846074859719</v>
      </c>
      <c r="N52" s="71">
        <v>7546.0546699999995</v>
      </c>
      <c r="O52" s="71">
        <v>77505.405234565944</v>
      </c>
      <c r="P52" s="31"/>
    </row>
    <row r="53" spans="1:16" ht="18.95" customHeight="1" x14ac:dyDescent="0.2">
      <c r="B53" s="28">
        <v>202059.18674514431</v>
      </c>
      <c r="C53" s="28">
        <v>118325.40793000002</v>
      </c>
      <c r="D53" s="28">
        <v>8990.6880748597196</v>
      </c>
      <c r="E53" s="28">
        <v>59455.247910929713</v>
      </c>
      <c r="F53" s="28">
        <v>15287.84282935485</v>
      </c>
      <c r="G53" s="74"/>
      <c r="H53" s="30" t="s">
        <v>73</v>
      </c>
      <c r="I53" s="72" t="s">
        <v>74</v>
      </c>
      <c r="J53" s="29"/>
      <c r="K53" s="28">
        <v>10639.12282935485</v>
      </c>
      <c r="L53" s="28">
        <v>45461.813660351378</v>
      </c>
      <c r="M53" s="28">
        <v>9019.6440748597197</v>
      </c>
      <c r="N53" s="28">
        <v>7462.58583</v>
      </c>
      <c r="O53" s="28">
        <v>72583.166394565938</v>
      </c>
    </row>
    <row r="54" spans="1:16" ht="18.95" customHeight="1" x14ac:dyDescent="0.2">
      <c r="B54" s="28">
        <v>13666.46</v>
      </c>
      <c r="C54" s="28">
        <v>13666.46</v>
      </c>
      <c r="D54" s="28">
        <v>0</v>
      </c>
      <c r="E54" s="28">
        <v>0</v>
      </c>
      <c r="F54" s="28">
        <v>0</v>
      </c>
      <c r="G54" s="59"/>
      <c r="H54" s="30" t="s">
        <v>75</v>
      </c>
      <c r="I54" s="72" t="s">
        <v>76</v>
      </c>
      <c r="J54" s="29"/>
      <c r="K54" s="28">
        <v>1787.63</v>
      </c>
      <c r="L54" s="28">
        <v>2818.9380000000001</v>
      </c>
      <c r="M54" s="28">
        <v>206.202</v>
      </c>
      <c r="N54" s="28">
        <v>83.468839999999986</v>
      </c>
      <c r="O54" s="28">
        <v>4896.23884</v>
      </c>
    </row>
    <row r="55" spans="1:16" ht="19.5" customHeight="1" x14ac:dyDescent="0.2">
      <c r="B55" s="28">
        <v>0</v>
      </c>
      <c r="C55" s="28">
        <v>0</v>
      </c>
      <c r="D55" s="28">
        <v>0</v>
      </c>
      <c r="E55" s="28">
        <v>0</v>
      </c>
      <c r="F55" s="28">
        <v>0</v>
      </c>
      <c r="G55" s="59"/>
      <c r="H55" s="30" t="s">
        <v>77</v>
      </c>
      <c r="I55" s="72" t="s">
        <v>78</v>
      </c>
      <c r="J55" s="29"/>
      <c r="K55" s="28">
        <v>0</v>
      </c>
      <c r="L55" s="28">
        <v>0</v>
      </c>
      <c r="M55" s="28">
        <v>0</v>
      </c>
      <c r="N55" s="28">
        <v>0</v>
      </c>
      <c r="O55" s="28">
        <v>0</v>
      </c>
    </row>
    <row r="56" spans="1:16" ht="20.25" customHeight="1" x14ac:dyDescent="0.2">
      <c r="B56" s="28">
        <v>0</v>
      </c>
      <c r="C56" s="28">
        <v>0</v>
      </c>
      <c r="D56" s="28">
        <v>0</v>
      </c>
      <c r="E56" s="28">
        <v>0</v>
      </c>
      <c r="F56" s="28">
        <v>0</v>
      </c>
      <c r="G56" s="59"/>
      <c r="H56" s="30" t="s">
        <v>79</v>
      </c>
      <c r="I56" s="72" t="s">
        <v>80</v>
      </c>
      <c r="J56" s="29"/>
      <c r="K56" s="28">
        <v>0</v>
      </c>
      <c r="L56" s="28">
        <v>0</v>
      </c>
      <c r="M56" s="28">
        <v>0</v>
      </c>
      <c r="N56" s="28">
        <v>0</v>
      </c>
      <c r="O56" s="28">
        <v>0</v>
      </c>
    </row>
    <row r="57" spans="1:16" ht="18.95" customHeight="1" x14ac:dyDescent="0.2">
      <c r="B57" s="28">
        <v>209.03120999999999</v>
      </c>
      <c r="C57" s="28">
        <v>209.03120999999999</v>
      </c>
      <c r="D57" s="28">
        <v>0</v>
      </c>
      <c r="E57" s="28">
        <v>0</v>
      </c>
      <c r="F57" s="28">
        <v>0</v>
      </c>
      <c r="G57" s="59"/>
      <c r="H57" s="30" t="s">
        <v>81</v>
      </c>
      <c r="I57" s="72" t="s">
        <v>82</v>
      </c>
      <c r="J57" s="29"/>
      <c r="K57" s="28">
        <v>26</v>
      </c>
      <c r="L57" s="28">
        <v>0</v>
      </c>
      <c r="M57" s="28">
        <v>0</v>
      </c>
      <c r="N57" s="28">
        <v>0</v>
      </c>
      <c r="O57" s="28">
        <v>26</v>
      </c>
    </row>
    <row r="58" spans="1:16" ht="18.95" customHeight="1" x14ac:dyDescent="0.2">
      <c r="B58" s="40">
        <v>7968387.4099691659</v>
      </c>
      <c r="C58" s="40">
        <v>228977.26925000001</v>
      </c>
      <c r="D58" s="40">
        <v>1315176.1605037961</v>
      </c>
      <c r="E58" s="40">
        <v>3823633.5734433872</v>
      </c>
      <c r="F58" s="40">
        <v>2600600.4067719826</v>
      </c>
      <c r="G58" s="39"/>
      <c r="H58" s="75" t="s">
        <v>83</v>
      </c>
      <c r="I58" s="75" t="s">
        <v>84</v>
      </c>
      <c r="J58" s="39"/>
      <c r="K58" s="42"/>
      <c r="L58" s="43"/>
      <c r="M58" s="43"/>
      <c r="N58" s="43"/>
      <c r="O58" s="43"/>
    </row>
    <row r="59" spans="1:16" ht="18.95" customHeight="1" x14ac:dyDescent="0.2">
      <c r="B59" s="45">
        <v>7206750.9758598674</v>
      </c>
      <c r="C59" s="45">
        <v>-289966.99705000001</v>
      </c>
      <c r="D59" s="45">
        <v>1252746.415503796</v>
      </c>
      <c r="E59" s="45">
        <v>3738912.1296340884</v>
      </c>
      <c r="F59" s="45">
        <v>2505059.4277719827</v>
      </c>
      <c r="G59" s="44"/>
      <c r="H59" s="76" t="s">
        <v>85</v>
      </c>
      <c r="I59" s="76" t="s">
        <v>86</v>
      </c>
      <c r="J59" s="44"/>
      <c r="K59" s="46"/>
      <c r="L59" s="47"/>
      <c r="M59" s="47"/>
      <c r="N59" s="47"/>
      <c r="O59" s="47"/>
    </row>
    <row r="60" spans="1:16" ht="20.100000000000001" customHeight="1" x14ac:dyDescent="0.2">
      <c r="B60" s="77"/>
      <c r="C60" s="77"/>
      <c r="D60" s="77"/>
      <c r="E60" s="70"/>
      <c r="F60" s="70"/>
      <c r="G60" s="70"/>
      <c r="H60" s="70"/>
      <c r="I60" s="70"/>
      <c r="J60" s="70"/>
      <c r="K60" s="77"/>
      <c r="L60" s="70"/>
      <c r="M60" s="77"/>
      <c r="N60" s="77"/>
      <c r="O60" s="77"/>
    </row>
    <row r="61" spans="1:16" ht="17.25" customHeight="1" x14ac:dyDescent="0.2">
      <c r="B61" s="14" t="s">
        <v>35</v>
      </c>
      <c r="C61" s="15"/>
      <c r="D61" s="16"/>
      <c r="E61" s="15"/>
      <c r="F61" s="17"/>
      <c r="G61" s="17"/>
      <c r="H61" s="17"/>
      <c r="I61" s="17"/>
      <c r="J61" s="17"/>
      <c r="K61" s="16"/>
      <c r="L61" s="16"/>
      <c r="M61" s="16"/>
      <c r="N61" s="16"/>
      <c r="O61" s="16"/>
    </row>
    <row r="62" spans="1:16" ht="10.5" customHeight="1" x14ac:dyDescent="0.2">
      <c r="B62" s="19" t="s">
        <v>4</v>
      </c>
      <c r="C62" s="15"/>
      <c r="D62" s="16"/>
      <c r="E62" s="15"/>
      <c r="F62" s="17"/>
      <c r="G62" s="17"/>
      <c r="H62" s="17"/>
      <c r="I62" s="17"/>
      <c r="J62" s="17"/>
      <c r="K62" s="16"/>
      <c r="L62" s="16"/>
      <c r="M62" s="16"/>
      <c r="N62" s="16"/>
      <c r="O62" s="16"/>
    </row>
    <row r="63" spans="1:16" ht="17.25" customHeight="1" x14ac:dyDescent="0.2">
      <c r="B63" s="50" t="s">
        <v>87</v>
      </c>
      <c r="C63" s="15"/>
      <c r="D63" s="16"/>
      <c r="E63" s="15"/>
      <c r="F63" s="17"/>
      <c r="G63" s="17"/>
      <c r="H63" s="17"/>
      <c r="I63" s="17"/>
      <c r="J63" s="17"/>
      <c r="K63" s="16"/>
      <c r="L63" s="16"/>
      <c r="M63" s="16"/>
      <c r="N63" s="16"/>
      <c r="O63" s="16"/>
    </row>
    <row r="64" spans="1:16" s="24" customFormat="1" ht="23.25" customHeight="1" x14ac:dyDescent="0.2">
      <c r="A64" s="173"/>
      <c r="B64" s="22" t="s">
        <v>5</v>
      </c>
      <c r="C64" s="23"/>
      <c r="D64" s="23"/>
      <c r="E64" s="23"/>
      <c r="F64" s="23"/>
      <c r="G64" s="23"/>
      <c r="H64" s="23"/>
      <c r="J64" s="23"/>
      <c r="L64" s="23"/>
      <c r="M64" s="23"/>
      <c r="O64" s="175" t="s">
        <v>6</v>
      </c>
    </row>
    <row r="65" spans="1:17" ht="24" customHeight="1" x14ac:dyDescent="0.2">
      <c r="B65" s="25" t="s">
        <v>7</v>
      </c>
      <c r="C65" s="25" t="s">
        <v>8</v>
      </c>
      <c r="D65" s="25" t="s">
        <v>9</v>
      </c>
      <c r="E65" s="26" t="s">
        <v>10</v>
      </c>
      <c r="F65" s="26" t="s">
        <v>11</v>
      </c>
      <c r="G65" s="27"/>
      <c r="H65" s="25" t="s">
        <v>12</v>
      </c>
      <c r="I65" s="25" t="s">
        <v>13</v>
      </c>
      <c r="J65" s="27"/>
      <c r="K65" s="26" t="s">
        <v>11</v>
      </c>
      <c r="L65" s="26" t="s">
        <v>10</v>
      </c>
      <c r="M65" s="26" t="s">
        <v>9</v>
      </c>
      <c r="N65" s="25" t="s">
        <v>14</v>
      </c>
      <c r="O65" s="25" t="s">
        <v>7</v>
      </c>
    </row>
    <row r="66" spans="1:17" ht="18" customHeight="1" x14ac:dyDescent="0.2">
      <c r="B66" s="38"/>
      <c r="C66" s="38"/>
      <c r="D66" s="38"/>
      <c r="E66" s="35"/>
      <c r="F66" s="35"/>
      <c r="G66" s="59"/>
      <c r="H66" s="30" t="s">
        <v>83</v>
      </c>
      <c r="I66" s="29" t="s">
        <v>84</v>
      </c>
      <c r="J66" s="29"/>
      <c r="K66" s="28">
        <v>2600600.4067719826</v>
      </c>
      <c r="L66" s="28">
        <v>3823633.5734433872</v>
      </c>
      <c r="M66" s="28">
        <v>1315176.1605037958</v>
      </c>
      <c r="N66" s="28">
        <v>228977.26925000001</v>
      </c>
      <c r="O66" s="28">
        <v>7968387.4099691659</v>
      </c>
      <c r="P66" s="31"/>
    </row>
    <row r="67" spans="1:17" ht="18" customHeight="1" x14ac:dyDescent="0.2">
      <c r="B67" s="38"/>
      <c r="C67" s="38"/>
      <c r="D67" s="38"/>
      <c r="E67" s="35"/>
      <c r="F67" s="35"/>
      <c r="G67" s="59"/>
      <c r="H67" s="30" t="s">
        <v>85</v>
      </c>
      <c r="I67" s="29" t="s">
        <v>86</v>
      </c>
      <c r="J67" s="29"/>
      <c r="K67" s="28">
        <v>2505059.4277719827</v>
      </c>
      <c r="L67" s="28">
        <v>3738912.1296340879</v>
      </c>
      <c r="M67" s="28">
        <v>1252746.4155037957</v>
      </c>
      <c r="N67" s="28">
        <v>-289966.99705000001</v>
      </c>
      <c r="O67" s="28">
        <v>7206750.9758598655</v>
      </c>
      <c r="P67" s="31"/>
    </row>
    <row r="68" spans="1:17" ht="21" customHeight="1" x14ac:dyDescent="0.2">
      <c r="B68" s="67">
        <v>981.91300000000001</v>
      </c>
      <c r="C68" s="67">
        <v>981.91300000000001</v>
      </c>
      <c r="D68" s="67">
        <v>0</v>
      </c>
      <c r="E68" s="67">
        <v>0</v>
      </c>
      <c r="F68" s="67">
        <v>0</v>
      </c>
      <c r="G68" s="59"/>
      <c r="H68" s="70" t="s">
        <v>88</v>
      </c>
      <c r="I68" s="69" t="s">
        <v>89</v>
      </c>
      <c r="J68" s="69"/>
      <c r="K68" s="28">
        <v>2475533.9534</v>
      </c>
      <c r="L68" s="28">
        <v>3894853.0613199999</v>
      </c>
      <c r="M68" s="28">
        <v>1157698.0052</v>
      </c>
      <c r="N68" s="28">
        <v>235.74006</v>
      </c>
      <c r="O68" s="28">
        <v>7528320.7599800006</v>
      </c>
      <c r="P68" s="31"/>
    </row>
    <row r="69" spans="1:17" ht="18" customHeight="1" x14ac:dyDescent="0.2">
      <c r="B69" s="59">
        <v>527.45399999999995</v>
      </c>
      <c r="C69" s="59">
        <v>527.45399999999995</v>
      </c>
      <c r="D69" s="59">
        <v>0</v>
      </c>
      <c r="E69" s="59">
        <v>0</v>
      </c>
      <c r="F69" s="59">
        <v>0</v>
      </c>
      <c r="G69" s="59"/>
      <c r="H69" s="30" t="s">
        <v>90</v>
      </c>
      <c r="I69" s="72" t="s">
        <v>91</v>
      </c>
      <c r="J69" s="29"/>
      <c r="K69" s="28">
        <v>2341889.2104000002</v>
      </c>
      <c r="L69" s="28">
        <v>3745551.4253099998</v>
      </c>
      <c r="M69" s="28">
        <v>1113072.4812</v>
      </c>
      <c r="N69" s="28">
        <v>0</v>
      </c>
      <c r="O69" s="28">
        <v>7200513.1169100003</v>
      </c>
    </row>
    <row r="70" spans="1:17" ht="18" customHeight="1" x14ac:dyDescent="0.2">
      <c r="B70" s="61">
        <v>454.459</v>
      </c>
      <c r="C70" s="61">
        <v>454.459</v>
      </c>
      <c r="D70" s="61">
        <v>0</v>
      </c>
      <c r="E70" s="29">
        <v>0</v>
      </c>
      <c r="F70" s="29">
        <v>0</v>
      </c>
      <c r="G70" s="29"/>
      <c r="H70" s="30" t="s">
        <v>92</v>
      </c>
      <c r="I70" s="72" t="s">
        <v>93</v>
      </c>
      <c r="J70" s="29"/>
      <c r="K70" s="28">
        <v>133644.74300000002</v>
      </c>
      <c r="L70" s="28">
        <v>149301.63601000002</v>
      </c>
      <c r="M70" s="28">
        <v>44625.524000000005</v>
      </c>
      <c r="N70" s="28">
        <v>235.74006</v>
      </c>
      <c r="O70" s="28">
        <v>327807.64306999999</v>
      </c>
    </row>
    <row r="71" spans="1:17" ht="18" customHeight="1" x14ac:dyDescent="0.2">
      <c r="B71" s="60">
        <v>0</v>
      </c>
      <c r="C71" s="60">
        <v>0</v>
      </c>
      <c r="D71" s="60">
        <v>0</v>
      </c>
      <c r="E71" s="59">
        <v>0</v>
      </c>
      <c r="F71" s="59">
        <v>0</v>
      </c>
      <c r="G71" s="59"/>
      <c r="H71" s="70" t="s">
        <v>94</v>
      </c>
      <c r="I71" s="78" t="s">
        <v>95</v>
      </c>
      <c r="J71" s="69"/>
      <c r="K71" s="28">
        <v>8944.5920000000006</v>
      </c>
      <c r="L71" s="28">
        <v>16827.769103846465</v>
      </c>
      <c r="M71" s="28">
        <v>12255.57</v>
      </c>
      <c r="N71" s="28">
        <v>81126.528171469996</v>
      </c>
      <c r="O71" s="28">
        <v>119154.45927531646</v>
      </c>
    </row>
    <row r="72" spans="1:17" ht="25.15" customHeight="1" x14ac:dyDescent="0.2">
      <c r="B72" s="60">
        <v>0</v>
      </c>
      <c r="C72" s="60">
        <v>0</v>
      </c>
      <c r="D72" s="60">
        <v>0</v>
      </c>
      <c r="E72" s="59">
        <v>0</v>
      </c>
      <c r="F72" s="59">
        <v>0</v>
      </c>
      <c r="G72" s="59"/>
      <c r="H72" s="30" t="s">
        <v>96</v>
      </c>
      <c r="I72" s="73" t="s">
        <v>97</v>
      </c>
      <c r="J72" s="29"/>
      <c r="K72" s="28">
        <v>0</v>
      </c>
      <c r="L72" s="28">
        <v>0</v>
      </c>
      <c r="M72" s="28">
        <v>0</v>
      </c>
      <c r="N72" s="28">
        <v>0</v>
      </c>
      <c r="O72" s="28">
        <v>0</v>
      </c>
    </row>
    <row r="73" spans="1:17" ht="25.15" customHeight="1" x14ac:dyDescent="0.2">
      <c r="B73" s="60">
        <v>0</v>
      </c>
      <c r="C73" s="60">
        <v>0</v>
      </c>
      <c r="D73" s="60">
        <v>0</v>
      </c>
      <c r="E73" s="59">
        <v>0</v>
      </c>
      <c r="F73" s="59">
        <v>0</v>
      </c>
      <c r="G73" s="59"/>
      <c r="H73" s="30" t="s">
        <v>98</v>
      </c>
      <c r="I73" s="73" t="s">
        <v>99</v>
      </c>
      <c r="J73" s="29"/>
      <c r="K73" s="28">
        <v>8944.5920000000006</v>
      </c>
      <c r="L73" s="28">
        <v>16827.769103846465</v>
      </c>
      <c r="M73" s="28">
        <v>12255.57</v>
      </c>
      <c r="N73" s="28">
        <v>81126.528171469996</v>
      </c>
      <c r="O73" s="28">
        <v>119154.45927531646</v>
      </c>
    </row>
    <row r="74" spans="1:17" ht="25.15" customHeight="1" x14ac:dyDescent="0.2">
      <c r="B74" s="60">
        <v>0</v>
      </c>
      <c r="C74" s="60">
        <v>0</v>
      </c>
      <c r="D74" s="60">
        <v>0</v>
      </c>
      <c r="E74" s="59">
        <v>0</v>
      </c>
      <c r="F74" s="59">
        <v>0</v>
      </c>
      <c r="G74" s="59"/>
      <c r="H74" s="30" t="s">
        <v>100</v>
      </c>
      <c r="I74" s="73" t="s">
        <v>101</v>
      </c>
      <c r="J74" s="29"/>
      <c r="K74" s="28">
        <v>0</v>
      </c>
      <c r="L74" s="28">
        <v>0</v>
      </c>
      <c r="M74" s="28">
        <v>0</v>
      </c>
      <c r="N74" s="28">
        <v>0</v>
      </c>
      <c r="O74" s="28">
        <v>0</v>
      </c>
    </row>
    <row r="75" spans="1:17" ht="21" customHeight="1" x14ac:dyDescent="0.2">
      <c r="B75" s="71">
        <v>750445.28309531661</v>
      </c>
      <c r="C75" s="71">
        <v>549143.67086147005</v>
      </c>
      <c r="D75" s="71">
        <v>52308.89</v>
      </c>
      <c r="E75" s="71">
        <v>44299.895233846466</v>
      </c>
      <c r="F75" s="71">
        <v>104692.827</v>
      </c>
      <c r="G75" s="68"/>
      <c r="H75" s="70" t="s">
        <v>102</v>
      </c>
      <c r="I75" s="78" t="s">
        <v>103</v>
      </c>
      <c r="J75" s="69"/>
      <c r="K75" s="28">
        <v>0</v>
      </c>
      <c r="L75" s="28">
        <v>0</v>
      </c>
      <c r="M75" s="28">
        <v>0</v>
      </c>
      <c r="N75" s="28">
        <v>0</v>
      </c>
      <c r="O75" s="28">
        <v>0</v>
      </c>
    </row>
    <row r="76" spans="1:17" ht="18" customHeight="1" x14ac:dyDescent="0.2">
      <c r="B76" s="28">
        <v>0</v>
      </c>
      <c r="C76" s="28">
        <v>0</v>
      </c>
      <c r="D76" s="28">
        <v>0</v>
      </c>
      <c r="E76" s="28">
        <v>0</v>
      </c>
      <c r="F76" s="28">
        <v>0</v>
      </c>
      <c r="G76" s="59"/>
      <c r="H76" s="30" t="s">
        <v>104</v>
      </c>
      <c r="I76" s="73" t="s">
        <v>105</v>
      </c>
      <c r="J76" s="29"/>
      <c r="K76" s="28">
        <v>0</v>
      </c>
      <c r="L76" s="28">
        <v>0</v>
      </c>
      <c r="M76" s="28">
        <v>0</v>
      </c>
      <c r="N76" s="28">
        <v>0</v>
      </c>
      <c r="O76" s="28">
        <v>0</v>
      </c>
    </row>
    <row r="77" spans="1:17" ht="21" customHeight="1" x14ac:dyDescent="0.2">
      <c r="B77" s="28">
        <v>119154.45927531646</v>
      </c>
      <c r="C77" s="28">
        <v>81126.528171469996</v>
      </c>
      <c r="D77" s="28">
        <v>12255.57</v>
      </c>
      <c r="E77" s="28">
        <v>16827.769103846465</v>
      </c>
      <c r="F77" s="28">
        <v>8944.5920000000006</v>
      </c>
      <c r="G77" s="74"/>
      <c r="H77" s="30" t="s">
        <v>106</v>
      </c>
      <c r="I77" s="73" t="s">
        <v>107</v>
      </c>
      <c r="J77" s="29"/>
      <c r="K77" s="28">
        <v>0</v>
      </c>
      <c r="L77" s="28">
        <v>0</v>
      </c>
      <c r="M77" s="28">
        <v>0</v>
      </c>
      <c r="N77" s="28">
        <v>0</v>
      </c>
      <c r="O77" s="28">
        <v>0</v>
      </c>
    </row>
    <row r="78" spans="1:17" ht="18" customHeight="1" x14ac:dyDescent="0.2">
      <c r="A78" s="10"/>
      <c r="B78" s="28">
        <v>631290.82382000005</v>
      </c>
      <c r="C78" s="28">
        <v>468017.14269000007</v>
      </c>
      <c r="D78" s="28">
        <v>40053.32</v>
      </c>
      <c r="E78" s="28">
        <v>27472.126130000001</v>
      </c>
      <c r="F78" s="28">
        <v>95748.235000000001</v>
      </c>
      <c r="G78" s="74"/>
      <c r="H78" s="30" t="s">
        <v>108</v>
      </c>
      <c r="I78" s="73" t="s">
        <v>109</v>
      </c>
      <c r="J78" s="29"/>
      <c r="K78" s="28">
        <v>0</v>
      </c>
      <c r="L78" s="28">
        <v>0</v>
      </c>
      <c r="M78" s="28">
        <v>0</v>
      </c>
      <c r="N78" s="28">
        <v>0</v>
      </c>
      <c r="O78" s="28">
        <v>0</v>
      </c>
      <c r="Q78" s="31"/>
    </row>
    <row r="79" spans="1:17" ht="18" customHeight="1" x14ac:dyDescent="0.2">
      <c r="B79" s="71">
        <v>2399849.9964731792</v>
      </c>
      <c r="C79" s="71">
        <v>507925.4483600001</v>
      </c>
      <c r="D79" s="71">
        <v>1818024.3926083406</v>
      </c>
      <c r="E79" s="71">
        <v>5747404.9530580118</v>
      </c>
      <c r="F79" s="71">
        <v>3863310.3089868277</v>
      </c>
      <c r="G79" s="68"/>
      <c r="H79" s="70" t="s">
        <v>110</v>
      </c>
      <c r="I79" s="69" t="s">
        <v>111</v>
      </c>
      <c r="J79" s="69"/>
      <c r="K79" s="28">
        <v>209676.73796824767</v>
      </c>
      <c r="L79" s="28">
        <v>452714.51496</v>
      </c>
      <c r="M79" s="28">
        <v>148392.6380918833</v>
      </c>
      <c r="N79" s="28">
        <v>10174044.557400001</v>
      </c>
      <c r="O79" s="28">
        <v>1448013.3418801297</v>
      </c>
    </row>
    <row r="80" spans="1:17" ht="18" customHeight="1" x14ac:dyDescent="0.2">
      <c r="B80" s="28">
        <v>15104.329839999999</v>
      </c>
      <c r="C80" s="28">
        <v>15104.329839999999</v>
      </c>
      <c r="D80" s="28">
        <v>0</v>
      </c>
      <c r="E80" s="28">
        <v>0</v>
      </c>
      <c r="F80" s="28">
        <v>0</v>
      </c>
      <c r="G80" s="59"/>
      <c r="H80" s="30" t="s">
        <v>112</v>
      </c>
      <c r="I80" s="72" t="s">
        <v>113</v>
      </c>
      <c r="J80" s="29"/>
      <c r="K80" s="28">
        <v>0</v>
      </c>
      <c r="L80" s="28">
        <v>0</v>
      </c>
      <c r="M80" s="28">
        <v>0</v>
      </c>
      <c r="N80" s="28">
        <v>0</v>
      </c>
      <c r="O80" s="28">
        <v>0</v>
      </c>
    </row>
    <row r="81" spans="1:15" ht="18" customHeight="1" x14ac:dyDescent="0.2">
      <c r="B81" s="28">
        <v>0</v>
      </c>
      <c r="C81" s="28">
        <v>0</v>
      </c>
      <c r="D81" s="28">
        <v>0</v>
      </c>
      <c r="E81" s="28">
        <v>0</v>
      </c>
      <c r="F81" s="28">
        <v>0</v>
      </c>
      <c r="G81" s="59"/>
      <c r="H81" s="30" t="s">
        <v>114</v>
      </c>
      <c r="I81" s="72" t="s">
        <v>115</v>
      </c>
      <c r="J81" s="29"/>
      <c r="K81" s="28">
        <v>0</v>
      </c>
      <c r="L81" s="28">
        <v>0</v>
      </c>
      <c r="M81" s="28">
        <v>0</v>
      </c>
      <c r="N81" s="28">
        <v>100.36204000000001</v>
      </c>
      <c r="O81" s="28">
        <v>100.36204000000001</v>
      </c>
    </row>
    <row r="82" spans="1:15" ht="21" customHeight="1" x14ac:dyDescent="0.2">
      <c r="B82" s="28">
        <v>1586221.1187053937</v>
      </c>
      <c r="C82" s="28">
        <v>92368.971620000084</v>
      </c>
      <c r="D82" s="28">
        <v>1781088.6126083406</v>
      </c>
      <c r="E82" s="28">
        <v>5539454.8790445207</v>
      </c>
      <c r="F82" s="28">
        <v>3710123.7619725345</v>
      </c>
      <c r="G82" s="74"/>
      <c r="H82" s="30" t="s">
        <v>116</v>
      </c>
      <c r="I82" s="72" t="s">
        <v>117</v>
      </c>
      <c r="J82" s="29"/>
      <c r="K82" s="28">
        <v>168874.19496824767</v>
      </c>
      <c r="L82" s="28">
        <v>349576.44568999996</v>
      </c>
      <c r="M82" s="28">
        <v>119990.37109188329</v>
      </c>
      <c r="N82" s="28">
        <v>9986844.9892000016</v>
      </c>
      <c r="O82" s="28">
        <v>1088470.8944101296</v>
      </c>
    </row>
    <row r="83" spans="1:15" ht="18" customHeight="1" x14ac:dyDescent="0.2">
      <c r="B83" s="28">
        <v>47813.640999999996</v>
      </c>
      <c r="C83" s="28">
        <v>1406.0130000000001</v>
      </c>
      <c r="D83" s="28">
        <v>78.659000000000006</v>
      </c>
      <c r="E83" s="28">
        <v>574.08900000000006</v>
      </c>
      <c r="F83" s="28">
        <v>45754.879999999997</v>
      </c>
      <c r="G83" s="74"/>
      <c r="H83" s="30" t="s">
        <v>118</v>
      </c>
      <c r="I83" s="72" t="s">
        <v>119</v>
      </c>
      <c r="J83" s="29"/>
      <c r="K83" s="28">
        <v>1446.537</v>
      </c>
      <c r="L83" s="28">
        <v>7718.0077700000002</v>
      </c>
      <c r="M83" s="28">
        <v>931.63300000000004</v>
      </c>
      <c r="N83" s="28">
        <v>45019.394869999996</v>
      </c>
      <c r="O83" s="28">
        <v>55115.572639999999</v>
      </c>
    </row>
    <row r="84" spans="1:15" ht="18" customHeight="1" x14ac:dyDescent="0.2">
      <c r="B84" s="28">
        <v>750710.90692778514</v>
      </c>
      <c r="C84" s="28">
        <v>399046.13390000002</v>
      </c>
      <c r="D84" s="28">
        <v>36857.120999999999</v>
      </c>
      <c r="E84" s="28">
        <v>207375.98501349188</v>
      </c>
      <c r="F84" s="28">
        <v>107431.6670142932</v>
      </c>
      <c r="G84" s="74"/>
      <c r="H84" s="30" t="s">
        <v>120</v>
      </c>
      <c r="I84" s="72" t="s">
        <v>121</v>
      </c>
      <c r="J84" s="29"/>
      <c r="K84" s="28">
        <v>39356.006000000001</v>
      </c>
      <c r="L84" s="28">
        <v>95420.061500000011</v>
      </c>
      <c r="M84" s="28">
        <v>27470.633999999998</v>
      </c>
      <c r="N84" s="28">
        <v>142079.81129000001</v>
      </c>
      <c r="O84" s="28">
        <v>304326.51279000001</v>
      </c>
    </row>
    <row r="85" spans="1:15" ht="18" customHeight="1" x14ac:dyDescent="0.2">
      <c r="B85" s="40">
        <v>13912598.778536119</v>
      </c>
      <c r="C85" s="40">
        <v>9426333.0626600012</v>
      </c>
      <c r="D85" s="40">
        <v>763189.09118733881</v>
      </c>
      <c r="E85" s="40">
        <v>2396324.0705353743</v>
      </c>
      <c r="F85" s="40">
        <v>1326752.5541534033</v>
      </c>
      <c r="G85" s="39"/>
      <c r="H85" s="75" t="s">
        <v>122</v>
      </c>
      <c r="I85" s="75" t="s">
        <v>123</v>
      </c>
      <c r="J85" s="39"/>
      <c r="K85" s="42"/>
      <c r="L85" s="43"/>
      <c r="M85" s="43"/>
      <c r="N85" s="43"/>
      <c r="O85" s="43"/>
    </row>
    <row r="86" spans="1:15" ht="18" customHeight="1" x14ac:dyDescent="0.2">
      <c r="B86" s="45">
        <v>13150962.344426818</v>
      </c>
      <c r="C86" s="45">
        <v>8907388.796360001</v>
      </c>
      <c r="D86" s="45">
        <v>700759.34618733882</v>
      </c>
      <c r="E86" s="45">
        <v>2311602.6267260751</v>
      </c>
      <c r="F86" s="45">
        <v>1231211.5751534032</v>
      </c>
      <c r="G86" s="44"/>
      <c r="H86" s="76" t="s">
        <v>124</v>
      </c>
      <c r="I86" s="76" t="s">
        <v>125</v>
      </c>
      <c r="J86" s="44"/>
      <c r="K86" s="46"/>
      <c r="L86" s="47"/>
      <c r="M86" s="47"/>
      <c r="N86" s="47"/>
      <c r="O86" s="47"/>
    </row>
    <row r="87" spans="1:15" ht="20.100000000000001" customHeight="1" x14ac:dyDescent="0.2">
      <c r="B87" s="77"/>
      <c r="C87" s="77"/>
      <c r="D87" s="77"/>
      <c r="E87" s="70"/>
      <c r="F87" s="70"/>
      <c r="G87" s="70"/>
      <c r="H87" s="70"/>
      <c r="I87" s="70"/>
      <c r="J87" s="70"/>
      <c r="K87" s="77"/>
      <c r="L87" s="70"/>
      <c r="M87" s="77"/>
      <c r="N87" s="77"/>
      <c r="O87" s="77"/>
    </row>
    <row r="88" spans="1:15" ht="17.25" customHeight="1" x14ac:dyDescent="0.2">
      <c r="B88" s="14" t="s">
        <v>35</v>
      </c>
      <c r="C88" s="15"/>
      <c r="D88" s="16"/>
      <c r="E88" s="15"/>
      <c r="F88" s="17"/>
      <c r="G88" s="17"/>
      <c r="H88" s="17"/>
      <c r="I88" s="17"/>
      <c r="J88" s="17"/>
      <c r="K88" s="16"/>
      <c r="L88" s="16"/>
      <c r="M88" s="16"/>
      <c r="N88" s="16"/>
      <c r="O88" s="16"/>
    </row>
    <row r="89" spans="1:15" ht="10.5" customHeight="1" x14ac:dyDescent="0.2">
      <c r="B89" s="19" t="s">
        <v>4</v>
      </c>
      <c r="C89" s="15"/>
      <c r="D89" s="16"/>
      <c r="E89" s="15"/>
      <c r="F89" s="17"/>
      <c r="G89" s="17"/>
      <c r="H89" s="17"/>
      <c r="I89" s="17"/>
      <c r="J89" s="17"/>
      <c r="K89" s="16"/>
      <c r="L89" s="16"/>
      <c r="M89" s="16"/>
      <c r="N89" s="16"/>
      <c r="O89" s="16"/>
    </row>
    <row r="90" spans="1:15" ht="17.25" customHeight="1" x14ac:dyDescent="0.2">
      <c r="B90" s="50" t="s">
        <v>126</v>
      </c>
      <c r="C90" s="15"/>
      <c r="D90" s="16"/>
      <c r="E90" s="15"/>
      <c r="F90" s="17"/>
      <c r="G90" s="17"/>
      <c r="H90" s="17"/>
      <c r="I90" s="17"/>
      <c r="J90" s="17"/>
      <c r="K90" s="16"/>
      <c r="L90" s="16"/>
      <c r="M90" s="16"/>
      <c r="N90" s="16"/>
      <c r="O90" s="16"/>
    </row>
    <row r="91" spans="1:15" ht="6" customHeight="1" x14ac:dyDescent="0.2">
      <c r="A91" s="173"/>
      <c r="B91" s="20"/>
      <c r="C91" s="20"/>
      <c r="D91" s="20"/>
      <c r="E91" s="20"/>
      <c r="F91" s="20"/>
      <c r="G91" s="20"/>
      <c r="H91" s="20"/>
      <c r="I91" s="20"/>
      <c r="J91" s="20"/>
      <c r="K91" s="21"/>
      <c r="L91" s="20"/>
      <c r="M91" s="20"/>
      <c r="N91" s="20"/>
      <c r="O91" s="20"/>
    </row>
    <row r="92" spans="1:15" s="24" customFormat="1" ht="23.25" customHeight="1" x14ac:dyDescent="0.2">
      <c r="A92" s="1"/>
      <c r="B92" s="22" t="s">
        <v>5</v>
      </c>
      <c r="C92" s="23"/>
      <c r="D92" s="23"/>
      <c r="E92" s="23"/>
      <c r="F92" s="23"/>
      <c r="G92" s="23"/>
      <c r="H92" s="23"/>
      <c r="J92" s="23"/>
      <c r="L92" s="23"/>
      <c r="M92" s="23"/>
      <c r="O92" s="175" t="s">
        <v>6</v>
      </c>
    </row>
    <row r="93" spans="1:15" ht="26.25" customHeight="1" x14ac:dyDescent="0.2">
      <c r="A93" s="6"/>
      <c r="B93" s="25" t="s">
        <v>7</v>
      </c>
      <c r="C93" s="25" t="s">
        <v>8</v>
      </c>
      <c r="D93" s="25" t="s">
        <v>9</v>
      </c>
      <c r="E93" s="26" t="s">
        <v>10</v>
      </c>
      <c r="F93" s="26" t="s">
        <v>11</v>
      </c>
      <c r="G93" s="27"/>
      <c r="H93" s="25" t="s">
        <v>12</v>
      </c>
      <c r="I93" s="25" t="s">
        <v>13</v>
      </c>
      <c r="J93" s="27"/>
      <c r="K93" s="26" t="s">
        <v>11</v>
      </c>
      <c r="L93" s="26" t="s">
        <v>10</v>
      </c>
      <c r="M93" s="26" t="s">
        <v>9</v>
      </c>
      <c r="N93" s="25" t="s">
        <v>14</v>
      </c>
      <c r="O93" s="25" t="s">
        <v>7</v>
      </c>
    </row>
    <row r="94" spans="1:15" s="81" customFormat="1" ht="24" customHeight="1" x14ac:dyDescent="0.2">
      <c r="A94" s="6"/>
      <c r="B94" s="79"/>
      <c r="C94" s="79"/>
      <c r="D94" s="79"/>
      <c r="E94" s="80"/>
      <c r="F94" s="80"/>
      <c r="G94" s="67"/>
      <c r="H94" s="69" t="s">
        <v>122</v>
      </c>
      <c r="I94" s="69" t="s">
        <v>123</v>
      </c>
      <c r="J94" s="69"/>
      <c r="K94" s="71">
        <v>1326752.5541534033</v>
      </c>
      <c r="L94" s="71">
        <v>2396324.0705353739</v>
      </c>
      <c r="M94" s="71">
        <v>763189.09118733881</v>
      </c>
      <c r="N94" s="71">
        <v>9426333.0626600012</v>
      </c>
      <c r="O94" s="71">
        <v>13912598.778536117</v>
      </c>
    </row>
    <row r="95" spans="1:15" s="81" customFormat="1" ht="24" customHeight="1" x14ac:dyDescent="0.2">
      <c r="A95" s="1"/>
      <c r="B95" s="79"/>
      <c r="C95" s="79"/>
      <c r="D95" s="79"/>
      <c r="E95" s="80"/>
      <c r="F95" s="80"/>
      <c r="G95" s="67"/>
      <c r="H95" s="69" t="s">
        <v>124</v>
      </c>
      <c r="I95" s="69" t="s">
        <v>125</v>
      </c>
      <c r="J95" s="69"/>
      <c r="K95" s="71">
        <v>1231211.5751534032</v>
      </c>
      <c r="L95" s="71">
        <v>2311602.6267260751</v>
      </c>
      <c r="M95" s="71">
        <v>700759.34618733882</v>
      </c>
      <c r="N95" s="71">
        <v>8907388.796360001</v>
      </c>
      <c r="O95" s="71">
        <v>13150962.344426818</v>
      </c>
    </row>
    <row r="96" spans="1:15" ht="24" customHeight="1" x14ac:dyDescent="0.2">
      <c r="B96" s="28">
        <v>8890440.1498800013</v>
      </c>
      <c r="C96" s="28">
        <v>7456296.6031100005</v>
      </c>
      <c r="D96" s="28">
        <v>230183</v>
      </c>
      <c r="E96" s="28">
        <v>764937.54677000013</v>
      </c>
      <c r="F96" s="28">
        <v>439023</v>
      </c>
      <c r="G96" s="74"/>
      <c r="H96" s="29" t="s">
        <v>127</v>
      </c>
      <c r="I96" s="72" t="s">
        <v>128</v>
      </c>
      <c r="J96" s="29"/>
      <c r="K96" s="11"/>
      <c r="L96" s="59"/>
      <c r="M96" s="60"/>
      <c r="N96" s="60"/>
      <c r="O96" s="60"/>
    </row>
    <row r="97" spans="1:16" ht="24" customHeight="1" x14ac:dyDescent="0.2">
      <c r="B97" s="28">
        <v>6728888.9217499997</v>
      </c>
      <c r="C97" s="28">
        <v>5827084.31262</v>
      </c>
      <c r="D97" s="28">
        <v>200767.74</v>
      </c>
      <c r="E97" s="28">
        <v>402648.86912999995</v>
      </c>
      <c r="F97" s="28">
        <v>298388</v>
      </c>
      <c r="G97" s="74"/>
      <c r="H97" s="29" t="s">
        <v>129</v>
      </c>
      <c r="I97" s="73" t="s">
        <v>130</v>
      </c>
      <c r="J97" s="29"/>
      <c r="K97" s="65"/>
      <c r="L97" s="35"/>
      <c r="M97" s="38"/>
      <c r="N97" s="38"/>
      <c r="O97" s="38"/>
    </row>
    <row r="98" spans="1:16" ht="24" customHeight="1" x14ac:dyDescent="0.2">
      <c r="B98" s="28">
        <v>2161551.2281300002</v>
      </c>
      <c r="C98" s="28">
        <v>1629212.29049</v>
      </c>
      <c r="D98" s="28">
        <v>29415.26</v>
      </c>
      <c r="E98" s="28">
        <v>362288.67764000007</v>
      </c>
      <c r="F98" s="28">
        <v>140635</v>
      </c>
      <c r="G98" s="74"/>
      <c r="H98" s="29" t="s">
        <v>131</v>
      </c>
      <c r="I98" s="73" t="s">
        <v>132</v>
      </c>
      <c r="J98" s="29"/>
      <c r="K98" s="65"/>
      <c r="L98" s="35"/>
      <c r="M98" s="38"/>
      <c r="N98" s="38"/>
      <c r="O98" s="38"/>
    </row>
    <row r="99" spans="1:16" ht="18" customHeight="1" x14ac:dyDescent="0.2">
      <c r="B99" s="40">
        <v>5022158.6286561172</v>
      </c>
      <c r="C99" s="40">
        <v>1970036.4595500007</v>
      </c>
      <c r="D99" s="40">
        <v>533006.09118733881</v>
      </c>
      <c r="E99" s="40">
        <v>1631386.523765374</v>
      </c>
      <c r="F99" s="40">
        <v>887729.55415340327</v>
      </c>
      <c r="G99" s="39"/>
      <c r="H99" s="75" t="s">
        <v>133</v>
      </c>
      <c r="I99" s="75" t="s">
        <v>134</v>
      </c>
      <c r="J99" s="39"/>
      <c r="K99" s="42"/>
      <c r="L99" s="43"/>
      <c r="M99" s="43"/>
      <c r="N99" s="43"/>
      <c r="O99" s="43"/>
    </row>
    <row r="100" spans="1:16" ht="18" customHeight="1" x14ac:dyDescent="0.2">
      <c r="A100" s="5"/>
      <c r="B100" s="45">
        <v>4260522.1945468178</v>
      </c>
      <c r="C100" s="45">
        <v>1451092.1932500007</v>
      </c>
      <c r="D100" s="45">
        <v>470576.34618733882</v>
      </c>
      <c r="E100" s="45">
        <v>1546665.0799560749</v>
      </c>
      <c r="F100" s="45">
        <v>792188.57515340333</v>
      </c>
      <c r="G100" s="44"/>
      <c r="H100" s="76" t="s">
        <v>135</v>
      </c>
      <c r="I100" s="76" t="s">
        <v>136</v>
      </c>
      <c r="J100" s="44"/>
      <c r="K100" s="46"/>
      <c r="L100" s="47"/>
      <c r="M100" s="47"/>
      <c r="N100" s="47"/>
      <c r="O100" s="47"/>
    </row>
    <row r="101" spans="1:16" s="84" customFormat="1" ht="20.100000000000001" customHeight="1" x14ac:dyDescent="0.2">
      <c r="A101" s="1"/>
      <c r="B101" s="35"/>
      <c r="C101" s="35"/>
      <c r="D101" s="35"/>
      <c r="E101" s="35"/>
      <c r="F101" s="35"/>
      <c r="G101" s="68"/>
      <c r="H101" s="68"/>
      <c r="I101" s="82"/>
      <c r="J101" s="69"/>
      <c r="K101" s="83"/>
      <c r="L101" s="35"/>
      <c r="M101" s="38"/>
      <c r="N101" s="38"/>
      <c r="O101" s="38"/>
    </row>
    <row r="102" spans="1:16" ht="17.25" customHeight="1" x14ac:dyDescent="0.2">
      <c r="B102" s="14" t="s">
        <v>35</v>
      </c>
      <c r="C102" s="15"/>
      <c r="D102" s="16"/>
      <c r="E102" s="15"/>
      <c r="F102" s="17"/>
      <c r="G102" s="17"/>
      <c r="H102" s="17"/>
      <c r="I102" s="17"/>
      <c r="J102" s="17"/>
      <c r="K102" s="16"/>
      <c r="L102" s="16"/>
      <c r="M102" s="16"/>
      <c r="N102" s="16"/>
      <c r="O102" s="16"/>
    </row>
    <row r="103" spans="1:16" ht="10.5" customHeight="1" x14ac:dyDescent="0.2">
      <c r="B103" s="19" t="s">
        <v>4</v>
      </c>
      <c r="C103" s="15"/>
      <c r="D103" s="16"/>
      <c r="E103" s="15"/>
      <c r="F103" s="17"/>
      <c r="G103" s="17"/>
      <c r="H103" s="17"/>
      <c r="I103" s="17"/>
      <c r="J103" s="17"/>
      <c r="K103" s="16"/>
      <c r="L103" s="16"/>
      <c r="M103" s="16"/>
      <c r="N103" s="16"/>
      <c r="O103" s="16"/>
    </row>
    <row r="104" spans="1:16" ht="17.25" customHeight="1" x14ac:dyDescent="0.2">
      <c r="B104" s="50" t="s">
        <v>137</v>
      </c>
      <c r="C104" s="15"/>
      <c r="D104" s="16"/>
      <c r="E104" s="15"/>
      <c r="F104" s="17"/>
      <c r="G104" s="17"/>
      <c r="H104" s="17"/>
      <c r="I104" s="17"/>
      <c r="J104" s="17"/>
      <c r="K104" s="16"/>
      <c r="L104" s="16"/>
      <c r="M104" s="16"/>
      <c r="N104" s="16"/>
      <c r="O104" s="16"/>
    </row>
    <row r="105" spans="1:16" ht="20.25" customHeight="1" x14ac:dyDescent="0.2">
      <c r="A105" s="173"/>
      <c r="B105" s="51" t="s">
        <v>138</v>
      </c>
      <c r="C105" s="106"/>
      <c r="D105" s="107"/>
      <c r="E105" s="106"/>
      <c r="F105" s="108"/>
      <c r="G105" s="108"/>
      <c r="H105" s="108"/>
      <c r="I105" s="108"/>
      <c r="J105" s="108"/>
      <c r="K105" s="107"/>
      <c r="L105" s="107"/>
      <c r="M105" s="107"/>
      <c r="N105" s="107"/>
      <c r="O105" s="107"/>
    </row>
    <row r="106" spans="1:16" s="24" customFormat="1" ht="23.25" customHeight="1" x14ac:dyDescent="0.2">
      <c r="A106" s="1"/>
      <c r="B106" s="22" t="s">
        <v>5</v>
      </c>
      <c r="C106" s="23"/>
      <c r="D106" s="23"/>
      <c r="E106" s="23"/>
      <c r="F106" s="23"/>
      <c r="G106" s="23"/>
      <c r="H106" s="23"/>
      <c r="J106" s="23"/>
      <c r="L106" s="23"/>
      <c r="M106" s="23"/>
      <c r="O106" s="175" t="s">
        <v>6</v>
      </c>
    </row>
    <row r="107" spans="1:16" ht="24" customHeight="1" x14ac:dyDescent="0.2">
      <c r="B107" s="25" t="s">
        <v>7</v>
      </c>
      <c r="C107" s="25" t="s">
        <v>8</v>
      </c>
      <c r="D107" s="25" t="s">
        <v>9</v>
      </c>
      <c r="E107" s="26" t="s">
        <v>10</v>
      </c>
      <c r="F107" s="26" t="s">
        <v>11</v>
      </c>
      <c r="G107" s="27"/>
      <c r="H107" s="25" t="s">
        <v>12</v>
      </c>
      <c r="I107" s="25" t="s">
        <v>13</v>
      </c>
      <c r="J107" s="27"/>
      <c r="K107" s="26" t="s">
        <v>11</v>
      </c>
      <c r="L107" s="26" t="s">
        <v>10</v>
      </c>
      <c r="M107" s="26" t="s">
        <v>9</v>
      </c>
      <c r="N107" s="25" t="s">
        <v>14</v>
      </c>
      <c r="O107" s="25" t="s">
        <v>7</v>
      </c>
    </row>
    <row r="108" spans="1:16" ht="18.95" customHeight="1" x14ac:dyDescent="0.2">
      <c r="B108" s="38"/>
      <c r="C108" s="38"/>
      <c r="D108" s="38"/>
      <c r="E108" s="35"/>
      <c r="F108" s="35"/>
      <c r="G108" s="59"/>
      <c r="H108" s="69" t="s">
        <v>122</v>
      </c>
      <c r="I108" s="69" t="s">
        <v>123</v>
      </c>
      <c r="J108" s="69"/>
      <c r="K108" s="71">
        <v>1326752.5541534033</v>
      </c>
      <c r="L108" s="71">
        <v>2396324.0705353739</v>
      </c>
      <c r="M108" s="71">
        <v>763189.09118733881</v>
      </c>
      <c r="N108" s="71">
        <v>9426333.0626600012</v>
      </c>
      <c r="O108" s="71">
        <v>13912598.778536117</v>
      </c>
      <c r="P108" s="31"/>
    </row>
    <row r="109" spans="1:16" ht="18.95" customHeight="1" x14ac:dyDescent="0.2">
      <c r="B109" s="38"/>
      <c r="C109" s="38"/>
      <c r="D109" s="38"/>
      <c r="E109" s="35"/>
      <c r="F109" s="35"/>
      <c r="G109" s="59"/>
      <c r="H109" s="69" t="s">
        <v>124</v>
      </c>
      <c r="I109" s="69" t="s">
        <v>125</v>
      </c>
      <c r="J109" s="69"/>
      <c r="K109" s="71">
        <v>1231211.5751534032</v>
      </c>
      <c r="L109" s="71">
        <v>2311602.6267260751</v>
      </c>
      <c r="M109" s="71">
        <v>700759.34618733882</v>
      </c>
      <c r="N109" s="71">
        <v>8907388.796360001</v>
      </c>
      <c r="O109" s="71">
        <v>13150962.344426818</v>
      </c>
      <c r="P109" s="31"/>
    </row>
    <row r="110" spans="1:16" ht="18.95" customHeight="1" x14ac:dyDescent="0.2">
      <c r="B110" s="28">
        <v>12948513.006802674</v>
      </c>
      <c r="C110" s="28">
        <v>9085508.8936000001</v>
      </c>
      <c r="D110" s="28">
        <v>679553.99600000004</v>
      </c>
      <c r="E110" s="28">
        <v>2015189.1462026762</v>
      </c>
      <c r="F110" s="28">
        <v>1168260.9709999999</v>
      </c>
      <c r="G110" s="74"/>
      <c r="H110" s="29" t="s">
        <v>139</v>
      </c>
      <c r="I110" s="29" t="s">
        <v>140</v>
      </c>
      <c r="J110" s="29"/>
      <c r="K110" s="11"/>
      <c r="L110" s="59"/>
      <c r="M110" s="60"/>
      <c r="N110" s="60"/>
      <c r="O110" s="60"/>
    </row>
    <row r="111" spans="1:16" ht="18.95" customHeight="1" x14ac:dyDescent="0.2">
      <c r="B111" s="28">
        <v>8890440.1498799995</v>
      </c>
      <c r="C111" s="28">
        <v>7456296.6031099996</v>
      </c>
      <c r="D111" s="28">
        <v>230183</v>
      </c>
      <c r="E111" s="28">
        <v>764937.54677000013</v>
      </c>
      <c r="F111" s="28">
        <v>439023</v>
      </c>
      <c r="G111" s="74"/>
      <c r="H111" s="29" t="s">
        <v>141</v>
      </c>
      <c r="I111" s="72" t="s">
        <v>142</v>
      </c>
      <c r="J111" s="29"/>
      <c r="K111" s="65"/>
      <c r="L111" s="59"/>
      <c r="M111" s="60"/>
      <c r="N111" s="60"/>
      <c r="O111" s="60"/>
    </row>
    <row r="112" spans="1:16" ht="18.95" customHeight="1" x14ac:dyDescent="0.2">
      <c r="B112" s="28">
        <v>4058072.8569226768</v>
      </c>
      <c r="C112" s="28">
        <v>1629212.2904900003</v>
      </c>
      <c r="D112" s="28">
        <v>449370.99600000004</v>
      </c>
      <c r="E112" s="28">
        <v>1250251.5994326763</v>
      </c>
      <c r="F112" s="28">
        <v>729237.9709999999</v>
      </c>
      <c r="G112" s="74"/>
      <c r="H112" s="29" t="s">
        <v>143</v>
      </c>
      <c r="I112" s="72" t="s">
        <v>144</v>
      </c>
      <c r="J112" s="29"/>
      <c r="K112" s="65"/>
      <c r="L112" s="59"/>
      <c r="M112" s="60"/>
      <c r="N112" s="60"/>
      <c r="O112" s="60"/>
    </row>
    <row r="113" spans="1:17" ht="18.95" customHeight="1" x14ac:dyDescent="0.2">
      <c r="B113" s="40">
        <v>964085.77173344116</v>
      </c>
      <c r="C113" s="40">
        <v>340824.16906000115</v>
      </c>
      <c r="D113" s="40">
        <v>83635.095187338768</v>
      </c>
      <c r="E113" s="40">
        <v>381134.92433269782</v>
      </c>
      <c r="F113" s="40">
        <v>158491.58315340336</v>
      </c>
      <c r="G113" s="39"/>
      <c r="H113" s="75" t="s">
        <v>145</v>
      </c>
      <c r="I113" s="75" t="s">
        <v>146</v>
      </c>
      <c r="J113" s="39"/>
      <c r="K113" s="42"/>
      <c r="L113" s="43"/>
      <c r="M113" s="43"/>
      <c r="N113" s="43"/>
      <c r="O113" s="43"/>
    </row>
    <row r="114" spans="1:17" ht="18.95" customHeight="1" x14ac:dyDescent="0.2">
      <c r="B114" s="45">
        <v>202449.33762414212</v>
      </c>
      <c r="C114" s="45">
        <v>-178120.09723999887</v>
      </c>
      <c r="D114" s="45">
        <v>21205.350187338772</v>
      </c>
      <c r="E114" s="45">
        <v>296413.48052339884</v>
      </c>
      <c r="F114" s="45">
        <v>62950.604153403372</v>
      </c>
      <c r="G114" s="44"/>
      <c r="H114" s="76" t="s">
        <v>147</v>
      </c>
      <c r="I114" s="76" t="s">
        <v>148</v>
      </c>
      <c r="J114" s="44"/>
      <c r="K114" s="46"/>
      <c r="L114" s="47"/>
      <c r="M114" s="47"/>
      <c r="N114" s="47"/>
      <c r="O114" s="47"/>
    </row>
    <row r="115" spans="1:17" ht="20.100000000000001" customHeight="1" x14ac:dyDescent="0.2">
      <c r="B115" s="80"/>
      <c r="C115" s="80"/>
      <c r="D115" s="80"/>
      <c r="E115" s="80"/>
      <c r="F115" s="80"/>
      <c r="G115" s="68"/>
      <c r="H115" s="68"/>
      <c r="I115" s="69"/>
      <c r="J115" s="69"/>
      <c r="K115" s="83"/>
      <c r="L115" s="59"/>
      <c r="M115" s="60"/>
      <c r="N115" s="60"/>
      <c r="O115" s="60"/>
    </row>
    <row r="116" spans="1:17" ht="17.25" customHeight="1" x14ac:dyDescent="0.2">
      <c r="B116" s="14" t="s">
        <v>35</v>
      </c>
      <c r="C116" s="15"/>
      <c r="D116" s="16"/>
      <c r="E116" s="15"/>
      <c r="F116" s="17"/>
      <c r="G116" s="17"/>
      <c r="H116" s="17"/>
      <c r="I116" s="17"/>
      <c r="J116" s="17"/>
      <c r="K116" s="16"/>
      <c r="L116" s="16"/>
      <c r="M116" s="16"/>
      <c r="N116" s="16"/>
      <c r="O116" s="16"/>
    </row>
    <row r="117" spans="1:17" ht="10.5" customHeight="1" x14ac:dyDescent="0.2">
      <c r="B117" s="19" t="s">
        <v>4</v>
      </c>
      <c r="C117" s="15"/>
      <c r="D117" s="16"/>
      <c r="E117" s="15"/>
      <c r="F117" s="17"/>
      <c r="G117" s="17"/>
      <c r="H117" s="17"/>
      <c r="I117" s="17"/>
      <c r="J117" s="17"/>
      <c r="K117" s="16"/>
      <c r="L117" s="16"/>
      <c r="M117" s="16"/>
      <c r="N117" s="16"/>
      <c r="O117" s="16"/>
    </row>
    <row r="118" spans="1:17" ht="17.25" customHeight="1" x14ac:dyDescent="0.2">
      <c r="B118" s="50" t="s">
        <v>137</v>
      </c>
      <c r="C118" s="15"/>
      <c r="D118" s="16"/>
      <c r="E118" s="15"/>
      <c r="F118" s="17"/>
      <c r="G118" s="17"/>
      <c r="H118" s="17"/>
      <c r="I118" s="17"/>
      <c r="J118" s="17"/>
      <c r="K118" s="16"/>
      <c r="L118" s="16"/>
      <c r="M118" s="16"/>
      <c r="N118" s="16"/>
      <c r="O118" s="16"/>
    </row>
    <row r="119" spans="1:17" ht="20.25" customHeight="1" x14ac:dyDescent="0.2">
      <c r="A119" s="173"/>
      <c r="B119" s="51" t="s">
        <v>149</v>
      </c>
      <c r="C119" s="106"/>
      <c r="D119" s="107"/>
      <c r="E119" s="106"/>
      <c r="F119" s="108"/>
      <c r="G119" s="108"/>
      <c r="H119" s="108"/>
      <c r="I119" s="108"/>
      <c r="J119" s="108"/>
      <c r="K119" s="107"/>
      <c r="L119" s="107"/>
      <c r="M119" s="107"/>
      <c r="N119" s="107"/>
      <c r="O119" s="107"/>
    </row>
    <row r="120" spans="1:17" s="24" customFormat="1" ht="23.25" customHeight="1" x14ac:dyDescent="0.2">
      <c r="A120" s="1"/>
      <c r="B120" s="22" t="s">
        <v>5</v>
      </c>
      <c r="C120" s="23"/>
      <c r="D120" s="23"/>
      <c r="E120" s="23"/>
      <c r="F120" s="23"/>
      <c r="G120" s="23"/>
      <c r="H120" s="23"/>
      <c r="J120" s="23"/>
      <c r="L120" s="23"/>
      <c r="M120" s="23"/>
      <c r="O120" s="175" t="s">
        <v>6</v>
      </c>
    </row>
    <row r="121" spans="1:17" ht="24" customHeight="1" x14ac:dyDescent="0.2">
      <c r="B121" s="25" t="s">
        <v>7</v>
      </c>
      <c r="C121" s="25" t="s">
        <v>8</v>
      </c>
      <c r="D121" s="25" t="s">
        <v>9</v>
      </c>
      <c r="E121" s="26" t="s">
        <v>10</v>
      </c>
      <c r="F121" s="26" t="s">
        <v>11</v>
      </c>
      <c r="G121" s="27"/>
      <c r="H121" s="25" t="s">
        <v>12</v>
      </c>
      <c r="I121" s="25" t="s">
        <v>13</v>
      </c>
      <c r="J121" s="27"/>
      <c r="K121" s="26" t="s">
        <v>11</v>
      </c>
      <c r="L121" s="26" t="s">
        <v>10</v>
      </c>
      <c r="M121" s="26" t="s">
        <v>9</v>
      </c>
      <c r="N121" s="25" t="s">
        <v>14</v>
      </c>
      <c r="O121" s="25" t="s">
        <v>7</v>
      </c>
    </row>
    <row r="122" spans="1:17" ht="18.95" customHeight="1" x14ac:dyDescent="0.2">
      <c r="B122" s="85"/>
      <c r="C122" s="85"/>
      <c r="D122" s="85"/>
      <c r="E122" s="86"/>
      <c r="F122" s="86"/>
      <c r="G122" s="87"/>
      <c r="H122" s="69" t="s">
        <v>133</v>
      </c>
      <c r="I122" s="69" t="s">
        <v>134</v>
      </c>
      <c r="J122" s="69"/>
      <c r="K122" s="71">
        <v>887729.55415340327</v>
      </c>
      <c r="L122" s="71">
        <v>1631386.523765374</v>
      </c>
      <c r="M122" s="71">
        <v>533006.09118733881</v>
      </c>
      <c r="N122" s="71">
        <v>1970036.4595500007</v>
      </c>
      <c r="O122" s="71">
        <v>5022158.6286561172</v>
      </c>
      <c r="P122" s="81"/>
      <c r="Q122" s="81"/>
    </row>
    <row r="123" spans="1:17" ht="18.95" customHeight="1" x14ac:dyDescent="0.2">
      <c r="B123" s="85"/>
      <c r="C123" s="85"/>
      <c r="D123" s="85"/>
      <c r="E123" s="86"/>
      <c r="F123" s="86"/>
      <c r="G123" s="87"/>
      <c r="H123" s="69" t="s">
        <v>135</v>
      </c>
      <c r="I123" s="69" t="s">
        <v>136</v>
      </c>
      <c r="J123" s="69"/>
      <c r="K123" s="71">
        <v>792188.57515340322</v>
      </c>
      <c r="L123" s="71">
        <v>1546665.0799560749</v>
      </c>
      <c r="M123" s="71">
        <v>470576.34618733882</v>
      </c>
      <c r="N123" s="71">
        <v>1451092.1932500007</v>
      </c>
      <c r="O123" s="71">
        <v>4260522.1945468178</v>
      </c>
      <c r="P123" s="81"/>
      <c r="Q123" s="81"/>
    </row>
    <row r="124" spans="1:17" ht="18.95" customHeight="1" x14ac:dyDescent="0.2">
      <c r="B124" s="28">
        <v>4058072.8569226768</v>
      </c>
      <c r="C124" s="28">
        <v>1629212.2904900003</v>
      </c>
      <c r="D124" s="28">
        <v>449370.99600000004</v>
      </c>
      <c r="E124" s="28">
        <v>1250251.5994326763</v>
      </c>
      <c r="F124" s="28">
        <v>729237.9709999999</v>
      </c>
      <c r="G124" s="88"/>
      <c r="H124" s="29" t="s">
        <v>150</v>
      </c>
      <c r="I124" s="29" t="s">
        <v>151</v>
      </c>
      <c r="J124" s="29"/>
      <c r="K124" s="13"/>
      <c r="L124" s="87"/>
      <c r="M124" s="89"/>
      <c r="N124" s="89"/>
      <c r="O124" s="89"/>
    </row>
    <row r="125" spans="1:17" ht="18.95" customHeight="1" x14ac:dyDescent="0.2">
      <c r="B125" s="28">
        <v>4058072.8569226768</v>
      </c>
      <c r="C125" s="28">
        <v>1629212.2904900003</v>
      </c>
      <c r="D125" s="28">
        <v>449370.99600000004</v>
      </c>
      <c r="E125" s="28">
        <v>1250251.5994326763</v>
      </c>
      <c r="F125" s="28">
        <v>729237.9709999999</v>
      </c>
      <c r="G125" s="88"/>
      <c r="H125" s="29" t="s">
        <v>152</v>
      </c>
      <c r="I125" s="72" t="s">
        <v>153</v>
      </c>
      <c r="J125" s="29"/>
      <c r="K125" s="90"/>
      <c r="L125" s="87"/>
      <c r="M125" s="89"/>
      <c r="N125" s="89"/>
      <c r="O125" s="89"/>
    </row>
    <row r="126" spans="1:17" ht="18.95" customHeight="1" x14ac:dyDescent="0.2">
      <c r="B126" s="40">
        <v>964085.77173344023</v>
      </c>
      <c r="C126" s="40">
        <v>340824.16906000045</v>
      </c>
      <c r="D126" s="40">
        <v>83635.095187338768</v>
      </c>
      <c r="E126" s="40">
        <v>381134.92433269764</v>
      </c>
      <c r="F126" s="40">
        <v>158491.58315340336</v>
      </c>
      <c r="G126" s="39"/>
      <c r="H126" s="75" t="s">
        <v>145</v>
      </c>
      <c r="I126" s="75" t="s">
        <v>146</v>
      </c>
      <c r="J126" s="39"/>
      <c r="K126" s="42"/>
      <c r="L126" s="43"/>
      <c r="M126" s="43"/>
      <c r="N126" s="43"/>
      <c r="O126" s="43"/>
    </row>
    <row r="127" spans="1:17" ht="18.95" customHeight="1" x14ac:dyDescent="0.2">
      <c r="B127" s="45">
        <v>202449.33762414125</v>
      </c>
      <c r="C127" s="45">
        <v>-178120.09723999957</v>
      </c>
      <c r="D127" s="45">
        <v>21205.350187338772</v>
      </c>
      <c r="E127" s="45">
        <v>296413.48052339867</v>
      </c>
      <c r="F127" s="45">
        <v>62950.604153403372</v>
      </c>
      <c r="G127" s="44"/>
      <c r="H127" s="76" t="s">
        <v>147</v>
      </c>
      <c r="I127" s="76" t="s">
        <v>148</v>
      </c>
      <c r="J127" s="44"/>
      <c r="K127" s="46"/>
      <c r="L127" s="47"/>
      <c r="M127" s="47"/>
      <c r="N127" s="47"/>
      <c r="O127" s="47"/>
    </row>
    <row r="128" spans="1:17" ht="20.100000000000001" customHeight="1" x14ac:dyDescent="0.2">
      <c r="B128" s="91"/>
      <c r="C128" s="91"/>
      <c r="D128" s="91"/>
      <c r="E128" s="91"/>
      <c r="F128" s="91"/>
      <c r="G128" s="91"/>
      <c r="H128" s="91"/>
      <c r="I128" s="69"/>
      <c r="J128" s="69"/>
      <c r="K128" s="77"/>
      <c r="L128" s="87"/>
      <c r="M128" s="89"/>
      <c r="N128" s="89"/>
      <c r="O128" s="89"/>
    </row>
    <row r="129" spans="1:17" ht="17.25" customHeight="1" x14ac:dyDescent="0.2">
      <c r="B129" s="14" t="s">
        <v>154</v>
      </c>
      <c r="C129" s="15"/>
      <c r="D129" s="16"/>
      <c r="E129" s="15"/>
      <c r="F129" s="17"/>
      <c r="G129" s="17"/>
      <c r="H129" s="17"/>
      <c r="I129" s="17"/>
      <c r="J129" s="17"/>
      <c r="K129" s="16"/>
      <c r="L129" s="16"/>
      <c r="M129" s="16"/>
      <c r="N129" s="16"/>
      <c r="O129" s="16"/>
    </row>
    <row r="130" spans="1:17" ht="10.5" customHeight="1" x14ac:dyDescent="0.2">
      <c r="B130" s="19" t="s">
        <v>4</v>
      </c>
      <c r="C130" s="15"/>
      <c r="D130" s="16"/>
      <c r="E130" s="15"/>
      <c r="F130" s="17"/>
      <c r="G130" s="17"/>
      <c r="H130" s="17"/>
      <c r="I130" s="17"/>
      <c r="J130" s="17"/>
      <c r="K130" s="16"/>
      <c r="L130" s="16"/>
      <c r="M130" s="16"/>
      <c r="N130" s="16"/>
      <c r="O130" s="16"/>
    </row>
    <row r="131" spans="1:17" ht="17.25" customHeight="1" x14ac:dyDescent="0.2">
      <c r="B131" s="50" t="s">
        <v>155</v>
      </c>
      <c r="C131" s="15"/>
      <c r="D131" s="16"/>
      <c r="E131" s="15"/>
      <c r="F131" s="17"/>
      <c r="G131" s="17"/>
      <c r="H131" s="17"/>
      <c r="I131" s="17"/>
      <c r="J131" s="17"/>
      <c r="K131" s="16"/>
      <c r="L131" s="16"/>
      <c r="M131" s="16"/>
      <c r="N131" s="16"/>
      <c r="O131" s="16"/>
    </row>
    <row r="132" spans="1:17" ht="20.25" customHeight="1" x14ac:dyDescent="0.2">
      <c r="B132" s="51" t="s">
        <v>156</v>
      </c>
      <c r="C132" s="106"/>
      <c r="D132" s="107"/>
      <c r="E132" s="106"/>
      <c r="F132" s="108"/>
      <c r="G132" s="108"/>
      <c r="H132" s="108"/>
      <c r="I132" s="108"/>
      <c r="J132" s="108"/>
      <c r="K132" s="107"/>
      <c r="L132" s="107"/>
      <c r="M132" s="107"/>
      <c r="N132" s="107"/>
      <c r="O132" s="107"/>
    </row>
    <row r="133" spans="1:17" ht="6" customHeight="1" x14ac:dyDescent="0.2">
      <c r="A133" s="173"/>
      <c r="B133" s="20"/>
      <c r="C133" s="20"/>
      <c r="D133" s="20"/>
      <c r="E133" s="20"/>
      <c r="F133" s="20"/>
      <c r="G133" s="20"/>
      <c r="H133" s="20"/>
      <c r="I133" s="20"/>
      <c r="J133" s="20"/>
      <c r="K133" s="21"/>
      <c r="L133" s="20"/>
      <c r="M133" s="20"/>
      <c r="N133" s="20"/>
      <c r="O133" s="20"/>
    </row>
    <row r="134" spans="1:17" s="24" customFormat="1" ht="23.25" customHeight="1" x14ac:dyDescent="0.2">
      <c r="A134" s="1"/>
      <c r="B134" s="22" t="s">
        <v>5</v>
      </c>
      <c r="C134" s="23"/>
      <c r="D134" s="23"/>
      <c r="E134" s="23"/>
      <c r="F134" s="23"/>
      <c r="G134" s="23"/>
      <c r="H134" s="23"/>
      <c r="J134" s="23"/>
      <c r="L134" s="23"/>
      <c r="M134" s="23"/>
      <c r="O134" s="175" t="s">
        <v>6</v>
      </c>
    </row>
    <row r="135" spans="1:17" ht="26.25" customHeight="1" x14ac:dyDescent="0.2">
      <c r="B135" s="25" t="s">
        <v>7</v>
      </c>
      <c r="C135" s="25" t="s">
        <v>8</v>
      </c>
      <c r="D135" s="25" t="s">
        <v>9</v>
      </c>
      <c r="E135" s="26" t="s">
        <v>10</v>
      </c>
      <c r="F135" s="26" t="s">
        <v>11</v>
      </c>
      <c r="G135" s="27"/>
      <c r="H135" s="25" t="s">
        <v>12</v>
      </c>
      <c r="I135" s="25" t="s">
        <v>13</v>
      </c>
      <c r="J135" s="27"/>
      <c r="K135" s="26" t="s">
        <v>11</v>
      </c>
      <c r="L135" s="26" t="s">
        <v>10</v>
      </c>
      <c r="M135" s="26" t="s">
        <v>9</v>
      </c>
      <c r="N135" s="25" t="s">
        <v>14</v>
      </c>
      <c r="O135" s="25" t="s">
        <v>7</v>
      </c>
    </row>
    <row r="136" spans="1:17" ht="24" customHeight="1" x14ac:dyDescent="0.2">
      <c r="B136" s="61"/>
      <c r="C136" s="61"/>
      <c r="D136" s="61"/>
      <c r="E136" s="29"/>
      <c r="F136" s="29"/>
      <c r="G136" s="29"/>
      <c r="H136" s="69" t="s">
        <v>147</v>
      </c>
      <c r="I136" s="69" t="s">
        <v>148</v>
      </c>
      <c r="J136" s="69"/>
      <c r="K136" s="71">
        <v>62950.604153403372</v>
      </c>
      <c r="L136" s="71">
        <v>296413.48052339867</v>
      </c>
      <c r="M136" s="71">
        <v>21205.350187338772</v>
      </c>
      <c r="N136" s="71">
        <v>-178120.09723999957</v>
      </c>
      <c r="O136" s="71">
        <v>202449.33762414125</v>
      </c>
      <c r="P136" s="92"/>
    </row>
    <row r="137" spans="1:17" ht="24" customHeight="1" x14ac:dyDescent="0.2">
      <c r="B137" s="60"/>
      <c r="C137" s="60"/>
      <c r="D137" s="60"/>
      <c r="E137" s="59"/>
      <c r="F137" s="59"/>
      <c r="G137" s="59"/>
      <c r="H137" s="29" t="s">
        <v>157</v>
      </c>
      <c r="I137" s="29" t="s">
        <v>158</v>
      </c>
      <c r="J137" s="29"/>
      <c r="K137" s="28">
        <v>84724.288</v>
      </c>
      <c r="L137" s="28">
        <v>7721.4928100000252</v>
      </c>
      <c r="M137" s="28">
        <v>34998.962999999996</v>
      </c>
      <c r="N137" s="28">
        <v>72861.713260000004</v>
      </c>
      <c r="O137" s="28">
        <v>176907.13107000006</v>
      </c>
      <c r="P137" s="31"/>
      <c r="Q137" s="31"/>
    </row>
    <row r="138" spans="1:17" ht="24" customHeight="1" x14ac:dyDescent="0.2">
      <c r="B138" s="60"/>
      <c r="C138" s="60"/>
      <c r="D138" s="60"/>
      <c r="E138" s="59"/>
      <c r="F138" s="59"/>
      <c r="G138" s="59"/>
      <c r="H138" s="29" t="s">
        <v>159</v>
      </c>
      <c r="I138" s="72" t="s">
        <v>160</v>
      </c>
      <c r="J138" s="29"/>
      <c r="K138" s="28">
        <v>73812.447</v>
      </c>
      <c r="L138" s="28">
        <v>92704.254249999998</v>
      </c>
      <c r="M138" s="28">
        <v>30915.935000000001</v>
      </c>
      <c r="N138" s="28">
        <v>0</v>
      </c>
      <c r="O138" s="28">
        <v>197432.63624999998</v>
      </c>
    </row>
    <row r="139" spans="1:17" ht="24" customHeight="1" x14ac:dyDescent="0.2">
      <c r="B139" s="60"/>
      <c r="C139" s="60"/>
      <c r="D139" s="60"/>
      <c r="E139" s="59"/>
      <c r="F139" s="59"/>
      <c r="G139" s="59"/>
      <c r="H139" s="29" t="s">
        <v>161</v>
      </c>
      <c r="I139" s="72" t="s">
        <v>162</v>
      </c>
      <c r="J139" s="29"/>
      <c r="K139" s="28">
        <v>3587.3649999999998</v>
      </c>
      <c r="L139" s="28">
        <v>13774.203959999999</v>
      </c>
      <c r="M139" s="28">
        <v>4550</v>
      </c>
      <c r="N139" s="28">
        <v>69248.13738</v>
      </c>
      <c r="O139" s="28">
        <v>91159.706340000004</v>
      </c>
    </row>
    <row r="140" spans="1:17" ht="24" customHeight="1" x14ac:dyDescent="0.2">
      <c r="A140" s="174"/>
      <c r="B140" s="61"/>
      <c r="C140" s="61"/>
      <c r="D140" s="61"/>
      <c r="E140" s="29"/>
      <c r="F140" s="29"/>
      <c r="G140" s="29"/>
      <c r="H140" s="29" t="s">
        <v>163</v>
      </c>
      <c r="I140" s="72" t="s">
        <v>164</v>
      </c>
      <c r="J140" s="29"/>
      <c r="K140" s="28">
        <v>9798.9320000000007</v>
      </c>
      <c r="L140" s="28">
        <v>29630.034600000014</v>
      </c>
      <c r="M140" s="28">
        <v>23620.430999999997</v>
      </c>
      <c r="N140" s="28">
        <v>3613.5758800000085</v>
      </c>
      <c r="O140" s="28">
        <v>43263.647480000014</v>
      </c>
      <c r="P140" s="31"/>
      <c r="Q140" s="31"/>
    </row>
    <row r="141" spans="1:17" s="95" customFormat="1" ht="24" customHeight="1" x14ac:dyDescent="0.2">
      <c r="A141" s="1"/>
      <c r="B141" s="83"/>
      <c r="C141" s="61"/>
      <c r="D141" s="61"/>
      <c r="E141" s="93"/>
      <c r="F141" s="94"/>
      <c r="G141" s="87"/>
      <c r="H141" s="29" t="s">
        <v>165</v>
      </c>
      <c r="I141" s="110" t="s">
        <v>166</v>
      </c>
      <c r="J141" s="29"/>
      <c r="K141" s="28">
        <v>-2474.4560000000001</v>
      </c>
      <c r="L141" s="28">
        <v>-128387</v>
      </c>
      <c r="M141" s="28">
        <v>-24087.402999999998</v>
      </c>
      <c r="N141" s="28">
        <v>0</v>
      </c>
      <c r="O141" s="28">
        <v>-154948.859</v>
      </c>
    </row>
    <row r="142" spans="1:17" ht="24" customHeight="1" x14ac:dyDescent="0.2">
      <c r="B142" s="60"/>
      <c r="C142" s="60"/>
      <c r="D142" s="60"/>
      <c r="E142" s="59"/>
      <c r="F142" s="59"/>
      <c r="G142" s="59"/>
      <c r="H142" s="29" t="s">
        <v>167</v>
      </c>
      <c r="I142" s="29" t="s">
        <v>168</v>
      </c>
      <c r="J142" s="29"/>
      <c r="K142" s="28">
        <v>-53331.165000000001</v>
      </c>
      <c r="L142" s="28">
        <v>-93303.391117300023</v>
      </c>
      <c r="M142" s="28">
        <v>-9486.0150000000031</v>
      </c>
      <c r="N142" s="28">
        <v>-338937.4463800001</v>
      </c>
      <c r="O142" s="28">
        <v>-471658.69149730017</v>
      </c>
      <c r="P142" s="31"/>
    </row>
    <row r="143" spans="1:17" ht="24" customHeight="1" x14ac:dyDescent="0.2">
      <c r="B143" s="60"/>
      <c r="C143" s="60"/>
      <c r="D143" s="60"/>
      <c r="E143" s="59"/>
      <c r="F143" s="59"/>
      <c r="G143" s="59"/>
      <c r="H143" s="29" t="s">
        <v>169</v>
      </c>
      <c r="I143" s="72" t="s">
        <v>160</v>
      </c>
      <c r="J143" s="29"/>
      <c r="K143" s="28">
        <v>0</v>
      </c>
      <c r="L143" s="28">
        <v>0</v>
      </c>
      <c r="M143" s="28">
        <v>0</v>
      </c>
      <c r="N143" s="28">
        <v>0</v>
      </c>
      <c r="O143" s="28">
        <v>0</v>
      </c>
    </row>
    <row r="144" spans="1:17" ht="24" customHeight="1" x14ac:dyDescent="0.2">
      <c r="B144" s="60"/>
      <c r="C144" s="60"/>
      <c r="D144" s="60"/>
      <c r="E144" s="59"/>
      <c r="F144" s="59"/>
      <c r="G144" s="59"/>
      <c r="H144" s="29" t="s">
        <v>170</v>
      </c>
      <c r="I144" s="72" t="s">
        <v>162</v>
      </c>
      <c r="J144" s="29"/>
      <c r="K144" s="28">
        <v>-39463.875</v>
      </c>
      <c r="L144" s="28">
        <v>-47180.688020000001</v>
      </c>
      <c r="M144" s="28">
        <v>-8669.0570000000007</v>
      </c>
      <c r="N144" s="28">
        <v>-257005.13165</v>
      </c>
      <c r="O144" s="28">
        <v>-352318.75167000003</v>
      </c>
    </row>
    <row r="145" spans="1:16" ht="24" customHeight="1" x14ac:dyDescent="0.2">
      <c r="B145" s="60"/>
      <c r="D145" s="60"/>
      <c r="E145" s="59"/>
      <c r="F145" s="59"/>
      <c r="G145" s="59"/>
      <c r="H145" s="29" t="s">
        <v>171</v>
      </c>
      <c r="I145" s="72" t="s">
        <v>172</v>
      </c>
      <c r="J145" s="29"/>
      <c r="K145" s="28">
        <v>-13867.29</v>
      </c>
      <c r="L145" s="28">
        <v>-46122.703097300022</v>
      </c>
      <c r="M145" s="28">
        <v>-816.95800000000236</v>
      </c>
      <c r="N145" s="28">
        <v>-81932.314730000115</v>
      </c>
      <c r="O145" s="28">
        <v>-119339.93982730014</v>
      </c>
    </row>
    <row r="146" spans="1:16" ht="24" customHeight="1" x14ac:dyDescent="0.2">
      <c r="B146" s="45">
        <v>-92302.222803158889</v>
      </c>
      <c r="C146" s="45">
        <v>-444195.83035999967</v>
      </c>
      <c r="D146" s="45">
        <v>46718.298187338769</v>
      </c>
      <c r="E146" s="45">
        <v>210831.58221609861</v>
      </c>
      <c r="F146" s="45">
        <v>94343.727153403393</v>
      </c>
      <c r="G146" s="44"/>
      <c r="H146" s="76" t="s">
        <v>173</v>
      </c>
      <c r="I146" s="96" t="s">
        <v>174</v>
      </c>
      <c r="J146" s="44"/>
      <c r="K146" s="46"/>
      <c r="L146" s="47"/>
      <c r="M146" s="47"/>
      <c r="N146" s="47"/>
      <c r="O146" s="47"/>
    </row>
    <row r="147" spans="1:16" ht="20.100000000000001" customHeight="1" x14ac:dyDescent="0.2">
      <c r="B147" s="67"/>
      <c r="C147" s="67"/>
      <c r="D147" s="67"/>
      <c r="E147" s="67"/>
      <c r="F147" s="67"/>
      <c r="G147" s="68"/>
      <c r="H147" s="68"/>
      <c r="I147" s="69"/>
      <c r="J147" s="69"/>
      <c r="K147" s="83"/>
      <c r="L147" s="59"/>
      <c r="M147" s="60"/>
      <c r="N147" s="60"/>
      <c r="O147" s="60"/>
    </row>
    <row r="148" spans="1:16" ht="17.25" customHeight="1" x14ac:dyDescent="0.2">
      <c r="B148" s="14" t="s">
        <v>154</v>
      </c>
      <c r="C148" s="15"/>
      <c r="D148" s="16"/>
      <c r="E148" s="15"/>
      <c r="F148" s="17"/>
      <c r="G148" s="17"/>
      <c r="H148" s="17"/>
      <c r="I148" s="17"/>
      <c r="J148" s="17"/>
      <c r="K148" s="16"/>
      <c r="L148" s="16"/>
      <c r="M148" s="16"/>
      <c r="N148" s="16"/>
      <c r="O148" s="16"/>
    </row>
    <row r="149" spans="1:16" ht="10.5" customHeight="1" x14ac:dyDescent="0.2">
      <c r="B149" s="19" t="s">
        <v>4</v>
      </c>
      <c r="C149" s="15"/>
      <c r="D149" s="16"/>
      <c r="E149" s="15"/>
      <c r="F149" s="17"/>
      <c r="G149" s="17"/>
      <c r="H149" s="17"/>
      <c r="I149" s="17"/>
      <c r="J149" s="17"/>
      <c r="K149" s="16"/>
      <c r="L149" s="16"/>
      <c r="M149" s="16"/>
      <c r="N149" s="16"/>
      <c r="O149" s="16"/>
    </row>
    <row r="150" spans="1:16" ht="17.25" customHeight="1" x14ac:dyDescent="0.2">
      <c r="B150" s="50" t="s">
        <v>155</v>
      </c>
      <c r="C150" s="15"/>
      <c r="D150" s="16"/>
      <c r="E150" s="15"/>
      <c r="F150" s="17"/>
      <c r="G150" s="17"/>
      <c r="H150" s="17"/>
      <c r="I150" s="17"/>
      <c r="J150" s="17"/>
      <c r="K150" s="16"/>
      <c r="L150" s="16"/>
      <c r="M150" s="16"/>
      <c r="N150" s="16"/>
      <c r="O150" s="16"/>
    </row>
    <row r="151" spans="1:16" ht="20.25" customHeight="1" x14ac:dyDescent="0.2">
      <c r="B151" s="51" t="s">
        <v>175</v>
      </c>
      <c r="C151" s="106"/>
      <c r="D151" s="107"/>
      <c r="E151" s="106"/>
      <c r="F151" s="108"/>
      <c r="G151" s="108"/>
      <c r="H151" s="108"/>
      <c r="I151" s="108"/>
      <c r="J151" s="108"/>
      <c r="K151" s="107"/>
      <c r="L151" s="107"/>
      <c r="M151" s="107"/>
      <c r="N151" s="107"/>
      <c r="O151" s="107"/>
    </row>
    <row r="152" spans="1:16" ht="6" customHeight="1" x14ac:dyDescent="0.2">
      <c r="A152" s="173"/>
      <c r="B152" s="20"/>
      <c r="C152" s="20"/>
      <c r="D152" s="20"/>
      <c r="E152" s="20"/>
      <c r="F152" s="20"/>
      <c r="G152" s="20"/>
      <c r="H152" s="20"/>
      <c r="I152" s="20"/>
      <c r="J152" s="20"/>
      <c r="K152" s="21"/>
      <c r="L152" s="20"/>
      <c r="M152" s="20"/>
      <c r="N152" s="20"/>
      <c r="O152" s="20"/>
    </row>
    <row r="153" spans="1:16" s="24" customFormat="1" ht="23.25" customHeight="1" x14ac:dyDescent="0.2">
      <c r="A153" s="1"/>
      <c r="B153" s="22" t="s">
        <v>5</v>
      </c>
      <c r="C153" s="23"/>
      <c r="D153" s="23"/>
      <c r="E153" s="23"/>
      <c r="F153" s="23"/>
      <c r="G153" s="23"/>
      <c r="H153" s="23"/>
      <c r="J153" s="23"/>
      <c r="L153" s="23"/>
      <c r="M153" s="23"/>
      <c r="O153" s="175" t="s">
        <v>6</v>
      </c>
    </row>
    <row r="154" spans="1:16" ht="26.25" customHeight="1" x14ac:dyDescent="0.2">
      <c r="B154" s="25" t="s">
        <v>7</v>
      </c>
      <c r="C154" s="25" t="s">
        <v>8</v>
      </c>
      <c r="D154" s="25" t="s">
        <v>9</v>
      </c>
      <c r="E154" s="26" t="s">
        <v>10</v>
      </c>
      <c r="F154" s="26" t="s">
        <v>11</v>
      </c>
      <c r="G154" s="27"/>
      <c r="H154" s="25" t="s">
        <v>12</v>
      </c>
      <c r="I154" s="25" t="s">
        <v>13</v>
      </c>
      <c r="J154" s="27"/>
      <c r="K154" s="26" t="s">
        <v>11</v>
      </c>
      <c r="L154" s="26" t="s">
        <v>10</v>
      </c>
      <c r="M154" s="26" t="s">
        <v>9</v>
      </c>
      <c r="N154" s="25" t="s">
        <v>14</v>
      </c>
      <c r="O154" s="25" t="s">
        <v>7</v>
      </c>
    </row>
    <row r="155" spans="1:16" ht="24" customHeight="1" x14ac:dyDescent="0.2">
      <c r="B155" s="38"/>
      <c r="C155" s="38"/>
      <c r="D155" s="38"/>
      <c r="E155" s="35"/>
      <c r="F155" s="35"/>
      <c r="G155" s="59"/>
      <c r="H155" s="87" t="s">
        <v>173</v>
      </c>
      <c r="I155" s="69" t="s">
        <v>174</v>
      </c>
      <c r="J155" s="69"/>
      <c r="K155" s="71">
        <v>94343.727153403393</v>
      </c>
      <c r="L155" s="71">
        <v>210831.58221609867</v>
      </c>
      <c r="M155" s="71">
        <v>46718.298187338769</v>
      </c>
      <c r="N155" s="71">
        <v>-444195.83035999967</v>
      </c>
      <c r="O155" s="71">
        <v>-92302.22280315886</v>
      </c>
      <c r="P155" s="97"/>
    </row>
    <row r="156" spans="1:16" ht="24" customHeight="1" x14ac:dyDescent="0.2">
      <c r="B156" s="28">
        <v>1470461.3952392992</v>
      </c>
      <c r="C156" s="28">
        <v>754831.88926000008</v>
      </c>
      <c r="D156" s="28">
        <v>90755.092000000004</v>
      </c>
      <c r="E156" s="28">
        <v>406814.78597929905</v>
      </c>
      <c r="F156" s="28">
        <v>218059.628</v>
      </c>
      <c r="G156" s="58"/>
      <c r="H156" s="36" t="s">
        <v>176</v>
      </c>
      <c r="I156" s="29" t="s">
        <v>177</v>
      </c>
      <c r="J156" s="29"/>
      <c r="K156" s="11"/>
      <c r="L156" s="61"/>
      <c r="M156" s="61"/>
      <c r="N156" s="35"/>
      <c r="O156" s="61"/>
      <c r="P156" s="98"/>
    </row>
    <row r="157" spans="1:16" ht="24" customHeight="1" x14ac:dyDescent="0.2">
      <c r="B157" s="28">
        <v>1406979.9637492993</v>
      </c>
      <c r="C157" s="28">
        <v>694290.19926000002</v>
      </c>
      <c r="D157" s="28">
        <v>87456.092000000004</v>
      </c>
      <c r="E157" s="28">
        <v>407199.04448929906</v>
      </c>
      <c r="F157" s="28">
        <v>218034.628</v>
      </c>
      <c r="G157" s="74"/>
      <c r="H157" s="99" t="s">
        <v>178</v>
      </c>
      <c r="I157" s="72" t="s">
        <v>179</v>
      </c>
      <c r="J157" s="29"/>
      <c r="K157" s="12"/>
      <c r="L157" s="60"/>
      <c r="M157" s="60"/>
      <c r="N157" s="60"/>
      <c r="O157" s="60"/>
      <c r="P157" s="98"/>
    </row>
    <row r="158" spans="1:16" ht="24" customHeight="1" x14ac:dyDescent="0.2">
      <c r="B158" s="28">
        <v>-761636.43410929909</v>
      </c>
      <c r="C158" s="28">
        <v>-518944.26630000002</v>
      </c>
      <c r="D158" s="28">
        <v>-62429.745000000003</v>
      </c>
      <c r="E158" s="28">
        <v>-84721.443809299031</v>
      </c>
      <c r="F158" s="28">
        <v>-95540.979000000007</v>
      </c>
      <c r="G158" s="74"/>
      <c r="H158" s="87" t="s">
        <v>31</v>
      </c>
      <c r="I158" s="29" t="s">
        <v>180</v>
      </c>
      <c r="J158" s="29"/>
      <c r="K158" s="12"/>
      <c r="L158" s="60"/>
      <c r="M158" s="60"/>
      <c r="N158" s="60"/>
      <c r="O158" s="60"/>
      <c r="P158" s="98"/>
    </row>
    <row r="159" spans="1:16" ht="24" customHeight="1" x14ac:dyDescent="0.2">
      <c r="B159" s="28">
        <v>63481.431490000003</v>
      </c>
      <c r="C159" s="28">
        <v>60541.69</v>
      </c>
      <c r="D159" s="28">
        <v>3299</v>
      </c>
      <c r="E159" s="28">
        <v>-384.25851000000006</v>
      </c>
      <c r="F159" s="28">
        <v>25</v>
      </c>
      <c r="G159" s="74"/>
      <c r="H159" s="87" t="s">
        <v>181</v>
      </c>
      <c r="I159" s="72" t="s">
        <v>182</v>
      </c>
      <c r="J159" s="29"/>
      <c r="K159" s="65"/>
      <c r="L159" s="38"/>
      <c r="M159" s="38"/>
      <c r="N159" s="38"/>
      <c r="O159" s="38"/>
      <c r="P159" s="100"/>
    </row>
    <row r="160" spans="1:16" ht="24" customHeight="1" x14ac:dyDescent="0.2">
      <c r="B160" s="28">
        <v>0</v>
      </c>
      <c r="C160" s="28">
        <v>0</v>
      </c>
      <c r="D160" s="28">
        <v>0</v>
      </c>
      <c r="E160" s="28">
        <v>0</v>
      </c>
      <c r="F160" s="28">
        <v>0</v>
      </c>
      <c r="G160" s="74"/>
      <c r="H160" s="87" t="s">
        <v>183</v>
      </c>
      <c r="I160" s="72" t="s">
        <v>184</v>
      </c>
      <c r="J160" s="29"/>
      <c r="K160" s="65"/>
      <c r="L160" s="38"/>
      <c r="M160" s="38"/>
      <c r="N160" s="38"/>
      <c r="O160" s="38"/>
      <c r="P160" s="100"/>
    </row>
    <row r="161" spans="1:16" ht="27" customHeight="1" x14ac:dyDescent="0.2">
      <c r="B161" s="28">
        <v>3989.8283499999998</v>
      </c>
      <c r="C161" s="28">
        <v>3775.8556900000003</v>
      </c>
      <c r="D161" s="28">
        <v>13452.870999999999</v>
      </c>
      <c r="E161" s="28">
        <v>-2228.3643400000001</v>
      </c>
      <c r="F161" s="28">
        <v>-11010.534</v>
      </c>
      <c r="G161" s="74"/>
      <c r="H161" s="87" t="s">
        <v>185</v>
      </c>
      <c r="I161" s="29" t="s">
        <v>186</v>
      </c>
      <c r="J161" s="29"/>
      <c r="K161" s="61"/>
      <c r="L161" s="38"/>
      <c r="M161" s="38"/>
      <c r="N161" s="38"/>
      <c r="O161" s="38"/>
      <c r="P161" s="100"/>
    </row>
    <row r="162" spans="1:16" ht="24" customHeight="1" x14ac:dyDescent="0.2">
      <c r="B162" s="45">
        <v>-805117.01228315907</v>
      </c>
      <c r="C162" s="45">
        <v>-683859.30900999974</v>
      </c>
      <c r="D162" s="45">
        <v>4940.0801873387682</v>
      </c>
      <c r="E162" s="45">
        <v>-109033.39561390135</v>
      </c>
      <c r="F162" s="45">
        <v>-17164.387846596597</v>
      </c>
      <c r="G162" s="44"/>
      <c r="H162" s="76" t="s">
        <v>187</v>
      </c>
      <c r="I162" s="96" t="s">
        <v>188</v>
      </c>
      <c r="J162" s="44"/>
      <c r="K162" s="46"/>
      <c r="L162" s="47"/>
      <c r="M162" s="47"/>
      <c r="N162" s="47"/>
      <c r="O162" s="47"/>
    </row>
    <row r="163" spans="1:16" ht="24.6" customHeight="1" x14ac:dyDescent="0.2">
      <c r="B163" s="31"/>
      <c r="C163" s="18"/>
    </row>
    <row r="164" spans="1:16" x14ac:dyDescent="0.2">
      <c r="B164" s="111" t="s">
        <v>189</v>
      </c>
      <c r="C164" s="97"/>
      <c r="D164" s="100"/>
      <c r="E164" s="100"/>
      <c r="F164" s="100"/>
      <c r="G164" s="98"/>
      <c r="H164" s="98"/>
      <c r="I164" s="100"/>
      <c r="J164" s="98"/>
      <c r="K164" s="100"/>
      <c r="L164" s="100"/>
      <c r="M164" s="100"/>
      <c r="N164" s="100"/>
      <c r="O164" s="100"/>
      <c r="P164" s="100"/>
    </row>
    <row r="165" spans="1:16" s="31" customFormat="1" x14ac:dyDescent="0.2">
      <c r="A165" s="1"/>
      <c r="C165" s="102"/>
      <c r="D165" s="102"/>
      <c r="E165" s="102"/>
      <c r="F165" s="103"/>
      <c r="G165" s="104"/>
      <c r="H165" s="104"/>
      <c r="I165" s="103"/>
      <c r="J165" s="104"/>
      <c r="L165" s="102"/>
      <c r="M165" s="102"/>
      <c r="N165" s="102"/>
    </row>
    <row r="166" spans="1:16" s="31" customFormat="1" x14ac:dyDescent="0.2">
      <c r="A166" s="1"/>
      <c r="C166" s="102"/>
      <c r="D166" s="102"/>
      <c r="E166" s="102"/>
      <c r="G166" s="105"/>
      <c r="H166" s="105"/>
      <c r="J166" s="105"/>
      <c r="L166" s="102"/>
      <c r="M166" s="102"/>
      <c r="N166" s="102"/>
    </row>
    <row r="167" spans="1:16" s="31" customFormat="1" x14ac:dyDescent="0.2">
      <c r="A167" s="1"/>
      <c r="C167" s="102"/>
      <c r="D167" s="102"/>
      <c r="E167" s="102"/>
      <c r="G167" s="105"/>
      <c r="H167" s="105"/>
      <c r="J167" s="105"/>
      <c r="L167" s="102"/>
      <c r="M167" s="102"/>
      <c r="N167" s="102"/>
    </row>
    <row r="168" spans="1:16" s="31" customFormat="1" x14ac:dyDescent="0.2">
      <c r="A168" s="1"/>
      <c r="C168" s="102"/>
      <c r="D168" s="102"/>
      <c r="E168" s="102"/>
      <c r="G168" s="105"/>
      <c r="H168" s="105"/>
      <c r="J168" s="105"/>
      <c r="L168" s="102"/>
      <c r="M168" s="102"/>
      <c r="N168" s="102"/>
    </row>
    <row r="169" spans="1:16" s="31" customFormat="1" x14ac:dyDescent="0.2">
      <c r="A169" s="2"/>
      <c r="C169" s="102"/>
      <c r="D169" s="102"/>
      <c r="E169" s="102"/>
      <c r="G169" s="105"/>
      <c r="H169" s="105"/>
      <c r="J169" s="105"/>
      <c r="L169" s="102"/>
      <c r="M169" s="102"/>
      <c r="N169" s="102"/>
    </row>
    <row r="170" spans="1:16" s="31" customFormat="1" x14ac:dyDescent="0.2">
      <c r="A170" s="2"/>
      <c r="C170" s="102"/>
      <c r="D170" s="102"/>
      <c r="E170" s="102"/>
      <c r="G170" s="105"/>
      <c r="H170" s="105"/>
      <c r="J170" s="105"/>
      <c r="L170" s="102"/>
      <c r="M170" s="102"/>
      <c r="N170" s="102"/>
    </row>
    <row r="171" spans="1:16" s="31" customFormat="1" x14ac:dyDescent="0.2">
      <c r="A171" s="2"/>
      <c r="C171" s="102"/>
      <c r="D171" s="102"/>
      <c r="E171" s="102"/>
      <c r="G171" s="105"/>
      <c r="H171" s="105"/>
      <c r="J171" s="105"/>
      <c r="L171" s="102"/>
      <c r="M171" s="102"/>
      <c r="N171" s="102"/>
    </row>
    <row r="172" spans="1:16" s="31" customFormat="1" x14ac:dyDescent="0.2">
      <c r="A172" s="2"/>
      <c r="C172" s="102"/>
      <c r="D172" s="102"/>
      <c r="E172" s="102"/>
      <c r="G172" s="105"/>
      <c r="H172" s="105"/>
      <c r="J172" s="105"/>
      <c r="L172" s="102"/>
      <c r="M172" s="102"/>
      <c r="N172" s="102"/>
    </row>
    <row r="173" spans="1:16" x14ac:dyDescent="0.2">
      <c r="A173" s="2"/>
    </row>
    <row r="174" spans="1:16" x14ac:dyDescent="0.2">
      <c r="A174" s="2"/>
    </row>
    <row r="175" spans="1:16" x14ac:dyDescent="0.2">
      <c r="A175" s="2"/>
    </row>
    <row r="176" spans="1:16" x14ac:dyDescent="0.2">
      <c r="A176" s="2"/>
    </row>
  </sheetData>
  <hyperlinks>
    <hyperlink ref="B164" location="Índice!A1" tooltip="Volver al índice" display="◄ volver al menú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36"/>
  <sheetViews>
    <sheetView showGridLines="0" zoomScaleNormal="100" workbookViewId="0"/>
  </sheetViews>
  <sheetFormatPr baseColWidth="10" defaultColWidth="11.5703125" defaultRowHeight="12.75" x14ac:dyDescent="0.2"/>
  <cols>
    <col min="1" max="1" width="7.85546875" style="18" customWidth="1"/>
    <col min="2" max="2" width="47.28515625" style="18" customWidth="1"/>
    <col min="3" max="13" width="10.42578125" style="18" bestFit="1" customWidth="1"/>
    <col min="14" max="16384" width="11.5703125" style="18"/>
  </cols>
  <sheetData>
    <row r="1" spans="2:13" ht="17.25" customHeight="1" x14ac:dyDescent="0.2">
      <c r="B1" s="112" t="s">
        <v>190</v>
      </c>
      <c r="C1" s="16"/>
      <c r="D1" s="16"/>
      <c r="E1" s="16"/>
      <c r="F1" s="16"/>
      <c r="G1" s="16"/>
    </row>
    <row r="2" spans="2:13" ht="5.45" customHeight="1" x14ac:dyDescent="0.2">
      <c r="B2" s="113"/>
    </row>
    <row r="3" spans="2:13" ht="13.15" customHeight="1" x14ac:dyDescent="0.2">
      <c r="B3" s="12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 t="s">
        <v>191</v>
      </c>
    </row>
    <row r="4" spans="2:13" ht="26.25" customHeight="1" x14ac:dyDescent="0.2">
      <c r="B4" s="125"/>
      <c r="C4" s="126" t="s">
        <v>192</v>
      </c>
      <c r="D4" s="126" t="s">
        <v>193</v>
      </c>
      <c r="E4" s="127" t="s">
        <v>194</v>
      </c>
      <c r="F4" s="127" t="s">
        <v>195</v>
      </c>
      <c r="G4" s="128" t="s">
        <v>196</v>
      </c>
      <c r="H4" s="128" t="s">
        <v>197</v>
      </c>
      <c r="I4" s="128" t="s">
        <v>198</v>
      </c>
      <c r="J4" s="127" t="s">
        <v>199</v>
      </c>
      <c r="K4" s="128" t="s">
        <v>200</v>
      </c>
      <c r="L4" s="128" t="s">
        <v>240</v>
      </c>
      <c r="M4" s="127" t="s">
        <v>244</v>
      </c>
    </row>
    <row r="5" spans="2:13" ht="15" customHeight="1" x14ac:dyDescent="0.2">
      <c r="B5" s="129" t="s">
        <v>201</v>
      </c>
      <c r="C5" s="130">
        <f t="shared" ref="C5:M5" si="0">SUM(C6:C15)</f>
        <v>16136752</v>
      </c>
      <c r="D5" s="131">
        <f t="shared" si="0"/>
        <v>15821021</v>
      </c>
      <c r="E5" s="131">
        <f t="shared" si="0"/>
        <v>15538615</v>
      </c>
      <c r="F5" s="131">
        <f t="shared" si="0"/>
        <v>15670434.864286069</v>
      </c>
      <c r="G5" s="130">
        <f t="shared" si="0"/>
        <v>16359682.984442372</v>
      </c>
      <c r="H5" s="130">
        <f t="shared" si="0"/>
        <v>16625681.543252813</v>
      </c>
      <c r="I5" s="130">
        <f t="shared" si="0"/>
        <v>17477432.739116728</v>
      </c>
      <c r="J5" s="131">
        <f t="shared" si="0"/>
        <v>19653913.499401331</v>
      </c>
      <c r="K5" s="130">
        <f t="shared" si="0"/>
        <v>19537340.22949101</v>
      </c>
      <c r="L5" s="130">
        <f t="shared" si="0"/>
        <v>20028124.221783958</v>
      </c>
      <c r="M5" s="132">
        <f t="shared" si="0"/>
        <v>18531012.233586933</v>
      </c>
    </row>
    <row r="6" spans="2:13" ht="15" customHeight="1" x14ac:dyDescent="0.2">
      <c r="B6" s="133" t="s">
        <v>202</v>
      </c>
      <c r="C6" s="134">
        <f>'[1]cuentas 2010'!$N7+'[1]cuentas 2010'!$N8</f>
        <v>1026756</v>
      </c>
      <c r="D6" s="134">
        <f>'[1]cuentas 2011'!$N7+'[1]cuentas 2011'!$N8</f>
        <v>1061841</v>
      </c>
      <c r="E6" s="134">
        <f>'[1]cuentas 2012'!$N7+'[1]cuentas 2012'!$N8</f>
        <v>1115435</v>
      </c>
      <c r="F6" s="134">
        <f>'[1]cuentas 2013'!$N7+'[1]cuentas 2013'!$N8</f>
        <v>998620.74448999995</v>
      </c>
      <c r="G6" s="134">
        <f>'[1]cuentas 2014'!$N7+'[1]cuentas 2014'!$N8</f>
        <v>838453.27449999982</v>
      </c>
      <c r="H6" s="134">
        <f>'[1]cuentas 2015'!$N7+'[1]cuentas 2015'!$N8</f>
        <v>930954.92865000002</v>
      </c>
      <c r="I6" s="134">
        <f>'[1]cuentas 2016'!$N7+'[1]cuentas 2016'!$N8</f>
        <v>971460.92912999995</v>
      </c>
      <c r="J6" s="134">
        <f>'[1]cuentas 2017'!$N7+'[1]cuentas 2017'!$N8</f>
        <v>1046939.2548157382</v>
      </c>
      <c r="K6" s="134">
        <f>'[1]cuentas 2018'!$N7+'[1]cuentas 2018'!$N8</f>
        <v>1071750.5800900001</v>
      </c>
      <c r="L6" s="134">
        <f>'[1]cuentas 2019'!$N7+'[1]cuentas 2019'!$N8</f>
        <v>1158357.7237900002</v>
      </c>
      <c r="M6" s="135">
        <f>'[1]cuentas 2020'!$N7+'[1]cuentas 2020'!$N8</f>
        <v>1028835.3151792991</v>
      </c>
    </row>
    <row r="7" spans="2:13" ht="15" customHeight="1" x14ac:dyDescent="0.2">
      <c r="B7" s="133" t="s">
        <v>203</v>
      </c>
      <c r="C7" s="134">
        <f>'[1]cuentas 2010'!$N10</f>
        <v>182758</v>
      </c>
      <c r="D7" s="134">
        <f>'[1]cuentas 2011'!$N10</f>
        <v>197801</v>
      </c>
      <c r="E7" s="134">
        <f>'[1]cuentas 2012'!$N10</f>
        <v>209604</v>
      </c>
      <c r="F7" s="134">
        <f>'[1]cuentas 2013'!$N10</f>
        <v>216956.4449</v>
      </c>
      <c r="G7" s="134">
        <f>'[1]cuentas 2014'!$N10</f>
        <v>570170.23429999989</v>
      </c>
      <c r="H7" s="134">
        <f>'[1]cuentas 2015'!$N10</f>
        <v>604656.60752999992</v>
      </c>
      <c r="I7" s="134">
        <f>'[1]cuentas 2016'!$N10</f>
        <v>604243.32328999997</v>
      </c>
      <c r="J7" s="134">
        <f>'[1]cuentas 2017'!$N10</f>
        <v>651687.19723000005</v>
      </c>
      <c r="K7" s="134">
        <f>'[1]cuentas 2018'!$N10</f>
        <v>612842.89944000007</v>
      </c>
      <c r="L7" s="134">
        <f>'[1]cuentas 2019'!$N10</f>
        <v>425008.90772999998</v>
      </c>
      <c r="M7" s="135">
        <f>'[1]cuentas 2020'!$N10</f>
        <v>445991.42317999998</v>
      </c>
    </row>
    <row r="8" spans="2:13" ht="15" customHeight="1" x14ac:dyDescent="0.2">
      <c r="B8" s="133" t="s">
        <v>204</v>
      </c>
      <c r="C8" s="134">
        <f>'[1]cuentas 2010'!$N43</f>
        <v>6882577</v>
      </c>
      <c r="D8" s="134">
        <f>'[1]cuentas 2011'!$N43</f>
        <v>6663978</v>
      </c>
      <c r="E8" s="134">
        <f>'[1]cuentas 2012'!$N43</f>
        <v>6491963</v>
      </c>
      <c r="F8" s="134">
        <f>'[1]cuentas 2013'!$N43</f>
        <v>6678167.792717536</v>
      </c>
      <c r="G8" s="134">
        <f>'[1]cuentas 2014'!$N43</f>
        <v>7356981.0478034476</v>
      </c>
      <c r="H8" s="134">
        <f>'[1]cuentas 2015'!$N43</f>
        <v>7273031.0971073285</v>
      </c>
      <c r="I8" s="134">
        <f>'[1]cuentas 2016'!$N43</f>
        <v>7778691.5425555455</v>
      </c>
      <c r="J8" s="134">
        <f>'[1]cuentas 2017'!$N43</f>
        <v>7969242.6649552984</v>
      </c>
      <c r="K8" s="134">
        <f>'[1]cuentas 2018'!$N43</f>
        <v>8428645.1492600814</v>
      </c>
      <c r="L8" s="134">
        <f>'[1]cuentas 2019'!$N43</f>
        <v>8720054.2056099996</v>
      </c>
      <c r="M8" s="135">
        <f>'[1]cuentas 2020'!$N43</f>
        <v>7706284.3977876231</v>
      </c>
    </row>
    <row r="9" spans="2:13" ht="15" customHeight="1" x14ac:dyDescent="0.2">
      <c r="B9" s="133" t="s">
        <v>72</v>
      </c>
      <c r="C9" s="134">
        <f>'[1]cuentas 2010'!$N52</f>
        <v>171714</v>
      </c>
      <c r="D9" s="134">
        <f>'[1]cuentas 2011'!$N52</f>
        <v>219021</v>
      </c>
      <c r="E9" s="134">
        <f>'[1]cuentas 2012'!$N52</f>
        <v>308812</v>
      </c>
      <c r="F9" s="134">
        <f>'[1]cuentas 2013'!$N52</f>
        <v>162427.06446749766</v>
      </c>
      <c r="G9" s="134">
        <f>'[1]cuentas 2014'!$N52</f>
        <v>160386.89939332727</v>
      </c>
      <c r="H9" s="134">
        <f>'[1]cuentas 2015'!$N52</f>
        <v>140112.17768175458</v>
      </c>
      <c r="I9" s="134">
        <f>'[1]cuentas 2016'!$N52</f>
        <v>135702.66632113419</v>
      </c>
      <c r="J9" s="134">
        <f>'[1]cuentas 2017'!$N52</f>
        <v>101663.80135888777</v>
      </c>
      <c r="K9" s="134">
        <f>'[1]cuentas 2018'!$N52</f>
        <v>69481.257690074053</v>
      </c>
      <c r="L9" s="134">
        <f>'[1]cuentas 2019'!$N52</f>
        <v>124607.19043401571</v>
      </c>
      <c r="M9" s="135">
        <f>'[1]cuentas 2020'!$N52</f>
        <v>77505.405234565944</v>
      </c>
    </row>
    <row r="10" spans="2:13" ht="15" customHeight="1" x14ac:dyDescent="0.2">
      <c r="B10" s="133" t="s">
        <v>205</v>
      </c>
      <c r="C10" s="134">
        <f>'[1]cuentas 2010'!$N68</f>
        <v>5718779</v>
      </c>
      <c r="D10" s="134">
        <f>'[1]cuentas 2011'!$N68</f>
        <v>6186324</v>
      </c>
      <c r="E10" s="134">
        <f>'[1]cuentas 2012'!$N68</f>
        <v>6402235</v>
      </c>
      <c r="F10" s="134">
        <f>'[1]cuentas 2013'!$N68</f>
        <v>6123048.92074</v>
      </c>
      <c r="G10" s="134">
        <f>'[1]cuentas 2014'!$N68</f>
        <v>6259460.6113799987</v>
      </c>
      <c r="H10" s="134">
        <f>'[1]cuentas 2015'!$N68</f>
        <v>6359384.7811899995</v>
      </c>
      <c r="I10" s="134">
        <f>'[1]cuentas 2016'!$N68</f>
        <v>6648283.7469299994</v>
      </c>
      <c r="J10" s="134">
        <f>'[1]cuentas 2017'!$N68</f>
        <v>6980437.0229599997</v>
      </c>
      <c r="K10" s="134">
        <f>'[1]cuentas 2018'!$N68</f>
        <v>7593861.5966599993</v>
      </c>
      <c r="L10" s="134">
        <f>'[1]cuentas 2019'!$N68</f>
        <v>7856079.4898400009</v>
      </c>
      <c r="M10" s="135">
        <f>'[1]cuentas 2020'!$N68</f>
        <v>7528320.7599800006</v>
      </c>
    </row>
    <row r="11" spans="2:13" ht="15" customHeight="1" x14ac:dyDescent="0.2">
      <c r="B11" s="133" t="s">
        <v>95</v>
      </c>
      <c r="C11" s="134">
        <f>'[1]cuentas 2010'!$N71</f>
        <v>179458</v>
      </c>
      <c r="D11" s="134">
        <f>'[1]cuentas 2011'!$N71</f>
        <v>143450</v>
      </c>
      <c r="E11" s="134">
        <f>'[1]cuentas 2012'!$N71</f>
        <v>60657</v>
      </c>
      <c r="F11" s="134">
        <f>'[1]cuentas 2013'!$N71</f>
        <v>51416.325329999992</v>
      </c>
      <c r="G11" s="134">
        <f>'[1]cuentas 2014'!$N71</f>
        <v>44140.432571500001</v>
      </c>
      <c r="H11" s="134">
        <f>'[1]cuentas 2015'!$N71</f>
        <v>50669.887750000002</v>
      </c>
      <c r="I11" s="134">
        <f>'[1]cuentas 2016'!$N71</f>
        <v>50775.883778799995</v>
      </c>
      <c r="J11" s="134">
        <f>'[1]cuentas 2017'!$N71</f>
        <v>54248.125899999999</v>
      </c>
      <c r="K11" s="134">
        <f>'[1]cuentas 2018'!$N71</f>
        <v>79839.0495945</v>
      </c>
      <c r="L11" s="134">
        <f>'[1]cuentas 2019'!$N71</f>
        <v>102919.086058</v>
      </c>
      <c r="M11" s="135">
        <f>'[1]cuentas 2020'!$N71</f>
        <v>119154.45927531646</v>
      </c>
    </row>
    <row r="12" spans="2:13" ht="15" customHeight="1" x14ac:dyDescent="0.2">
      <c r="B12" s="133" t="s">
        <v>206</v>
      </c>
      <c r="C12" s="134">
        <f>'[1]cuentas 2010'!$N79</f>
        <v>1567715</v>
      </c>
      <c r="D12" s="134">
        <f>'[1]cuentas 2011'!$N79</f>
        <v>1490008</v>
      </c>
      <c r="E12" s="134">
        <f>'[1]cuentas 2012'!$N79</f>
        <v>1239943</v>
      </c>
      <c r="F12" s="134">
        <f>'[1]cuentas 2013'!$N79</f>
        <v>1342516.9590410353</v>
      </c>
      <c r="G12" s="134">
        <f>'[1]cuentas 2014'!$N79</f>
        <v>1115402.6176740974</v>
      </c>
      <c r="H12" s="134">
        <f>'[1]cuentas 2015'!$N79</f>
        <v>1274522.3504802284</v>
      </c>
      <c r="I12" s="134">
        <f>'[1]cuentas 2016'!$N79</f>
        <v>1239132.7099912474</v>
      </c>
      <c r="J12" s="134">
        <f>'[1]cuentas 2017'!$N79</f>
        <v>2693791.085471408</v>
      </c>
      <c r="K12" s="134">
        <f>'[1]cuentas 2018'!$N79</f>
        <v>1447473.4974163584</v>
      </c>
      <c r="L12" s="134">
        <f>'[1]cuentas 2019'!$N79</f>
        <v>1448660.3534499945</v>
      </c>
      <c r="M12" s="135">
        <f>'[1]cuentas 2020'!$N79</f>
        <v>1448013.3418801297</v>
      </c>
    </row>
    <row r="13" spans="2:13" ht="15" customHeight="1" x14ac:dyDescent="0.2">
      <c r="B13" s="133" t="s">
        <v>207</v>
      </c>
      <c r="C13" s="134">
        <f>'[1]cuentas 2010'!$N138</f>
        <v>135246</v>
      </c>
      <c r="D13" s="134">
        <f>'[1]cuentas 2011'!$N138</f>
        <v>145233</v>
      </c>
      <c r="E13" s="134">
        <f>'[1]cuentas 2012'!$N138</f>
        <v>151995</v>
      </c>
      <c r="F13" s="134">
        <f>'[1]cuentas 2013'!$N138</f>
        <v>284299.70765999996</v>
      </c>
      <c r="G13" s="134">
        <f>'[1]cuentas 2014'!$N138</f>
        <v>180577.14553000001</v>
      </c>
      <c r="H13" s="134">
        <f>'[1]cuentas 2015'!$N138</f>
        <v>188001.67200000002</v>
      </c>
      <c r="I13" s="134">
        <f>'[1]cuentas 2016'!$N138</f>
        <v>191851.98927999998</v>
      </c>
      <c r="J13" s="134">
        <f>'[1]cuentas 2017'!$N138</f>
        <v>172486.742</v>
      </c>
      <c r="K13" s="134">
        <f>'[1]cuentas 2018'!$N138</f>
        <v>196685.24494999999</v>
      </c>
      <c r="L13" s="134">
        <f>'[1]cuentas 2019'!$N138</f>
        <v>201460.50347</v>
      </c>
      <c r="M13" s="136">
        <f>'[1]cuentas 2020'!$N138</f>
        <v>197432.63624999998</v>
      </c>
    </row>
    <row r="14" spans="2:13" ht="15" customHeight="1" x14ac:dyDescent="0.2">
      <c r="B14" s="133" t="s">
        <v>208</v>
      </c>
      <c r="C14" s="134">
        <f>'[1]cuentas 2010'!$N139</f>
        <v>74451</v>
      </c>
      <c r="D14" s="134">
        <f>'[1]cuentas 2011'!$N139</f>
        <v>41393</v>
      </c>
      <c r="E14" s="134">
        <f>'[1]cuentas 2012'!$N139</f>
        <v>73929</v>
      </c>
      <c r="F14" s="134">
        <f>'[1]cuentas 2013'!$N139</f>
        <v>81015.56428999998</v>
      </c>
      <c r="G14" s="134">
        <f>'[1]cuentas 2014'!$N139</f>
        <v>82457.980149999945</v>
      </c>
      <c r="H14" s="134">
        <f>'[1]cuentas 2015'!$N139</f>
        <v>48610.801659402081</v>
      </c>
      <c r="I14" s="134">
        <f>'[1]cuentas 2016'!$N139</f>
        <v>18962.143319999966</v>
      </c>
      <c r="J14" s="134">
        <f>'[1]cuentas 2017'!$N139</f>
        <v>125323.49276999987</v>
      </c>
      <c r="K14" s="134">
        <f>'[1]cuentas 2018'!$N139</f>
        <v>65335.507119999987</v>
      </c>
      <c r="L14" s="134">
        <f>'[1]cuentas 2019'!$N139</f>
        <v>60782.170840000006</v>
      </c>
      <c r="M14" s="135">
        <f>'[1]cuentas 2020'!$N139</f>
        <v>91159.706340000004</v>
      </c>
    </row>
    <row r="15" spans="2:13" ht="15" customHeight="1" x14ac:dyDescent="0.2">
      <c r="B15" s="137" t="s">
        <v>209</v>
      </c>
      <c r="C15" s="138">
        <f>'[1]cuentas 2010'!$N140+'[1]cuentas 2010'!$N141</f>
        <v>197298</v>
      </c>
      <c r="D15" s="138">
        <f>'[1]cuentas 2011'!$N140+'[1]cuentas 2011'!$N141</f>
        <v>-328028</v>
      </c>
      <c r="E15" s="138">
        <f>'[1]cuentas 2012'!$N140+'[1]cuentas 2012'!$N141</f>
        <v>-515958</v>
      </c>
      <c r="F15" s="138">
        <f>'[1]cuentas 2013'!$N140+'[1]cuentas 2013'!$N141</f>
        <v>-268034.65935000032</v>
      </c>
      <c r="G15" s="138">
        <f>'[1]cuentas 2014'!$N140+'[1]cuentas 2014'!$N141</f>
        <v>-248347.25886000003</v>
      </c>
      <c r="H15" s="138">
        <f>'[1]cuentas 2015'!$N140+'[1]cuentas 2015'!$N141</f>
        <v>-244262.76079590002</v>
      </c>
      <c r="I15" s="138">
        <f>'[1]cuentas 2016'!$N140+'[1]cuentas 2016'!$N141</f>
        <v>-161672.19547999999</v>
      </c>
      <c r="J15" s="138">
        <f>'[1]cuentas 2017'!$N140+'[1]cuentas 2017'!$N141</f>
        <v>-141905.88806</v>
      </c>
      <c r="K15" s="138">
        <f>'[1]cuentas 2018'!$N140+'[1]cuentas 2018'!$N141</f>
        <v>-28574.552729999981</v>
      </c>
      <c r="L15" s="138">
        <f>'[1]cuentas 2019'!$N140+'[1]cuentas 2019'!$N141</f>
        <v>-69805.409438048984</v>
      </c>
      <c r="M15" s="139">
        <f>'[1]cuentas 2020'!$N140+'[1]cuentas 2020'!$N141</f>
        <v>-111685.21151999998</v>
      </c>
    </row>
    <row r="16" spans="2:13" ht="15" customHeight="1" x14ac:dyDescent="0.2">
      <c r="B16" s="129" t="s">
        <v>210</v>
      </c>
      <c r="C16" s="131">
        <f t="shared" ref="C16" si="1">SUM(C17:C28)</f>
        <v>18388030</v>
      </c>
      <c r="D16" s="131">
        <f t="shared" ref="D16:K16" si="2">SUM(D17:D28)</f>
        <v>17806791</v>
      </c>
      <c r="E16" s="131">
        <f t="shared" si="2"/>
        <v>16571349</v>
      </c>
      <c r="F16" s="131">
        <f t="shared" si="2"/>
        <v>16208625.327202195</v>
      </c>
      <c r="G16" s="130">
        <f t="shared" si="2"/>
        <v>16679439.388918215</v>
      </c>
      <c r="H16" s="130">
        <f t="shared" si="2"/>
        <v>17001069.973452915</v>
      </c>
      <c r="I16" s="130">
        <f t="shared" si="2"/>
        <v>17193853.174146216</v>
      </c>
      <c r="J16" s="131">
        <f t="shared" si="2"/>
        <v>18124067.694104929</v>
      </c>
      <c r="K16" s="130">
        <f t="shared" si="2"/>
        <v>18364909.101082686</v>
      </c>
      <c r="L16" s="130">
        <f>SUM(L17:L28)</f>
        <v>19258827.282885674</v>
      </c>
      <c r="M16" s="140">
        <f>SUM(M17:M28)</f>
        <v>19336129.245870095</v>
      </c>
    </row>
    <row r="17" spans="2:13" ht="15" customHeight="1" x14ac:dyDescent="0.2">
      <c r="B17" s="133" t="s">
        <v>211</v>
      </c>
      <c r="C17" s="134">
        <f>'[1]cuentas 2010'!$A26</f>
        <v>5912846</v>
      </c>
      <c r="D17" s="134">
        <f>'[1]cuentas 2011'!$A26</f>
        <v>5912186</v>
      </c>
      <c r="E17" s="134">
        <f>'[1]cuentas 2012'!$A26</f>
        <v>5599840</v>
      </c>
      <c r="F17" s="134">
        <f>'[1]cuentas 2013'!$A26</f>
        <v>5973879.8678147001</v>
      </c>
      <c r="G17" s="134">
        <f>'[1]cuentas 2014'!$A26</f>
        <v>6083096.0854500001</v>
      </c>
      <c r="H17" s="134">
        <f>'[1]cuentas 2015'!$A26</f>
        <v>6255559.94912</v>
      </c>
      <c r="I17" s="134">
        <f>'[1]cuentas 2016'!$A26</f>
        <v>6400563.6535939993</v>
      </c>
      <c r="J17" s="134">
        <f>'[1]cuentas 2017'!$A26</f>
        <v>6571763.2268200004</v>
      </c>
      <c r="K17" s="134">
        <f>'[1]cuentas 2018'!$A26</f>
        <v>6700388.4509500014</v>
      </c>
      <c r="L17" s="134">
        <f>'[1]cuentas 2019'!$A26</f>
        <v>7247710.0093530007</v>
      </c>
      <c r="M17" s="135">
        <f>'[1]cuentas 2020'!$A26</f>
        <v>7388475.6424707221</v>
      </c>
    </row>
    <row r="18" spans="2:13" ht="15" customHeight="1" x14ac:dyDescent="0.2">
      <c r="B18" s="133" t="s">
        <v>212</v>
      </c>
      <c r="C18" s="134">
        <f>'[1]cuentas 2010'!$A12</f>
        <v>3833549</v>
      </c>
      <c r="D18" s="134">
        <f>'[1]cuentas 2011'!$A12</f>
        <v>3779243</v>
      </c>
      <c r="E18" s="134">
        <f>'[1]cuentas 2012'!$A12</f>
        <v>3506508</v>
      </c>
      <c r="F18" s="134">
        <f>'[1]cuentas 2013'!$A12</f>
        <v>3288041.026255474</v>
      </c>
      <c r="G18" s="134">
        <f>'[1]cuentas 2014'!$A12</f>
        <v>3315929.4643737967</v>
      </c>
      <c r="H18" s="134">
        <f>'[1]cuentas 2015'!$A12</f>
        <v>3582496.2494723587</v>
      </c>
      <c r="I18" s="134">
        <f>'[1]cuentas 2016'!$A12</f>
        <v>3666820.3239145582</v>
      </c>
      <c r="J18" s="134">
        <f>'[1]cuentas 2017'!$A12</f>
        <v>3837023.4131334154</v>
      </c>
      <c r="K18" s="134">
        <f>'[1]cuentas 2018'!$A12</f>
        <v>3943216.5133095705</v>
      </c>
      <c r="L18" s="134">
        <f>'[1]cuentas 2019'!$A12</f>
        <v>3966969.1646220176</v>
      </c>
      <c r="M18" s="135">
        <f>'[1]cuentas 2020'!$A12</f>
        <v>4076042.7524221148</v>
      </c>
    </row>
    <row r="19" spans="2:13" ht="15" customHeight="1" x14ac:dyDescent="0.2">
      <c r="B19" s="133" t="s">
        <v>213</v>
      </c>
      <c r="C19" s="134">
        <f>-('[1]cuentas 2010'!$N49)</f>
        <v>315899</v>
      </c>
      <c r="D19" s="134">
        <f>-('[1]cuentas 2011'!$N49)</f>
        <v>396115</v>
      </c>
      <c r="E19" s="134">
        <f>-('[1]cuentas 2012'!$N49)</f>
        <v>363576</v>
      </c>
      <c r="F19" s="134">
        <f>-('[1]cuentas 2013'!$N49)</f>
        <v>307593.85820000019</v>
      </c>
      <c r="G19" s="134">
        <f>-('[1]cuentas 2014'!$N49)</f>
        <v>251174.75189000031</v>
      </c>
      <c r="H19" s="134">
        <f>-('[1]cuentas 2015'!$N49)</f>
        <v>238078.3666100002</v>
      </c>
      <c r="I19" s="134">
        <f>-('[1]cuentas 2016'!$N49)</f>
        <v>246516.77492</v>
      </c>
      <c r="J19" s="134">
        <f>-('[1]cuentas 2017'!$N49)</f>
        <v>274537.1224140001</v>
      </c>
      <c r="K19" s="134">
        <f>-('[1]cuentas 2018'!$N49)</f>
        <v>291974.00404388166</v>
      </c>
      <c r="L19" s="134">
        <f>-('[1]cuentas 2019'!$N49)</f>
        <v>313939.72700000001</v>
      </c>
      <c r="M19" s="135">
        <f>-('[1]cuentas 2020'!$N49)</f>
        <v>361104.14920717839</v>
      </c>
    </row>
    <row r="20" spans="2:13" ht="15" customHeight="1" x14ac:dyDescent="0.2">
      <c r="B20" s="133" t="s">
        <v>214</v>
      </c>
      <c r="C20" s="134">
        <f>'[1]cuentas 2010'!$A31</f>
        <v>27165</v>
      </c>
      <c r="D20" s="134">
        <f>'[1]cuentas 2011'!$A31</f>
        <v>27538</v>
      </c>
      <c r="E20" s="134">
        <f>'[1]cuentas 2012'!$A31</f>
        <v>29336</v>
      </c>
      <c r="F20" s="134">
        <f>'[1]cuentas 2013'!$A31</f>
        <v>33178.734060000003</v>
      </c>
      <c r="G20" s="134">
        <f>'[1]cuentas 2014'!$A31</f>
        <v>28748.959457999998</v>
      </c>
      <c r="H20" s="134">
        <f>'[1]cuentas 2015'!$A31</f>
        <v>30623.5144</v>
      </c>
      <c r="I20" s="134">
        <f>'[1]cuentas 2016'!$A31</f>
        <v>31356.605985768543</v>
      </c>
      <c r="J20" s="134">
        <f>'[1]cuentas 2017'!$A31</f>
        <v>35920.44038</v>
      </c>
      <c r="K20" s="134">
        <f>'[1]cuentas 2018'!$A31</f>
        <v>34134.865619999997</v>
      </c>
      <c r="L20" s="134">
        <f>'[1]cuentas 2019'!$A31</f>
        <v>34555.944199999998</v>
      </c>
      <c r="M20" s="135">
        <f>'[1]cuentas 2020'!$A31</f>
        <v>35633.688029839497</v>
      </c>
    </row>
    <row r="21" spans="2:13" ht="15" customHeight="1" x14ac:dyDescent="0.2">
      <c r="B21" s="133" t="s">
        <v>72</v>
      </c>
      <c r="C21" s="134">
        <f>'[1]cuentas 2010'!$A52</f>
        <v>151541</v>
      </c>
      <c r="D21" s="134">
        <f>'[1]cuentas 2011'!$A52</f>
        <v>260810</v>
      </c>
      <c r="E21" s="134">
        <f>'[1]cuentas 2012'!$A52</f>
        <v>308026</v>
      </c>
      <c r="F21" s="134">
        <f>'[1]cuentas 2013'!$A52</f>
        <v>319460.47390202386</v>
      </c>
      <c r="G21" s="134">
        <f>'[1]cuentas 2014'!$A52</f>
        <v>398935.2876509307</v>
      </c>
      <c r="H21" s="134">
        <f>'[1]cuentas 2015'!$A52</f>
        <v>329049.96553939581</v>
      </c>
      <c r="I21" s="134">
        <f>'[1]cuentas 2016'!$A52</f>
        <v>288924.92052196962</v>
      </c>
      <c r="J21" s="134">
        <f>'[1]cuentas 2017'!$A52</f>
        <v>266872.87989759468</v>
      </c>
      <c r="K21" s="134">
        <f>'[1]cuentas 2018'!$A52</f>
        <v>267572.43322813895</v>
      </c>
      <c r="L21" s="134">
        <f>'[1]cuentas 2019'!$A52</f>
        <v>245254.90884401568</v>
      </c>
      <c r="M21" s="135">
        <f>'[1]cuentas 2020'!$A52</f>
        <v>215934.67795514432</v>
      </c>
    </row>
    <row r="22" spans="2:13" ht="15" customHeight="1" x14ac:dyDescent="0.2">
      <c r="B22" s="141" t="s">
        <v>215</v>
      </c>
      <c r="C22" s="134"/>
      <c r="D22" s="134"/>
      <c r="E22" s="134"/>
      <c r="F22" s="134">
        <f>'[1]cuentas 2013'!$A68</f>
        <v>10342</v>
      </c>
      <c r="G22" s="134">
        <f>'[1]cuentas 2014'!B68</f>
        <v>7671.6409999999996</v>
      </c>
      <c r="H22" s="134">
        <f>'[1]cuentas 2015'!B68</f>
        <v>-253</v>
      </c>
      <c r="I22" s="134">
        <f>'[1]cuentas 2016'!B68</f>
        <v>336</v>
      </c>
      <c r="J22" s="134">
        <f>'[1]cuentas 2017'!$A68</f>
        <v>-5154</v>
      </c>
      <c r="K22" s="134">
        <f>'[1]cuentas 2018'!$A68</f>
        <v>331.279</v>
      </c>
      <c r="L22" s="134">
        <f>'[1]cuentas 2019'!$A68</f>
        <v>485.44200000000001</v>
      </c>
      <c r="M22" s="135">
        <f>'[1]cuentas 2020'!$A68</f>
        <v>981.91300000000001</v>
      </c>
    </row>
    <row r="23" spans="2:13" ht="15" customHeight="1" x14ac:dyDescent="0.2">
      <c r="B23" s="133" t="s">
        <v>216</v>
      </c>
      <c r="C23" s="134">
        <f>'[1]cuentas 2010'!$A75</f>
        <v>626519</v>
      </c>
      <c r="D23" s="134">
        <f>'[1]cuentas 2011'!$A75</f>
        <v>647625</v>
      </c>
      <c r="E23" s="134">
        <f>'[1]cuentas 2012'!$A75</f>
        <v>581479</v>
      </c>
      <c r="F23" s="134">
        <f>'[1]cuentas 2013'!$A75</f>
        <v>596104.15575999999</v>
      </c>
      <c r="G23" s="134">
        <f>'[1]cuentas 2014'!$A75</f>
        <v>630697.36498149985</v>
      </c>
      <c r="H23" s="134">
        <f>'[1]cuentas 2015'!$A75</f>
        <v>681287.28231000004</v>
      </c>
      <c r="I23" s="134">
        <f>'[1]cuentas 2016'!$A75</f>
        <v>696079.57189879997</v>
      </c>
      <c r="J23" s="134">
        <f>'[1]cuentas 2017'!$A75</f>
        <v>689158.19900999998</v>
      </c>
      <c r="K23" s="134">
        <f>'[1]cuentas 2018'!$A75</f>
        <v>685754.10649450007</v>
      </c>
      <c r="L23" s="134">
        <f>'[1]cuentas 2019'!$A75</f>
        <v>690123.26521800004</v>
      </c>
      <c r="M23" s="135">
        <f>'[1]cuentas 2020'!$A75</f>
        <v>750445.28309531661</v>
      </c>
    </row>
    <row r="24" spans="2:13" ht="15" customHeight="1" x14ac:dyDescent="0.2">
      <c r="B24" s="133" t="s">
        <v>243</v>
      </c>
      <c r="C24" s="134">
        <f>'[1]cuentas 2010'!$A98</f>
        <v>1847887</v>
      </c>
      <c r="D24" s="134">
        <f>'[1]cuentas 2011'!$A98</f>
        <v>1858952</v>
      </c>
      <c r="E24" s="134">
        <f>'[1]cuentas 2012'!$A98</f>
        <v>1967575</v>
      </c>
      <c r="F24" s="134">
        <f>'[1]cuentas 2013'!$A98</f>
        <v>1929954.5962100001</v>
      </c>
      <c r="G24" s="134">
        <f>'[1]cuentas 2014'!$A98</f>
        <v>1937024.558</v>
      </c>
      <c r="H24" s="134">
        <f>'[1]cuentas 2015'!$A98</f>
        <v>1966672.6524199999</v>
      </c>
      <c r="I24" s="134">
        <f>'[1]cuentas 2016'!$A98</f>
        <v>2003104.1605199999</v>
      </c>
      <c r="J24" s="134">
        <f>'[1]cuentas 2017'!$A98</f>
        <v>2038441.9129300001</v>
      </c>
      <c r="K24" s="134">
        <f>'[1]cuentas 2018'!$A98</f>
        <v>2097359.06972</v>
      </c>
      <c r="L24" s="134">
        <f>'[1]cuentas 2019'!$A98</f>
        <v>2126593.2526699998</v>
      </c>
      <c r="M24" s="135">
        <f>'[1]cuentas 2020'!$A98</f>
        <v>2161551.2281300002</v>
      </c>
    </row>
    <row r="25" spans="2:13" ht="15" customHeight="1" x14ac:dyDescent="0.2">
      <c r="B25" s="133" t="s">
        <v>206</v>
      </c>
      <c r="C25" s="134">
        <f>'[1]cuentas 2010'!$A79</f>
        <v>2645461</v>
      </c>
      <c r="D25" s="134">
        <f>'[1]cuentas 2011'!$A79</f>
        <v>2396609</v>
      </c>
      <c r="E25" s="134">
        <f>'[1]cuentas 2012'!$A79</f>
        <v>2067284</v>
      </c>
      <c r="F25" s="134">
        <f>'[1]cuentas 2013'!$A79</f>
        <v>2220881.2735099969</v>
      </c>
      <c r="G25" s="134">
        <f>'[1]cuentas 2014'!$A79</f>
        <v>2310866.3325402876</v>
      </c>
      <c r="H25" s="134">
        <f>'[1]cuentas 2015'!$A79</f>
        <v>2343790.7266070615</v>
      </c>
      <c r="I25" s="134">
        <f>'[1]cuentas 2016'!$A79</f>
        <v>2258137.9003619198</v>
      </c>
      <c r="J25" s="134">
        <f>'[1]cuentas 2017'!$A79</f>
        <v>2593976.8416499207</v>
      </c>
      <c r="K25" s="134">
        <f>'[1]cuentas 2018'!$A79</f>
        <v>2693156.1019065958</v>
      </c>
      <c r="L25" s="134">
        <f>'[1]cuentas 2019'!$A79</f>
        <v>2801767.3262694376</v>
      </c>
      <c r="M25" s="135">
        <f>'[1]cuentas 2020'!$A79</f>
        <v>2399849.9964731792</v>
      </c>
    </row>
    <row r="26" spans="2:13" ht="15" customHeight="1" x14ac:dyDescent="0.2">
      <c r="B26" s="133" t="s">
        <v>217</v>
      </c>
      <c r="C26" s="134">
        <f>'[1]cuentas 2010'!$A156</f>
        <v>2343647</v>
      </c>
      <c r="D26" s="134">
        <f>'[1]cuentas 2011'!$A156</f>
        <v>1959681</v>
      </c>
      <c r="E26" s="134">
        <f>'[1]cuentas 2012'!$A156</f>
        <v>1396732</v>
      </c>
      <c r="F26" s="134">
        <f>'[1]cuentas 2013'!$A156</f>
        <v>1168170.9710200001</v>
      </c>
      <c r="G26" s="134">
        <f>'[1]cuentas 2014'!$A156</f>
        <v>1225751.9931000001</v>
      </c>
      <c r="H26" s="134">
        <f>'[1]cuentas 2015'!$A156</f>
        <v>1107216.5545399999</v>
      </c>
      <c r="I26" s="134">
        <f>'[1]cuentas 2016'!$A156</f>
        <v>1138794.7311</v>
      </c>
      <c r="J26" s="134">
        <f>'[1]cuentas 2017'!$A156</f>
        <v>1207286.6544299999</v>
      </c>
      <c r="K26" s="134">
        <f>'[1]cuentas 2018'!$A156</f>
        <v>1239037.2701000001</v>
      </c>
      <c r="L26" s="134">
        <f>'[1]cuentas 2019'!$A156</f>
        <v>1455311.53327</v>
      </c>
      <c r="M26" s="135">
        <f>'[1]cuentas 2020'!$A156</f>
        <v>1470461.3952392992</v>
      </c>
    </row>
    <row r="27" spans="2:13" ht="15" customHeight="1" x14ac:dyDescent="0.2">
      <c r="B27" s="141" t="s">
        <v>218</v>
      </c>
      <c r="C27" s="142">
        <f>-('[1]cuentas 2010'!$N142)</f>
        <v>664494</v>
      </c>
      <c r="D27" s="142">
        <f>-('[1]cuentas 2011'!$N142)</f>
        <v>528934</v>
      </c>
      <c r="E27" s="142">
        <f>-('[1]cuentas 2012'!$N142)</f>
        <v>702331</v>
      </c>
      <c r="F27" s="142">
        <f>-('[1]cuentas 2013'!$N142)</f>
        <v>349427.74142999994</v>
      </c>
      <c r="G27" s="142">
        <f>-('[1]cuentas 2014'!$N142)</f>
        <v>474341.38199369999</v>
      </c>
      <c r="H27" s="142">
        <f>-('[1]cuentas 2015'!$N142)</f>
        <v>441475.28581410006</v>
      </c>
      <c r="I27" s="142">
        <f>-('[1]cuentas 2016'!$N142)</f>
        <v>473873.58226919995</v>
      </c>
      <c r="J27" s="142">
        <f>-('[1]cuentas 2017'!$N142)</f>
        <v>601379.21462999994</v>
      </c>
      <c r="K27" s="142">
        <f>-('[1]cuentas 2018'!$N142)</f>
        <v>439972.83130000014</v>
      </c>
      <c r="L27" s="142">
        <f>-('[1]cuentas 2019'!$N142)</f>
        <v>358476.84743920004</v>
      </c>
      <c r="M27" s="143">
        <f>-('[1]cuentas 2020'!$N142)</f>
        <v>471658.69149730017</v>
      </c>
    </row>
    <row r="28" spans="2:13" ht="15" customHeight="1" x14ac:dyDescent="0.2">
      <c r="B28" s="137" t="s">
        <v>219</v>
      </c>
      <c r="C28" s="138">
        <f>'[1]cuentas 2010'!$A161</f>
        <v>19022</v>
      </c>
      <c r="D28" s="138">
        <f>'[1]cuentas 2011'!$A161</f>
        <v>39098</v>
      </c>
      <c r="E28" s="138">
        <f>'[1]cuentas 2012'!$A161</f>
        <v>48662</v>
      </c>
      <c r="F28" s="138">
        <f>'[1]cuentas 2013'!$A161</f>
        <v>11590.629040000002</v>
      </c>
      <c r="G28" s="138">
        <f>'[1]cuentas 2014'!$A161</f>
        <v>15201.568479999998</v>
      </c>
      <c r="H28" s="138">
        <f>'[1]cuentas 2015'!$A161</f>
        <v>25072.426619999998</v>
      </c>
      <c r="I28" s="138">
        <f>'[1]cuentas 2016'!$A161</f>
        <v>-10655.050939999997</v>
      </c>
      <c r="J28" s="138">
        <f>'[1]cuentas 2017'!$A161</f>
        <v>12861.78881</v>
      </c>
      <c r="K28" s="138">
        <f>'[1]cuentas 2018'!$A161</f>
        <v>-27987.824590000004</v>
      </c>
      <c r="L28" s="138">
        <f>'[1]cuentas 2019'!$A161</f>
        <v>17639.862000000001</v>
      </c>
      <c r="M28" s="139">
        <f>'[1]cuentas 2020'!$A161</f>
        <v>3989.8283499999998</v>
      </c>
    </row>
    <row r="29" spans="2:13" s="114" customFormat="1" ht="20.100000000000001" customHeight="1" x14ac:dyDescent="0.2">
      <c r="B29" s="144" t="s">
        <v>220</v>
      </c>
      <c r="C29" s="145">
        <f>'[1]cuentas 2010'!$N136</f>
        <v>-204843</v>
      </c>
      <c r="D29" s="145">
        <f>'[1]cuentas 2011'!$N136</f>
        <v>51838</v>
      </c>
      <c r="E29" s="145">
        <f>'[1]cuentas 2012'!$N136</f>
        <v>772471</v>
      </c>
      <c r="F29" s="145">
        <f>'[1]cuentas 2013'!$N136</f>
        <v>321160.49954387295</v>
      </c>
      <c r="G29" s="146">
        <f>'[1]cuentas 2014'!$N136</f>
        <v>716553.37519785727</v>
      </c>
      <c r="H29" s="146">
        <f>'[1]cuentas 2015'!$N136</f>
        <v>603320.74726049474</v>
      </c>
      <c r="I29" s="146">
        <f>'[1]cuentas 2016'!$N136</f>
        <v>1175680.3533197111</v>
      </c>
      <c r="J29" s="145">
        <f>'[1]cuentas 2017'!$N136</f>
        <v>2523456.3989306642</v>
      </c>
      <c r="K29" s="146">
        <f>'[1]cuentas 2018'!$N136</f>
        <v>1927228.2179603251</v>
      </c>
      <c r="L29" s="146">
        <f>'[1]cuentas 2019'!$N136</f>
        <v>1691427.6954155383</v>
      </c>
      <c r="M29" s="147">
        <f>'[1]cuentas 2020'!$N136</f>
        <v>202449.33762414125</v>
      </c>
    </row>
    <row r="30" spans="2:13" s="114" customFormat="1" ht="20.100000000000001" customHeight="1" x14ac:dyDescent="0.2">
      <c r="B30" s="148" t="s">
        <v>221</v>
      </c>
      <c r="C30" s="149">
        <f t="shared" ref="C30:F30" si="3">C5-C16</f>
        <v>-2251278</v>
      </c>
      <c r="D30" s="149">
        <f t="shared" si="3"/>
        <v>-1985770</v>
      </c>
      <c r="E30" s="149">
        <f t="shared" si="3"/>
        <v>-1032734</v>
      </c>
      <c r="F30" s="149">
        <f t="shared" si="3"/>
        <v>-538190.46291612647</v>
      </c>
      <c r="G30" s="149">
        <f>G5-G16</f>
        <v>-319756.40447584353</v>
      </c>
      <c r="H30" s="149">
        <f t="shared" ref="H30:M30" si="4">H5-H16</f>
        <v>-375388.43020010181</v>
      </c>
      <c r="I30" s="149">
        <f t="shared" si="4"/>
        <v>283579.56497051194</v>
      </c>
      <c r="J30" s="149">
        <f t="shared" si="4"/>
        <v>1529845.8052964024</v>
      </c>
      <c r="K30" s="149">
        <f t="shared" si="4"/>
        <v>1172431.128408324</v>
      </c>
      <c r="L30" s="149">
        <f t="shared" si="4"/>
        <v>769296.93889828399</v>
      </c>
      <c r="M30" s="150">
        <f t="shared" si="4"/>
        <v>-805117.01228316128</v>
      </c>
    </row>
    <row r="31" spans="2:13" ht="6" customHeight="1" x14ac:dyDescent="0.2">
      <c r="L31" s="84"/>
    </row>
    <row r="32" spans="2:13" ht="9" customHeight="1" x14ac:dyDescent="0.2">
      <c r="B32" s="115" t="s">
        <v>222</v>
      </c>
      <c r="L32"/>
    </row>
    <row r="33" spans="2:12" ht="9" customHeight="1" x14ac:dyDescent="0.2">
      <c r="B33" s="116"/>
      <c r="L33" s="84"/>
    </row>
    <row r="34" spans="2:12" ht="9" customHeight="1" x14ac:dyDescent="0.2">
      <c r="B34" s="111" t="s">
        <v>189</v>
      </c>
      <c r="L34" s="84"/>
    </row>
    <row r="35" spans="2:12" x14ac:dyDescent="0.2">
      <c r="L35" s="84"/>
    </row>
    <row r="36" spans="2:12" x14ac:dyDescent="0.2">
      <c r="B36" s="117"/>
      <c r="L36" s="84"/>
    </row>
  </sheetData>
  <phoneticPr fontId="37" type="noConversion"/>
  <hyperlinks>
    <hyperlink ref="B34" location="Índice!A1" tooltip="Volver al índice" display="◄ volver al menú"/>
  </hyperlinks>
  <printOptions horizontalCentered="1"/>
  <pageMargins left="0.19685039370078741" right="0.19685039370078741" top="0.59055118110236227" bottom="0.59055118110236227" header="0.39370078740157483" footer="0.39370078740157483"/>
  <pageSetup paperSize="9" orientation="landscape" r:id="rId1"/>
  <headerFooter alignWithMargins="0">
    <oddFooter>&amp;R&amp;7&amp;P (&amp;N)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L36"/>
  <sheetViews>
    <sheetView showGridLines="0" workbookViewId="0"/>
  </sheetViews>
  <sheetFormatPr baseColWidth="10" defaultColWidth="11.5703125" defaultRowHeight="12.75" x14ac:dyDescent="0.2"/>
  <cols>
    <col min="1" max="1" width="6.7109375" style="109" customWidth="1"/>
    <col min="2" max="2" width="52" style="18" customWidth="1"/>
    <col min="3" max="6" width="9.28515625" style="18" customWidth="1"/>
    <col min="7" max="12" width="9.28515625" style="109" customWidth="1"/>
    <col min="13" max="16384" width="11.5703125" style="109"/>
  </cols>
  <sheetData>
    <row r="1" spans="2:12" ht="20.100000000000001" customHeight="1" x14ac:dyDescent="0.2">
      <c r="B1" s="112" t="s">
        <v>223</v>
      </c>
      <c r="C1" s="17"/>
      <c r="D1" s="17"/>
      <c r="E1" s="17"/>
      <c r="F1" s="17"/>
    </row>
    <row r="2" spans="2:12" ht="9" customHeight="1" x14ac:dyDescent="0.2">
      <c r="B2" s="113"/>
      <c r="C2" s="118"/>
      <c r="D2" s="118"/>
      <c r="E2" s="118"/>
      <c r="F2" s="118"/>
    </row>
    <row r="3" spans="2:12" ht="12.6" customHeight="1" x14ac:dyDescent="0.2">
      <c r="B3" s="123"/>
      <c r="C3" s="151"/>
      <c r="D3" s="124"/>
      <c r="E3" s="124"/>
      <c r="F3" s="124"/>
      <c r="G3" s="124"/>
      <c r="H3" s="124"/>
      <c r="I3" s="124"/>
      <c r="J3"/>
      <c r="K3" s="124"/>
      <c r="L3" s="124" t="s">
        <v>191</v>
      </c>
    </row>
    <row r="4" spans="2:12" s="18" customFormat="1" ht="26.25" customHeight="1" x14ac:dyDescent="0.2">
      <c r="B4" s="125"/>
      <c r="C4" s="127" t="s">
        <v>224</v>
      </c>
      <c r="D4" s="127" t="s">
        <v>225</v>
      </c>
      <c r="E4" s="127" t="s">
        <v>226</v>
      </c>
      <c r="F4" s="127" t="s">
        <v>227</v>
      </c>
      <c r="G4" s="127" t="s">
        <v>228</v>
      </c>
      <c r="H4" s="127" t="s">
        <v>229</v>
      </c>
      <c r="I4" s="127" t="s">
        <v>230</v>
      </c>
      <c r="J4" s="127" t="s">
        <v>231</v>
      </c>
      <c r="K4" s="127" t="s">
        <v>245</v>
      </c>
      <c r="L4" s="127" t="s">
        <v>246</v>
      </c>
    </row>
    <row r="5" spans="2:12" s="18" customFormat="1" ht="15" customHeight="1" x14ac:dyDescent="0.2">
      <c r="B5" s="129" t="s">
        <v>201</v>
      </c>
      <c r="C5" s="152">
        <v>-1.9565957263270817</v>
      </c>
      <c r="D5" s="153">
        <v>-1.7850048994941581</v>
      </c>
      <c r="E5" s="153">
        <v>0.84833728286639598</v>
      </c>
      <c r="F5" s="152">
        <v>4.3983981690715268</v>
      </c>
      <c r="G5" s="152">
        <v>1.6259395677984623</v>
      </c>
      <c r="H5" s="152">
        <v>5.123105441710929</v>
      </c>
      <c r="I5" s="152">
        <v>12.453091897263381</v>
      </c>
      <c r="J5" s="152">
        <v>-0.59313006498106224</v>
      </c>
      <c r="K5" s="152">
        <v>2.5120307397427766</v>
      </c>
      <c r="L5" s="158">
        <v>-7.475048444969512</v>
      </c>
    </row>
    <row r="6" spans="2:12" s="18" customFormat="1" ht="15" customHeight="1" x14ac:dyDescent="0.2">
      <c r="B6" s="133" t="s">
        <v>232</v>
      </c>
      <c r="C6" s="154">
        <v>3.417072800158949</v>
      </c>
      <c r="D6" s="154">
        <v>5.0472716725008748</v>
      </c>
      <c r="E6" s="154">
        <v>-10.472529148717769</v>
      </c>
      <c r="F6" s="154">
        <v>-16.038868697024554</v>
      </c>
      <c r="G6" s="154">
        <v>11.032416112294662</v>
      </c>
      <c r="H6" s="154">
        <v>4.3510162773120031</v>
      </c>
      <c r="I6" s="154">
        <v>7.769568844455077</v>
      </c>
      <c r="J6" s="154">
        <v>2.3698915825473232</v>
      </c>
      <c r="K6" s="154">
        <v>8.080904765428464</v>
      </c>
      <c r="L6" s="155">
        <v>-11.181555226905216</v>
      </c>
    </row>
    <row r="7" spans="2:12" s="18" customFormat="1" ht="15" customHeight="1" x14ac:dyDescent="0.2">
      <c r="B7" s="133" t="s">
        <v>203</v>
      </c>
      <c r="C7" s="154">
        <v>8.2311034263889979</v>
      </c>
      <c r="D7" s="154">
        <v>5.96710835637837</v>
      </c>
      <c r="E7" s="154">
        <v>3.5077789068910903</v>
      </c>
      <c r="F7" s="154">
        <v>162.804008686077</v>
      </c>
      <c r="G7" s="154">
        <v>6.0484345122538752</v>
      </c>
      <c r="H7" s="154">
        <v>-6.8350239599335172E-2</v>
      </c>
      <c r="I7" s="154">
        <v>7.8517829012452189</v>
      </c>
      <c r="J7" s="154">
        <v>-5.9605740231061581</v>
      </c>
      <c r="K7" s="154">
        <v>-30.649615404149731</v>
      </c>
      <c r="L7" s="155">
        <v>4.9369589832996663</v>
      </c>
    </row>
    <row r="8" spans="2:12" s="18" customFormat="1" ht="15" customHeight="1" x14ac:dyDescent="0.2">
      <c r="B8" s="133" t="s">
        <v>233</v>
      </c>
      <c r="C8" s="154">
        <v>-3.1761213859285542</v>
      </c>
      <c r="D8" s="154">
        <v>-2.5812660245877139</v>
      </c>
      <c r="E8" s="154">
        <v>2.8682355817113647</v>
      </c>
      <c r="F8" s="154">
        <v>10.164663065611347</v>
      </c>
      <c r="G8" s="154">
        <v>-1.1410923876334245</v>
      </c>
      <c r="H8" s="154">
        <v>6.9525406766008713</v>
      </c>
      <c r="I8" s="154">
        <v>2.4496552068852262</v>
      </c>
      <c r="J8" s="154">
        <v>5.7646943833822961</v>
      </c>
      <c r="K8" s="154">
        <v>3.4573653438892293</v>
      </c>
      <c r="L8" s="155">
        <v>-11.625728280108316</v>
      </c>
    </row>
    <row r="9" spans="2:12" s="18" customFormat="1" ht="15" customHeight="1" x14ac:dyDescent="0.2">
      <c r="B9" s="133" t="s">
        <v>72</v>
      </c>
      <c r="C9" s="154">
        <v>27.549879450714563</v>
      </c>
      <c r="D9" s="154">
        <v>40.996525447331543</v>
      </c>
      <c r="E9" s="154">
        <v>-47.402605964956777</v>
      </c>
      <c r="F9" s="154">
        <v>-1.2560499574740702</v>
      </c>
      <c r="G9" s="154">
        <v>-12.641133277258309</v>
      </c>
      <c r="H9" s="154">
        <v>-3.1471292742562107</v>
      </c>
      <c r="I9" s="154">
        <v>-25.083416475911392</v>
      </c>
      <c r="J9" s="154">
        <v>-31.655853153872073</v>
      </c>
      <c r="K9" s="154">
        <v>79.339284544667677</v>
      </c>
      <c r="L9" s="155">
        <v>-37.800214446205629</v>
      </c>
    </row>
    <row r="10" spans="2:12" s="18" customFormat="1" ht="15" customHeight="1" x14ac:dyDescent="0.2">
      <c r="B10" s="133" t="s">
        <v>205</v>
      </c>
      <c r="C10" s="154">
        <v>8.1756088143990269</v>
      </c>
      <c r="D10" s="154">
        <v>3.4901340440623541</v>
      </c>
      <c r="E10" s="154">
        <v>-4.360759629410671</v>
      </c>
      <c r="F10" s="154">
        <v>2.2278393069495861</v>
      </c>
      <c r="G10" s="154">
        <v>1.5963702947237035</v>
      </c>
      <c r="H10" s="154">
        <v>4.5428760120713951</v>
      </c>
      <c r="I10" s="154">
        <v>4.9960755087112396</v>
      </c>
      <c r="J10" s="154">
        <v>8.7877674661676295</v>
      </c>
      <c r="K10" s="154">
        <v>3.4530243913759584</v>
      </c>
      <c r="L10" s="155">
        <v>-4.1720393777058824</v>
      </c>
    </row>
    <row r="11" spans="2:12" s="18" customFormat="1" ht="15" customHeight="1" x14ac:dyDescent="0.2">
      <c r="B11" s="133" t="s">
        <v>95</v>
      </c>
      <c r="C11" s="154">
        <v>-20.064861973275082</v>
      </c>
      <c r="D11" s="154">
        <v>-57.715580341582438</v>
      </c>
      <c r="E11" s="154">
        <v>-15.234308768979687</v>
      </c>
      <c r="F11" s="154">
        <v>-14.150938854151661</v>
      </c>
      <c r="G11" s="154">
        <v>14.792458519574758</v>
      </c>
      <c r="H11" s="154">
        <v>0.20918938941203447</v>
      </c>
      <c r="I11" s="154">
        <v>6.8383686561251711</v>
      </c>
      <c r="J11" s="154">
        <v>47.173839224739012</v>
      </c>
      <c r="K11" s="154">
        <v>28.908205421686219</v>
      </c>
      <c r="L11" s="155">
        <v>15.774890585568379</v>
      </c>
    </row>
    <row r="12" spans="2:12" s="18" customFormat="1" ht="15" customHeight="1" x14ac:dyDescent="0.2">
      <c r="B12" s="133" t="s">
        <v>206</v>
      </c>
      <c r="C12" s="154">
        <v>-4.9567045030506129</v>
      </c>
      <c r="D12" s="154">
        <v>-16.78279579706955</v>
      </c>
      <c r="E12" s="154">
        <v>8.2724737379891842</v>
      </c>
      <c r="F12" s="154">
        <v>-16.917055671994376</v>
      </c>
      <c r="G12" s="154">
        <v>14.265676831379226</v>
      </c>
      <c r="H12" s="154">
        <v>-2.7766983039290372</v>
      </c>
      <c r="I12" s="154">
        <v>117.39326738380069</v>
      </c>
      <c r="J12" s="154">
        <v>-46.266304568936036</v>
      </c>
      <c r="K12" s="154">
        <v>8.1995009632618299E-2</v>
      </c>
      <c r="L12" s="155">
        <v>-4.4662751232471543E-2</v>
      </c>
    </row>
    <row r="13" spans="2:12" s="18" customFormat="1" ht="15" customHeight="1" x14ac:dyDescent="0.2">
      <c r="B13" s="133" t="s">
        <v>234</v>
      </c>
      <c r="C13" s="154">
        <v>7.3843219023113527</v>
      </c>
      <c r="D13" s="154">
        <v>4.6559666191567928</v>
      </c>
      <c r="E13" s="154">
        <v>87.045434165597513</v>
      </c>
      <c r="F13" s="154">
        <v>-36.483527536385637</v>
      </c>
      <c r="G13" s="154">
        <v>4.1115537894946597</v>
      </c>
      <c r="H13" s="154">
        <v>2.0480228920517041</v>
      </c>
      <c r="I13" s="154">
        <v>-10.093847529377042</v>
      </c>
      <c r="J13" s="154">
        <v>14.029195907706349</v>
      </c>
      <c r="K13" s="154">
        <v>2.4278682019151621</v>
      </c>
      <c r="L13" s="155">
        <v>-1.999333442845197</v>
      </c>
    </row>
    <row r="14" spans="2:12" s="18" customFormat="1" ht="15" customHeight="1" x14ac:dyDescent="0.2">
      <c r="B14" s="133" t="s">
        <v>235</v>
      </c>
      <c r="C14" s="154">
        <v>-44.402358598272684</v>
      </c>
      <c r="D14" s="154">
        <v>78.602662285893743</v>
      </c>
      <c r="E14" s="154">
        <v>9.5856352581530579</v>
      </c>
      <c r="F14" s="154">
        <v>1.7804182105511934</v>
      </c>
      <c r="G14" s="154">
        <v>-41.047789951956382</v>
      </c>
      <c r="H14" s="154">
        <v>-60.991913992983093</v>
      </c>
      <c r="I14" s="154">
        <v>560.91417333512743</v>
      </c>
      <c r="J14" s="154">
        <v>-47.866512753592751</v>
      </c>
      <c r="K14" s="154">
        <v>-6.9691603856950053</v>
      </c>
      <c r="L14" s="155">
        <v>49.977707410227801</v>
      </c>
    </row>
    <row r="15" spans="2:12" s="18" customFormat="1" ht="15" customHeight="1" x14ac:dyDescent="0.2">
      <c r="B15" s="137" t="s">
        <v>236</v>
      </c>
      <c r="C15" s="156">
        <v>-266.26017496376039</v>
      </c>
      <c r="D15" s="156">
        <v>57.290841025766092</v>
      </c>
      <c r="E15" s="156">
        <v>-48.051070174316457</v>
      </c>
      <c r="F15" s="156">
        <v>-7.3450950476865113</v>
      </c>
      <c r="G15" s="156">
        <v>-1.6446720945700322</v>
      </c>
      <c r="H15" s="156">
        <v>-33.812180394092358</v>
      </c>
      <c r="I15" s="156">
        <v>-12.226163788593592</v>
      </c>
      <c r="J15" s="156">
        <v>-79.863730025128902</v>
      </c>
      <c r="K15" s="156">
        <v>144.29222076593123</v>
      </c>
      <c r="L15" s="157">
        <v>59.995066885351569</v>
      </c>
    </row>
    <row r="16" spans="2:12" s="18" customFormat="1" ht="15" customHeight="1" x14ac:dyDescent="0.2">
      <c r="B16" s="129" t="s">
        <v>210</v>
      </c>
      <c r="C16" s="153">
        <v>-3.1609639531804068</v>
      </c>
      <c r="D16" s="153">
        <v>-6.9380384146700003</v>
      </c>
      <c r="E16" s="153">
        <v>-2.1888602599450691</v>
      </c>
      <c r="F16" s="153">
        <v>2.9047130907879914</v>
      </c>
      <c r="G16" s="153">
        <v>1.9283057244021684</v>
      </c>
      <c r="H16" s="153">
        <v>1.1339474573913932</v>
      </c>
      <c r="I16" s="153">
        <v>5.4101574006543363</v>
      </c>
      <c r="J16" s="153">
        <v>1.3288485291637508</v>
      </c>
      <c r="K16" s="153">
        <v>4.8675339305125576</v>
      </c>
      <c r="L16" s="158">
        <v>0.40138457990697152</v>
      </c>
    </row>
    <row r="17" spans="2:12" s="18" customFormat="1" ht="15" customHeight="1" x14ac:dyDescent="0.2">
      <c r="B17" s="133" t="s">
        <v>211</v>
      </c>
      <c r="C17" s="154">
        <v>-1.1162137488440749E-2</v>
      </c>
      <c r="D17" s="154">
        <v>-5.2830881843027306</v>
      </c>
      <c r="E17" s="154">
        <v>6.6794741959538051</v>
      </c>
      <c r="F17" s="154">
        <v>1.8282292254272026</v>
      </c>
      <c r="G17" s="154">
        <v>2.8351329856931118</v>
      </c>
      <c r="H17" s="154">
        <v>2.3179972001450944</v>
      </c>
      <c r="I17" s="154">
        <v>2.6747577634021358</v>
      </c>
      <c r="J17" s="154">
        <v>1.957240693107587</v>
      </c>
      <c r="K17" s="154">
        <v>8.1685048920618684</v>
      </c>
      <c r="L17" s="155">
        <v>1.9422084070150003</v>
      </c>
    </row>
    <row r="18" spans="2:12" s="18" customFormat="1" ht="15" customHeight="1" x14ac:dyDescent="0.2">
      <c r="B18" s="133" t="s">
        <v>212</v>
      </c>
      <c r="C18" s="154">
        <v>-1.4165985618026511</v>
      </c>
      <c r="D18" s="154">
        <v>-7.2166568807562781</v>
      </c>
      <c r="E18" s="154">
        <v>-6.2303286843927381</v>
      </c>
      <c r="F18" s="154">
        <v>0.84817792404747738</v>
      </c>
      <c r="G18" s="154">
        <v>8.0389763401949246</v>
      </c>
      <c r="H18" s="154">
        <v>2.3537798386982001</v>
      </c>
      <c r="I18" s="154">
        <v>4.6417079154059904</v>
      </c>
      <c r="J18" s="154">
        <v>2.7675906227904612</v>
      </c>
      <c r="K18" s="154">
        <v>0.60236741331030075</v>
      </c>
      <c r="L18" s="155">
        <v>2.7495446340453311</v>
      </c>
    </row>
    <row r="19" spans="2:12" s="18" customFormat="1" ht="15" customHeight="1" x14ac:dyDescent="0.2">
      <c r="B19" s="133" t="s">
        <v>237</v>
      </c>
      <c r="C19" s="154">
        <v>25.392926220089329</v>
      </c>
      <c r="D19" s="154">
        <v>-8.2145336581548314</v>
      </c>
      <c r="E19" s="154">
        <v>-15.397645004070625</v>
      </c>
      <c r="F19" s="154">
        <v>-18.342078297712849</v>
      </c>
      <c r="G19" s="154">
        <v>-5.2140532364238323</v>
      </c>
      <c r="H19" s="154">
        <v>3.5443826459977679</v>
      </c>
      <c r="I19" s="154">
        <v>11.366507412363047</v>
      </c>
      <c r="J19" s="154">
        <v>6.3513748073700915</v>
      </c>
      <c r="K19" s="154">
        <v>7.5231776294772734</v>
      </c>
      <c r="L19" s="155">
        <v>15.023400401688679</v>
      </c>
    </row>
    <row r="20" spans="2:12" s="18" customFormat="1" ht="15" customHeight="1" x14ac:dyDescent="0.2">
      <c r="B20" s="133" t="s">
        <v>214</v>
      </c>
      <c r="C20" s="154">
        <v>1.3730903736425493</v>
      </c>
      <c r="D20" s="154">
        <v>6.5291597065872509</v>
      </c>
      <c r="E20" s="154">
        <v>13.09903892827926</v>
      </c>
      <c r="F20" s="154">
        <v>-13.35124659665814</v>
      </c>
      <c r="G20" s="154">
        <v>6.5204270948956644</v>
      </c>
      <c r="H20" s="154">
        <v>2.3938845692006661</v>
      </c>
      <c r="I20" s="154">
        <v>14.554618558854205</v>
      </c>
      <c r="J20" s="154">
        <v>-4.970915559805289</v>
      </c>
      <c r="K20" s="154">
        <v>1.2335732757456253</v>
      </c>
      <c r="L20" s="155">
        <v>3.1188377420736213</v>
      </c>
    </row>
    <row r="21" spans="2:12" s="18" customFormat="1" ht="15" customHeight="1" x14ac:dyDescent="0.2">
      <c r="B21" s="133" t="s">
        <v>72</v>
      </c>
      <c r="C21" s="154">
        <v>72.105238846252846</v>
      </c>
      <c r="D21" s="154">
        <v>18.103600322073543</v>
      </c>
      <c r="E21" s="154">
        <v>3.7121781609422033</v>
      </c>
      <c r="F21" s="154">
        <v>24.877823781505182</v>
      </c>
      <c r="G21" s="154">
        <v>-17.51795949740217</v>
      </c>
      <c r="H21" s="154">
        <v>-12.194210369130765</v>
      </c>
      <c r="I21" s="154">
        <v>-7.6324467216382308</v>
      </c>
      <c r="J21" s="154">
        <v>0.26212979408499759</v>
      </c>
      <c r="K21" s="154">
        <v>-8.3407412769964999</v>
      </c>
      <c r="L21" s="155">
        <v>-11.955002665214455</v>
      </c>
    </row>
    <row r="22" spans="2:12" s="18" customFormat="1" ht="15" customHeight="1" x14ac:dyDescent="0.2">
      <c r="B22" s="141" t="s">
        <v>215</v>
      </c>
      <c r="C22" s="154"/>
      <c r="D22" s="154"/>
      <c r="E22" s="154"/>
      <c r="F22" s="154">
        <v>-25.820527944304782</v>
      </c>
      <c r="G22" s="154">
        <v>-103.29786026223073</v>
      </c>
      <c r="H22" s="154">
        <v>-232.80632411067197</v>
      </c>
      <c r="I22" s="154">
        <v>-1633.9285714285716</v>
      </c>
      <c r="J22" s="154">
        <v>-106.42760962359333</v>
      </c>
      <c r="K22" s="154">
        <v>46.535699516117845</v>
      </c>
      <c r="L22" s="155">
        <v>102.27195009908496</v>
      </c>
    </row>
    <row r="23" spans="2:12" s="18" customFormat="1" ht="15" customHeight="1" x14ac:dyDescent="0.2">
      <c r="B23" s="133" t="s">
        <v>216</v>
      </c>
      <c r="C23" s="154">
        <v>3.3687725352303799</v>
      </c>
      <c r="D23" s="154">
        <v>-10.213626712989765</v>
      </c>
      <c r="E23" s="154">
        <v>2.5151649087929329</v>
      </c>
      <c r="F23" s="154">
        <v>5.8032155768811045</v>
      </c>
      <c r="G23" s="154">
        <v>8.0212666387125431</v>
      </c>
      <c r="H23" s="154">
        <v>2.1712264374941226</v>
      </c>
      <c r="I23" s="154">
        <v>-0.99433644775978047</v>
      </c>
      <c r="J23" s="154">
        <v>-0.4939493603050793</v>
      </c>
      <c r="K23" s="154">
        <v>0.63713198100039392</v>
      </c>
      <c r="L23" s="155">
        <v>8.740759936308141</v>
      </c>
    </row>
    <row r="24" spans="2:12" s="18" customFormat="1" ht="15" customHeight="1" x14ac:dyDescent="0.2">
      <c r="B24" s="133" t="s">
        <v>247</v>
      </c>
      <c r="C24" s="154">
        <v>0.59879202570287671</v>
      </c>
      <c r="D24" s="154">
        <v>5.8432385559175293</v>
      </c>
      <c r="E24" s="154">
        <v>-1.9120187942009759</v>
      </c>
      <c r="F24" s="154">
        <v>0.36632788169648212</v>
      </c>
      <c r="G24" s="154">
        <v>1.5305998211303962</v>
      </c>
      <c r="H24" s="154">
        <v>1.8524439263021719</v>
      </c>
      <c r="I24" s="154">
        <v>1.7641495188561063</v>
      </c>
      <c r="J24" s="154">
        <v>2.8903034428542584</v>
      </c>
      <c r="K24" s="154">
        <v>1.3938568446414168</v>
      </c>
      <c r="L24" s="155">
        <v>1.6438486963179066</v>
      </c>
    </row>
    <row r="25" spans="2:12" s="18" customFormat="1" ht="15" customHeight="1" x14ac:dyDescent="0.2">
      <c r="B25" s="133" t="s">
        <v>206</v>
      </c>
      <c r="C25" s="154">
        <v>-9.4067536811164523</v>
      </c>
      <c r="D25" s="154">
        <v>-13.741290298083664</v>
      </c>
      <c r="E25" s="154">
        <v>7.4299067525311902</v>
      </c>
      <c r="F25" s="154">
        <v>4.0517726050287139</v>
      </c>
      <c r="G25" s="154">
        <v>1.4247641069996764</v>
      </c>
      <c r="H25" s="154">
        <v>-3.6544570841072987</v>
      </c>
      <c r="I25" s="154">
        <v>14.872384066277554</v>
      </c>
      <c r="J25" s="154">
        <v>3.8234443216382585</v>
      </c>
      <c r="K25" s="154">
        <v>4.0328603412907116</v>
      </c>
      <c r="L25" s="155">
        <v>-14.345135872913929</v>
      </c>
    </row>
    <row r="26" spans="2:12" s="18" customFormat="1" ht="15" customHeight="1" x14ac:dyDescent="0.2">
      <c r="B26" s="133" t="s">
        <v>217</v>
      </c>
      <c r="C26" s="154">
        <v>-16.383269323409198</v>
      </c>
      <c r="D26" s="154">
        <v>-28.726563149818773</v>
      </c>
      <c r="E26" s="154">
        <v>-16.363986003041386</v>
      </c>
      <c r="F26" s="154">
        <v>4.9291605003437544</v>
      </c>
      <c r="G26" s="154">
        <v>-9.6704259285124152</v>
      </c>
      <c r="H26" s="154">
        <v>2.8520325523058387</v>
      </c>
      <c r="I26" s="154">
        <v>6.0144222184661089</v>
      </c>
      <c r="J26" s="154">
        <v>2.6299152362444289</v>
      </c>
      <c r="K26" s="154">
        <v>17.455024831702183</v>
      </c>
      <c r="L26" s="155">
        <v>1.0410047349283635</v>
      </c>
    </row>
    <row r="27" spans="2:12" s="18" customFormat="1" ht="15" customHeight="1" x14ac:dyDescent="0.2">
      <c r="B27" s="141" t="s">
        <v>168</v>
      </c>
      <c r="C27" s="154">
        <v>-20.400485181205553</v>
      </c>
      <c r="D27" s="154">
        <v>32.782350917127665</v>
      </c>
      <c r="E27" s="154">
        <v>-50.247427291405344</v>
      </c>
      <c r="F27" s="154">
        <v>35.748060543934734</v>
      </c>
      <c r="G27" s="154">
        <v>-6.9287853489528484</v>
      </c>
      <c r="H27" s="154">
        <v>7.3386432935551582</v>
      </c>
      <c r="I27" s="154">
        <v>26.907098671806963</v>
      </c>
      <c r="J27" s="154">
        <v>-26.839368472238512</v>
      </c>
      <c r="K27" s="154">
        <v>-18.52295825176332</v>
      </c>
      <c r="L27" s="155">
        <v>31.572985777637008</v>
      </c>
    </row>
    <row r="28" spans="2:12" s="18" customFormat="1" ht="15" customHeight="1" x14ac:dyDescent="0.2">
      <c r="B28" s="137" t="s">
        <v>219</v>
      </c>
      <c r="C28" s="156">
        <v>105.54095258122173</v>
      </c>
      <c r="D28" s="156">
        <v>24.461609289477714</v>
      </c>
      <c r="E28" s="156">
        <v>-76.181354979244588</v>
      </c>
      <c r="F28" s="156">
        <v>31.153955730430273</v>
      </c>
      <c r="G28" s="156">
        <v>64.93315576604239</v>
      </c>
      <c r="H28" s="156">
        <v>-142.49708694530821</v>
      </c>
      <c r="I28" s="156">
        <v>-220.71072097568032</v>
      </c>
      <c r="J28" s="156">
        <v>-317.6044483659968</v>
      </c>
      <c r="K28" s="156">
        <v>-163.02691351832573</v>
      </c>
      <c r="L28" s="157">
        <v>-77.381748508009878</v>
      </c>
    </row>
    <row r="29" spans="2:12" s="114" customFormat="1" ht="20.100000000000001" customHeight="1" x14ac:dyDescent="0.2">
      <c r="B29" s="144" t="s">
        <v>220</v>
      </c>
      <c r="C29" s="159">
        <v>-125.30621012189825</v>
      </c>
      <c r="D29" s="159">
        <v>1390.1635865581234</v>
      </c>
      <c r="E29" s="159">
        <v>-58.42426452981757</v>
      </c>
      <c r="F29" s="159">
        <v>123.113793948988</v>
      </c>
      <c r="G29" s="159">
        <v>-15.802399633676467</v>
      </c>
      <c r="H29" s="159">
        <v>94.868212084224851</v>
      </c>
      <c r="I29" s="159">
        <v>114.63796616191671</v>
      </c>
      <c r="J29" s="159">
        <v>-23.627441362687929</v>
      </c>
      <c r="K29" s="159">
        <v>-12.235215339174799</v>
      </c>
      <c r="L29" s="160">
        <v>-88.030860664463404</v>
      </c>
    </row>
    <row r="30" spans="2:12" s="114" customFormat="1" ht="20.100000000000001" customHeight="1" x14ac:dyDescent="0.2">
      <c r="B30" s="148" t="s">
        <v>221</v>
      </c>
      <c r="C30" s="161">
        <v>-11.793656758516713</v>
      </c>
      <c r="D30" s="161">
        <v>-47.99327213121358</v>
      </c>
      <c r="E30" s="161">
        <v>-47.886826335133101</v>
      </c>
      <c r="F30" s="161">
        <v>-40.586757568449237</v>
      </c>
      <c r="G30" s="161">
        <v>17.398252214979813</v>
      </c>
      <c r="H30" s="161">
        <v>175.54296887076384</v>
      </c>
      <c r="I30" s="161">
        <v>439.47674454451027</v>
      </c>
      <c r="J30" s="161">
        <v>-23.362790919888198</v>
      </c>
      <c r="K30" s="161">
        <v>-34.384466579058618</v>
      </c>
      <c r="L30" s="162">
        <v>-204.65620901029132</v>
      </c>
    </row>
    <row r="31" spans="2:12" s="18" customFormat="1" ht="6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s="18" customFormat="1" ht="9" customHeight="1" x14ac:dyDescent="0.2">
      <c r="B32" s="176" t="s">
        <v>222</v>
      </c>
      <c r="C32" s="2"/>
      <c r="D32" s="1"/>
      <c r="E32" s="1"/>
      <c r="F32" s="1"/>
      <c r="G32" s="1"/>
      <c r="H32" s="1"/>
      <c r="I32" s="1"/>
      <c r="J32" s="1"/>
      <c r="K32" s="1"/>
      <c r="L32" s="1"/>
    </row>
    <row r="33" spans="2:2" s="18" customFormat="1" ht="9" customHeight="1" x14ac:dyDescent="0.2">
      <c r="B33" s="119"/>
    </row>
    <row r="34" spans="2:2" ht="9" customHeight="1" x14ac:dyDescent="0.2">
      <c r="B34" s="111" t="s">
        <v>189</v>
      </c>
    </row>
    <row r="36" spans="2:2" x14ac:dyDescent="0.2">
      <c r="B36" s="117"/>
    </row>
  </sheetData>
  <phoneticPr fontId="37" type="noConversion"/>
  <hyperlinks>
    <hyperlink ref="B34" location="Índice!A1" tooltip="Volver al índice" display="◄ volver al menú"/>
  </hyperlinks>
  <printOptions horizontalCentered="1" verticalCentered="1"/>
  <pageMargins left="0.59055118110236227" right="0.59055118110236227" top="0.59055118110236227" bottom="0.59055118110236227" header="0.39370078740157483" footer="0.39370078740157483"/>
  <pageSetup paperSize="9" scale="86" orientation="landscape" r:id="rId1"/>
  <headerFooter alignWithMargins="0">
    <oddFooter>&amp;R&amp;7&amp;P (&amp;N)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B1:M37"/>
  <sheetViews>
    <sheetView showGridLines="0" zoomScaleNormal="100" workbookViewId="0"/>
  </sheetViews>
  <sheetFormatPr baseColWidth="10" defaultColWidth="11.5703125" defaultRowHeight="12.75" x14ac:dyDescent="0.2"/>
  <cols>
    <col min="1" max="1" width="5.5703125" style="109" customWidth="1"/>
    <col min="2" max="2" width="51" style="18" customWidth="1"/>
    <col min="3" max="4" width="10.42578125" style="18" bestFit="1" customWidth="1"/>
    <col min="5" max="13" width="10.42578125" style="109" bestFit="1" customWidth="1"/>
    <col min="14" max="16384" width="11.5703125" style="109"/>
  </cols>
  <sheetData>
    <row r="1" spans="2:13" ht="20.100000000000001" customHeight="1" x14ac:dyDescent="0.2">
      <c r="B1" s="112" t="s">
        <v>238</v>
      </c>
      <c r="C1" s="17"/>
      <c r="D1" s="17"/>
    </row>
    <row r="2" spans="2:13" ht="4.1500000000000004" customHeight="1" x14ac:dyDescent="0.2">
      <c r="B2" s="113"/>
      <c r="C2" s="118"/>
      <c r="D2" s="118"/>
    </row>
    <row r="3" spans="2:13" ht="11.45" customHeight="1" x14ac:dyDescent="0.2">
      <c r="B3" s="123"/>
      <c r="C3" s="163"/>
      <c r="D3" s="163"/>
      <c r="E3" s="124"/>
      <c r="F3" s="124"/>
      <c r="G3" s="124"/>
      <c r="H3" s="124"/>
      <c r="I3" s="124"/>
      <c r="J3" s="124"/>
      <c r="K3"/>
      <c r="L3" s="124"/>
      <c r="M3" s="124" t="s">
        <v>191</v>
      </c>
    </row>
    <row r="4" spans="2:13" ht="26.25" customHeight="1" x14ac:dyDescent="0.2">
      <c r="B4" s="177"/>
      <c r="C4" s="126" t="s">
        <v>192</v>
      </c>
      <c r="D4" s="126" t="s">
        <v>193</v>
      </c>
      <c r="E4" s="127" t="s">
        <v>194</v>
      </c>
      <c r="F4" s="127" t="s">
        <v>195</v>
      </c>
      <c r="G4" s="127" t="s">
        <v>196</v>
      </c>
      <c r="H4" s="127" t="s">
        <v>197</v>
      </c>
      <c r="I4" s="127" t="s">
        <v>198</v>
      </c>
      <c r="J4" s="127" t="s">
        <v>199</v>
      </c>
      <c r="K4" s="128" t="s">
        <v>200</v>
      </c>
      <c r="L4" s="128" t="s">
        <v>240</v>
      </c>
      <c r="M4" s="127" t="s">
        <v>244</v>
      </c>
    </row>
    <row r="5" spans="2:13" s="120" customFormat="1" ht="15" customHeight="1" x14ac:dyDescent="0.2">
      <c r="B5" s="129" t="s">
        <v>201</v>
      </c>
      <c r="C5" s="164">
        <v>24.240505077920819</v>
      </c>
      <c r="D5" s="165">
        <v>23.605600343288625</v>
      </c>
      <c r="E5" s="165">
        <v>23.628130211786221</v>
      </c>
      <c r="F5" s="165">
        <v>24.136950991113288</v>
      </c>
      <c r="G5" s="165">
        <v>24.646155452073064</v>
      </c>
      <c r="H5" s="165">
        <v>24.272280851717323</v>
      </c>
      <c r="I5" s="165">
        <v>24.533417575866565</v>
      </c>
      <c r="J5" s="165">
        <v>26.668403724557805</v>
      </c>
      <c r="K5" s="165">
        <v>25.410051654184819</v>
      </c>
      <c r="L5" s="165">
        <v>25.180855800782343</v>
      </c>
      <c r="M5" s="178">
        <v>25.907308090965298</v>
      </c>
    </row>
    <row r="6" spans="2:13" s="120" customFormat="1" ht="15" customHeight="1" x14ac:dyDescent="0.2">
      <c r="B6" s="133" t="s">
        <v>232</v>
      </c>
      <c r="C6" s="166">
        <v>1.542384987498455</v>
      </c>
      <c r="D6" s="166">
        <v>1.5843095255431323</v>
      </c>
      <c r="E6" s="166">
        <v>1.6961385183160638</v>
      </c>
      <c r="F6" s="166">
        <v>1.5381615237365229</v>
      </c>
      <c r="G6" s="166">
        <v>1.2631448764794662</v>
      </c>
      <c r="H6" s="166">
        <v>1.3591262066278145</v>
      </c>
      <c r="I6" s="166">
        <v>1.3636588959454972</v>
      </c>
      <c r="J6" s="166">
        <v>1.4205923274957055</v>
      </c>
      <c r="K6" s="166">
        <v>1.39390711737628</v>
      </c>
      <c r="L6" s="166">
        <v>1.4563739711956083</v>
      </c>
      <c r="M6" s="179">
        <v>1.4383646802037737</v>
      </c>
    </row>
    <row r="7" spans="2:13" s="120" customFormat="1" ht="15" customHeight="1" x14ac:dyDescent="0.2">
      <c r="B7" s="133" t="s">
        <v>203</v>
      </c>
      <c r="C7" s="166">
        <v>0.2745376657601637</v>
      </c>
      <c r="D7" s="166">
        <v>0.29512705618068724</v>
      </c>
      <c r="E7" s="166">
        <v>0.31872535646910866</v>
      </c>
      <c r="F7" s="166">
        <v>0.33417496853850381</v>
      </c>
      <c r="G7" s="166">
        <v>0.85897167090989968</v>
      </c>
      <c r="H7" s="166">
        <v>0.88275448790674593</v>
      </c>
      <c r="I7" s="166">
        <v>0.84818828880540087</v>
      </c>
      <c r="J7" s="166">
        <v>0.88427463967339415</v>
      </c>
      <c r="K7" s="166">
        <v>0.79705679216072534</v>
      </c>
      <c r="L7" s="166">
        <v>0.5343529878827501</v>
      </c>
      <c r="M7" s="179">
        <v>0.62351894546323006</v>
      </c>
    </row>
    <row r="8" spans="2:13" s="120" customFormat="1" ht="15" customHeight="1" x14ac:dyDescent="0.2">
      <c r="B8" s="133" t="s">
        <v>233</v>
      </c>
      <c r="C8" s="166">
        <v>10.338954376796584</v>
      </c>
      <c r="D8" s="166">
        <v>9.9429234917561793</v>
      </c>
      <c r="E8" s="166">
        <v>9.8717258323279342</v>
      </c>
      <c r="F8" s="166">
        <v>10.286288167446978</v>
      </c>
      <c r="G8" s="166">
        <v>11.08342372737607</v>
      </c>
      <c r="H8" s="166">
        <v>10.618094240106814</v>
      </c>
      <c r="I8" s="166">
        <v>10.919102974446426</v>
      </c>
      <c r="J8" s="166">
        <v>10.813468817519347</v>
      </c>
      <c r="K8" s="166">
        <v>10.962203969515077</v>
      </c>
      <c r="L8" s="166">
        <v>10.963504374895104</v>
      </c>
      <c r="M8" s="179">
        <v>10.773781896718228</v>
      </c>
    </row>
    <row r="9" spans="2:13" s="120" customFormat="1" ht="15" customHeight="1" x14ac:dyDescent="0.2">
      <c r="B9" s="133" t="s">
        <v>72</v>
      </c>
      <c r="C9" s="166">
        <v>0.25794745367283922</v>
      </c>
      <c r="D9" s="166">
        <v>0.32678815057431615</v>
      </c>
      <c r="E9" s="166">
        <v>0.46958175789554768</v>
      </c>
      <c r="F9" s="166">
        <v>0.25018412881556007</v>
      </c>
      <c r="G9" s="166">
        <v>0.241625736799611</v>
      </c>
      <c r="H9" s="166">
        <v>0.20455354678782645</v>
      </c>
      <c r="I9" s="166">
        <v>0.19048851331371924</v>
      </c>
      <c r="J9" s="166">
        <v>0.13794765601744671</v>
      </c>
      <c r="K9" s="166">
        <v>9.0366566081370003E-2</v>
      </c>
      <c r="L9" s="166">
        <v>0.15666547996775357</v>
      </c>
      <c r="M9" s="179">
        <v>0.10835654236349003</v>
      </c>
    </row>
    <row r="10" spans="2:13" s="120" customFormat="1" ht="15" customHeight="1" x14ac:dyDescent="0.2">
      <c r="B10" s="133" t="s">
        <v>205</v>
      </c>
      <c r="C10" s="166">
        <v>8.5907059480747385</v>
      </c>
      <c r="D10" s="166">
        <v>9.2302444916857542</v>
      </c>
      <c r="E10" s="166">
        <v>9.7352847873800297</v>
      </c>
      <c r="F10" s="166">
        <v>9.4312463563418625</v>
      </c>
      <c r="G10" s="166">
        <v>9.4299895310262443</v>
      </c>
      <c r="H10" s="166">
        <v>9.2842373439916557</v>
      </c>
      <c r="I10" s="166">
        <v>9.332327222248745</v>
      </c>
      <c r="J10" s="166">
        <v>9.4717580143933215</v>
      </c>
      <c r="K10" s="166">
        <v>9.8764935840444235</v>
      </c>
      <c r="L10" s="166">
        <v>9.8772507401356702</v>
      </c>
      <c r="M10" s="179">
        <v>10.524979578984363</v>
      </c>
    </row>
    <row r="11" spans="2:13" s="120" customFormat="1" ht="15" customHeight="1" x14ac:dyDescent="0.2">
      <c r="B11" s="133" t="s">
        <v>95</v>
      </c>
      <c r="C11" s="166">
        <v>0.26958043107271612</v>
      </c>
      <c r="D11" s="166">
        <v>0.21403317581366924</v>
      </c>
      <c r="E11" s="166">
        <v>9.2235472354281048E-2</v>
      </c>
      <c r="F11" s="166">
        <v>7.9195844619586245E-2</v>
      </c>
      <c r="G11" s="166">
        <v>6.6498352316086751E-2</v>
      </c>
      <c r="H11" s="166">
        <v>7.3974335608040676E-2</v>
      </c>
      <c r="I11" s="166">
        <v>7.1275111060271484E-2</v>
      </c>
      <c r="J11" s="166">
        <v>7.3609305487474949E-2</v>
      </c>
      <c r="K11" s="166">
        <v>0.10383779728394078</v>
      </c>
      <c r="L11" s="166">
        <v>0.12939757295673326</v>
      </c>
      <c r="M11" s="179">
        <v>0.16658406178497651</v>
      </c>
    </row>
    <row r="12" spans="2:13" s="120" customFormat="1" ht="15" customHeight="1" x14ac:dyDescent="0.2">
      <c r="B12" s="133" t="s">
        <v>206</v>
      </c>
      <c r="C12" s="166">
        <v>2.3550094478884374</v>
      </c>
      <c r="D12" s="166">
        <v>2.2231519290886976</v>
      </c>
      <c r="E12" s="166">
        <v>1.8854662824964028</v>
      </c>
      <c r="F12" s="166">
        <v>2.0678600387129857</v>
      </c>
      <c r="G12" s="166">
        <v>1.6803740227110551</v>
      </c>
      <c r="H12" s="166">
        <v>1.8607095511944025</v>
      </c>
      <c r="I12" s="166">
        <v>1.7393950621873082</v>
      </c>
      <c r="J12" s="166">
        <v>3.6552062885162573</v>
      </c>
      <c r="K12" s="166">
        <v>1.8825682465156839</v>
      </c>
      <c r="L12" s="166">
        <v>1.8213641507604676</v>
      </c>
      <c r="M12" s="179">
        <v>2.0243971184652012</v>
      </c>
    </row>
    <row r="13" spans="2:13" s="120" customFormat="1" ht="15" customHeight="1" x14ac:dyDescent="0.2">
      <c r="B13" s="133" t="s">
        <v>234</v>
      </c>
      <c r="C13" s="166">
        <v>0.20316550379955514</v>
      </c>
      <c r="D13" s="166">
        <v>0.21669348360367113</v>
      </c>
      <c r="E13" s="166">
        <v>0.23112469493197732</v>
      </c>
      <c r="F13" s="166">
        <v>0.43790285145286462</v>
      </c>
      <c r="G13" s="166">
        <v>0.27204270425388682</v>
      </c>
      <c r="H13" s="166">
        <v>0.27446871104230508</v>
      </c>
      <c r="I13" s="166">
        <v>0.26930642709512648</v>
      </c>
      <c r="J13" s="166">
        <v>0.23404733479313206</v>
      </c>
      <c r="K13" s="166">
        <v>0.25580668479384394</v>
      </c>
      <c r="L13" s="166">
        <v>0.25329121345839245</v>
      </c>
      <c r="M13" s="179">
        <v>0.2760209787822348</v>
      </c>
    </row>
    <row r="14" spans="2:13" s="120" customFormat="1" ht="15" customHeight="1" x14ac:dyDescent="0.2">
      <c r="B14" s="133" t="s">
        <v>235</v>
      </c>
      <c r="C14" s="166">
        <v>0.11183972112580541</v>
      </c>
      <c r="D14" s="166">
        <v>6.1760022631266724E-2</v>
      </c>
      <c r="E14" s="166">
        <v>0.11241697142423204</v>
      </c>
      <c r="F14" s="166">
        <v>0.12478713716118731</v>
      </c>
      <c r="G14" s="166">
        <v>0.12422442409021563</v>
      </c>
      <c r="H14" s="166">
        <v>7.0968220294281389E-2</v>
      </c>
      <c r="I14" s="166">
        <v>2.661753514644042E-2</v>
      </c>
      <c r="J14" s="166">
        <v>0.1700515015222725</v>
      </c>
      <c r="K14" s="166">
        <v>8.4974648097982719E-2</v>
      </c>
      <c r="L14" s="166">
        <v>7.6419891460221212E-2</v>
      </c>
      <c r="M14" s="179">
        <v>0.12744595750424165</v>
      </c>
    </row>
    <row r="15" spans="2:13" s="120" customFormat="1" ht="15" customHeight="1" x14ac:dyDescent="0.2">
      <c r="B15" s="137" t="s">
        <v>236</v>
      </c>
      <c r="C15" s="167">
        <v>0.29637954223152352</v>
      </c>
      <c r="D15" s="167">
        <v>-0.4894309835887507</v>
      </c>
      <c r="E15" s="167">
        <v>-0.78456946180935661</v>
      </c>
      <c r="F15" s="167">
        <v>-0.41285002571276441</v>
      </c>
      <c r="G15" s="167">
        <v>-0.37413959388947299</v>
      </c>
      <c r="H15" s="167">
        <v>-0.35660579184256175</v>
      </c>
      <c r="I15" s="167">
        <v>-0.22694245438237165</v>
      </c>
      <c r="J15" s="167">
        <v>-0.19255216086054627</v>
      </c>
      <c r="K15" s="167">
        <v>-3.7163751684506717E-2</v>
      </c>
      <c r="L15" s="167">
        <v>-8.7764581930354829E-2</v>
      </c>
      <c r="M15" s="180">
        <v>-0.15614166930444018</v>
      </c>
    </row>
    <row r="16" spans="2:13" s="120" customFormat="1" ht="15" customHeight="1" x14ac:dyDescent="0.2">
      <c r="B16" s="129" t="s">
        <v>210</v>
      </c>
      <c r="C16" s="164">
        <v>27.62235762115947</v>
      </c>
      <c r="D16" s="164">
        <v>26.568449137541045</v>
      </c>
      <c r="E16" s="164">
        <v>25.198512992113738</v>
      </c>
      <c r="F16" s="164">
        <v>24.96591821121876</v>
      </c>
      <c r="G16" s="164">
        <v>25.127874202919397</v>
      </c>
      <c r="H16" s="164">
        <v>24.820320544562268</v>
      </c>
      <c r="I16" s="164">
        <v>24.135351338836621</v>
      </c>
      <c r="J16" s="164">
        <v>24.592555289933905</v>
      </c>
      <c r="K16" s="164">
        <v>23.885200513554103</v>
      </c>
      <c r="L16" s="164">
        <v>24.213638148651391</v>
      </c>
      <c r="M16" s="178">
        <v>27.032903078631005</v>
      </c>
    </row>
    <row r="17" spans="2:13" s="120" customFormat="1" ht="15" customHeight="1" x14ac:dyDescent="0.2">
      <c r="B17" s="133" t="s">
        <v>211</v>
      </c>
      <c r="C17" s="166">
        <v>8.8822319068895528</v>
      </c>
      <c r="D17" s="166">
        <v>8.8212195579025021</v>
      </c>
      <c r="E17" s="166">
        <v>8.515157154300363</v>
      </c>
      <c r="F17" s="166">
        <v>9.2014833567167233</v>
      </c>
      <c r="G17" s="166">
        <v>9.1642932136565545</v>
      </c>
      <c r="H17" s="166">
        <v>9.1326606716712284</v>
      </c>
      <c r="I17" s="166">
        <v>8.9845976339012115</v>
      </c>
      <c r="J17" s="166">
        <v>8.9172283637239467</v>
      </c>
      <c r="K17" s="166">
        <v>8.7144521537657891</v>
      </c>
      <c r="L17" s="166">
        <v>9.1123631254943689</v>
      </c>
      <c r="M17" s="179">
        <v>10.329468912936477</v>
      </c>
    </row>
    <row r="18" spans="2:13" s="120" customFormat="1" ht="15" customHeight="1" x14ac:dyDescent="0.2">
      <c r="B18" s="133" t="s">
        <v>212</v>
      </c>
      <c r="C18" s="166">
        <v>5.758727902675723</v>
      </c>
      <c r="D18" s="166">
        <v>5.6387827219350211</v>
      </c>
      <c r="E18" s="166">
        <v>5.3320213939704457</v>
      </c>
      <c r="F18" s="166">
        <v>5.0645234669506367</v>
      </c>
      <c r="G18" s="166">
        <v>4.9955071332851748</v>
      </c>
      <c r="H18" s="166">
        <v>5.2301828885147925</v>
      </c>
      <c r="I18" s="166">
        <v>5.1471881211093997</v>
      </c>
      <c r="J18" s="166">
        <v>5.2064587281886432</v>
      </c>
      <c r="K18" s="166">
        <v>5.1285043977268696</v>
      </c>
      <c r="L18" s="166">
        <v>4.9875703482929268</v>
      </c>
      <c r="M18" s="179">
        <v>5.6985173852268138</v>
      </c>
    </row>
    <row r="19" spans="2:13" s="120" customFormat="1" ht="15" customHeight="1" x14ac:dyDescent="0.2">
      <c r="B19" s="133" t="s">
        <v>237</v>
      </c>
      <c r="C19" s="166">
        <v>0.47454105470605917</v>
      </c>
      <c r="D19" s="166">
        <v>0.59101952901660226</v>
      </c>
      <c r="E19" s="166">
        <v>0.55285629188189467</v>
      </c>
      <c r="F19" s="166">
        <v>0.47378250475112788</v>
      </c>
      <c r="G19" s="166">
        <v>0.37839926278546021</v>
      </c>
      <c r="H19" s="166">
        <v>0.34757702798783685</v>
      </c>
      <c r="I19" s="166">
        <v>0.34604046651727627</v>
      </c>
      <c r="J19" s="166">
        <v>0.37251954009759519</v>
      </c>
      <c r="K19" s="166">
        <v>0.37973820577866257</v>
      </c>
      <c r="L19" s="166">
        <v>0.39470850630762822</v>
      </c>
      <c r="M19" s="179">
        <v>0.50484217097866746</v>
      </c>
    </row>
    <row r="20" spans="2:13" s="120" customFormat="1" ht="15" customHeight="1" x14ac:dyDescent="0.2">
      <c r="B20" s="133" t="s">
        <v>214</v>
      </c>
      <c r="C20" s="166">
        <v>4.0807054631670552E-2</v>
      </c>
      <c r="D20" s="166">
        <v>4.1087804779064652E-2</v>
      </c>
      <c r="E20" s="166">
        <v>4.4608533507842274E-2</v>
      </c>
      <c r="F20" s="166">
        <v>5.1104738629720627E-2</v>
      </c>
      <c r="G20" s="166">
        <v>4.3310822377244589E-2</v>
      </c>
      <c r="H20" s="166">
        <v>4.4708094537337248E-2</v>
      </c>
      <c r="I20" s="166">
        <v>4.4015887224044023E-2</v>
      </c>
      <c r="J20" s="166">
        <v>4.8740461081551417E-2</v>
      </c>
      <c r="K20" s="166">
        <v>4.4395433995851247E-2</v>
      </c>
      <c r="L20" s="166">
        <v>4.3446317704263493E-2</v>
      </c>
      <c r="M20" s="179">
        <v>4.9817728387938215E-2</v>
      </c>
    </row>
    <row r="21" spans="2:13" s="120" customFormat="1" ht="15" customHeight="1" x14ac:dyDescent="0.2">
      <c r="B21" s="133" t="s">
        <v>72</v>
      </c>
      <c r="C21" s="166">
        <v>0.22764372780923939</v>
      </c>
      <c r="D21" s="166">
        <v>0.38913902114996912</v>
      </c>
      <c r="E21" s="166">
        <v>0.46838656061789696</v>
      </c>
      <c r="F21" s="166">
        <v>0.49206048644791534</v>
      </c>
      <c r="G21" s="166">
        <v>0.60100315660838333</v>
      </c>
      <c r="H21" s="166">
        <v>0.48038891861617522</v>
      </c>
      <c r="I21" s="166">
        <v>0.40556961820685394</v>
      </c>
      <c r="J21" s="166">
        <v>0.36211992611350768</v>
      </c>
      <c r="K21" s="166">
        <v>0.34800178886683891</v>
      </c>
      <c r="L21" s="166">
        <v>0.30835281555314259</v>
      </c>
      <c r="M21" s="179">
        <v>0.30188778458457932</v>
      </c>
    </row>
    <row r="22" spans="2:13" s="120" customFormat="1" ht="15" customHeight="1" x14ac:dyDescent="0.2">
      <c r="B22" s="141" t="s">
        <v>215</v>
      </c>
      <c r="C22" s="166">
        <v>0</v>
      </c>
      <c r="D22" s="166">
        <v>0</v>
      </c>
      <c r="E22" s="166">
        <v>0</v>
      </c>
      <c r="F22" s="166">
        <v>1.5929637518803233E-2</v>
      </c>
      <c r="G22" s="166">
        <v>1.1557464581575572E-2</v>
      </c>
      <c r="H22" s="166">
        <v>-3.6936152298530189E-4</v>
      </c>
      <c r="I22" s="166">
        <v>4.7164983716640302E-4</v>
      </c>
      <c r="J22" s="166">
        <v>-6.9934648282927309E-3</v>
      </c>
      <c r="K22" s="166">
        <v>4.3085785491109269E-4</v>
      </c>
      <c r="L22" s="166">
        <v>6.1033399165498937E-4</v>
      </c>
      <c r="M22" s="179">
        <v>1.3727648705242905E-3</v>
      </c>
    </row>
    <row r="23" spans="2:13" s="120" customFormat="1" ht="15" customHeight="1" x14ac:dyDescent="0.2">
      <c r="B23" s="133" t="s">
        <v>216</v>
      </c>
      <c r="C23" s="166">
        <v>0.94115203610453169</v>
      </c>
      <c r="D23" s="166">
        <v>0.96628257571507514</v>
      </c>
      <c r="E23" s="166">
        <v>0.88420116769861656</v>
      </c>
      <c r="F23" s="166">
        <v>0.91817086875933318</v>
      </c>
      <c r="G23" s="166">
        <v>0.95015687744860922</v>
      </c>
      <c r="H23" s="166">
        <v>0.99462967661873103</v>
      </c>
      <c r="I23" s="166">
        <v>0.97710064506228733</v>
      </c>
      <c r="J23" s="166">
        <v>0.93511905818897889</v>
      </c>
      <c r="K23" s="166">
        <v>0.89188431298299409</v>
      </c>
      <c r="L23" s="166">
        <v>0.86767458768395989</v>
      </c>
      <c r="M23" s="179">
        <v>1.0491610986756532</v>
      </c>
    </row>
    <row r="24" spans="2:13" s="120" customFormat="1" ht="15" customHeight="1" x14ac:dyDescent="0.2">
      <c r="B24" s="133" t="s">
        <v>247</v>
      </c>
      <c r="C24" s="166">
        <v>2.7758816772373938</v>
      </c>
      <c r="D24" s="166">
        <v>2.7736312321029772</v>
      </c>
      <c r="E24" s="166">
        <v>2.9919087577274595</v>
      </c>
      <c r="F24" s="166">
        <v>2.9726819904635047</v>
      </c>
      <c r="G24" s="166">
        <v>2.9181621927729773</v>
      </c>
      <c r="H24" s="166">
        <v>2.8711984431280415</v>
      </c>
      <c r="I24" s="166">
        <v>2.8117968783827449</v>
      </c>
      <c r="J24" s="166">
        <v>2.7659627129595865</v>
      </c>
      <c r="K24" s="166">
        <v>2.7278023350646561</v>
      </c>
      <c r="L24" s="166">
        <v>2.6737120985177394</v>
      </c>
      <c r="M24" s="179">
        <v>3.0219597783260848</v>
      </c>
    </row>
    <row r="25" spans="2:13" s="120" customFormat="1" ht="15" customHeight="1" x14ac:dyDescent="0.2">
      <c r="B25" s="133" t="s">
        <v>206</v>
      </c>
      <c r="C25" s="166">
        <v>3.9739912222696043</v>
      </c>
      <c r="D25" s="166">
        <v>3.5758371241102962</v>
      </c>
      <c r="E25" s="166">
        <v>3.1435269833728596</v>
      </c>
      <c r="F25" s="166">
        <v>3.4207922702874058</v>
      </c>
      <c r="G25" s="166">
        <v>3.4813615224030703</v>
      </c>
      <c r="H25" s="166">
        <v>3.4217632898751447</v>
      </c>
      <c r="I25" s="166">
        <v>3.1697927768005436</v>
      </c>
      <c r="J25" s="166">
        <v>3.5197682979209515</v>
      </c>
      <c r="K25" s="166">
        <v>3.5026894581551984</v>
      </c>
      <c r="L25" s="166">
        <v>3.5225914443549442</v>
      </c>
      <c r="M25" s="179">
        <v>3.3551137113840253</v>
      </c>
    </row>
    <row r="26" spans="2:13" s="120" customFormat="1" ht="15" customHeight="1" x14ac:dyDescent="0.2">
      <c r="B26" s="133" t="s">
        <v>217</v>
      </c>
      <c r="C26" s="166">
        <v>3.5206085465249699</v>
      </c>
      <c r="D26" s="166">
        <v>2.9239229558153164</v>
      </c>
      <c r="E26" s="166">
        <v>2.1238807684577159</v>
      </c>
      <c r="F26" s="166">
        <v>1.7993173591507441</v>
      </c>
      <c r="G26" s="166">
        <v>1.8466173333774243</v>
      </c>
      <c r="H26" s="166">
        <v>1.6164553077447943</v>
      </c>
      <c r="I26" s="166">
        <v>1.5985486591942641</v>
      </c>
      <c r="J26" s="166">
        <v>1.6381677833572768</v>
      </c>
      <c r="K26" s="166">
        <v>1.6114783621967652</v>
      </c>
      <c r="L26" s="166">
        <v>1.829726511513676</v>
      </c>
      <c r="M26" s="179">
        <v>2.0557806514901462</v>
      </c>
    </row>
    <row r="27" spans="2:13" s="120" customFormat="1" ht="15" customHeight="1" x14ac:dyDescent="0.2">
      <c r="B27" s="141" t="s">
        <v>168</v>
      </c>
      <c r="C27" s="166">
        <v>0.99819778981841667</v>
      </c>
      <c r="D27" s="166">
        <v>0.78919082478792135</v>
      </c>
      <c r="E27" s="166">
        <v>1.0679695918699337</v>
      </c>
      <c r="F27" s="166">
        <v>0.53821864822993637</v>
      </c>
      <c r="G27" s="166">
        <v>0.71460378841603722</v>
      </c>
      <c r="H27" s="166">
        <v>0.64452167560738116</v>
      </c>
      <c r="I27" s="166">
        <v>0.66518570807954835</v>
      </c>
      <c r="J27" s="166">
        <v>0.81601171633318015</v>
      </c>
      <c r="K27" s="166">
        <v>0.57222386662927061</v>
      </c>
      <c r="L27" s="166">
        <v>0.45070390533465093</v>
      </c>
      <c r="M27" s="179">
        <v>0.6594031065531748</v>
      </c>
    </row>
    <row r="28" spans="2:13" s="120" customFormat="1" ht="15" customHeight="1" x14ac:dyDescent="0.2">
      <c r="B28" s="137" t="s">
        <v>219</v>
      </c>
      <c r="C28" s="167">
        <v>2.8574702492311331E-2</v>
      </c>
      <c r="D28" s="167">
        <v>5.8335790226300734E-2</v>
      </c>
      <c r="E28" s="167">
        <v>7.3995788708706725E-2</v>
      </c>
      <c r="F28" s="167">
        <v>1.7852883312909913E-2</v>
      </c>
      <c r="G28" s="167">
        <v>2.2901435206886714E-2</v>
      </c>
      <c r="H28" s="167">
        <v>3.6603911783796142E-2</v>
      </c>
      <c r="I28" s="167">
        <v>-1.4956705478722404E-2</v>
      </c>
      <c r="J28" s="167">
        <v>1.7452166796985646E-2</v>
      </c>
      <c r="K28" s="167">
        <v>-3.6400659463700795E-2</v>
      </c>
      <c r="L28" s="167">
        <v>2.2178153902429467E-2</v>
      </c>
      <c r="M28" s="180">
        <v>5.5779852169203312E-3</v>
      </c>
    </row>
    <row r="29" spans="2:13" s="120" customFormat="1" ht="15" customHeight="1" x14ac:dyDescent="0.2">
      <c r="B29" s="144" t="s">
        <v>220</v>
      </c>
      <c r="C29" s="168">
        <v>-0.30771358335782406</v>
      </c>
      <c r="D29" s="168">
        <v>7.7344383184586862E-2</v>
      </c>
      <c r="E29" s="168">
        <v>1.1746249825244215</v>
      </c>
      <c r="F29" s="168">
        <v>0.49467901209550058</v>
      </c>
      <c r="G29" s="168">
        <v>1.0795004946995912</v>
      </c>
      <c r="H29" s="168">
        <v>0.88080422947338621</v>
      </c>
      <c r="I29" s="168">
        <v>1.6503257357231575</v>
      </c>
      <c r="J29" s="168">
        <v>3.4240790787062143</v>
      </c>
      <c r="K29" s="168">
        <v>2.506532004487195</v>
      </c>
      <c r="L29" s="168">
        <v>2.1265894111732506</v>
      </c>
      <c r="M29" s="181">
        <v>0.28303458529557368</v>
      </c>
    </row>
    <row r="30" spans="2:13" s="120" customFormat="1" ht="15" customHeight="1" x14ac:dyDescent="0.2">
      <c r="B30" s="148" t="s">
        <v>221</v>
      </c>
      <c r="C30" s="169">
        <v>-3.381852543238653</v>
      </c>
      <c r="D30" s="169">
        <v>-2.9628487942524222</v>
      </c>
      <c r="E30" s="169">
        <v>-1.5703827803275152</v>
      </c>
      <c r="F30" s="169">
        <v>-0.82896722010547363</v>
      </c>
      <c r="G30" s="169">
        <v>-0.4817187508463332</v>
      </c>
      <c r="H30" s="169">
        <v>-0.5480396928449458</v>
      </c>
      <c r="I30" s="169">
        <v>0.39806623702994448</v>
      </c>
      <c r="J30" s="169">
        <v>2.0758484346238957</v>
      </c>
      <c r="K30" s="169">
        <v>1.5248511406307141</v>
      </c>
      <c r="L30" s="169">
        <v>0.96721765213095312</v>
      </c>
      <c r="M30" s="182">
        <v>-1.1255949876657072</v>
      </c>
    </row>
    <row r="31" spans="2:13" s="120" customFormat="1" ht="7.15" customHeight="1" x14ac:dyDescent="0.2">
      <c r="B31" s="183"/>
      <c r="C31" s="170"/>
      <c r="D31" s="171"/>
      <c r="E31" s="171"/>
      <c r="F31" s="171"/>
      <c r="G31" s="171"/>
      <c r="H31" s="171"/>
      <c r="I31" s="171"/>
      <c r="J31" s="171"/>
      <c r="K31" s="170"/>
      <c r="L31" s="170"/>
      <c r="M31" s="170"/>
    </row>
    <row r="32" spans="2:13" s="120" customFormat="1" ht="12" customHeight="1" x14ac:dyDescent="0.2">
      <c r="B32" s="184" t="s">
        <v>239</v>
      </c>
      <c r="C32" s="172">
        <v>66569372</v>
      </c>
      <c r="D32" s="172">
        <v>67022320</v>
      </c>
      <c r="E32" s="172">
        <v>65763202</v>
      </c>
      <c r="F32" s="172">
        <v>64923009</v>
      </c>
      <c r="G32" s="172">
        <v>66378235</v>
      </c>
      <c r="H32" s="172">
        <v>68496577</v>
      </c>
      <c r="I32" s="172">
        <v>71239291</v>
      </c>
      <c r="J32" s="172">
        <v>73697375</v>
      </c>
      <c r="K32" s="172">
        <v>76888235</v>
      </c>
      <c r="L32" s="172">
        <v>79537107</v>
      </c>
      <c r="M32" s="172">
        <v>71528127</v>
      </c>
    </row>
    <row r="33" spans="2:13" ht="3.6" customHeight="1" x14ac:dyDescent="0.2">
      <c r="B33" s="185"/>
      <c r="C33" s="123"/>
      <c r="D33" s="123"/>
      <c r="E33"/>
      <c r="F33"/>
      <c r="G33"/>
      <c r="H33"/>
      <c r="I33"/>
      <c r="J33"/>
      <c r="K33"/>
      <c r="L33"/>
      <c r="M33"/>
    </row>
    <row r="34" spans="2:13" ht="9" customHeight="1" x14ac:dyDescent="0.2">
      <c r="B34" s="176" t="s">
        <v>222</v>
      </c>
      <c r="C34"/>
      <c r="D34"/>
      <c r="E34"/>
      <c r="F34"/>
      <c r="G34"/>
      <c r="H34"/>
      <c r="I34"/>
      <c r="J34"/>
      <c r="K34"/>
      <c r="L34"/>
      <c r="M34"/>
    </row>
    <row r="35" spans="2:13" ht="9" customHeight="1" x14ac:dyDescent="0.2">
      <c r="B35" s="119"/>
    </row>
    <row r="36" spans="2:13" ht="15" x14ac:dyDescent="0.25">
      <c r="B36" s="111" t="s">
        <v>189</v>
      </c>
      <c r="C36" s="121"/>
      <c r="D36" s="121"/>
      <c r="E36" s="121"/>
      <c r="F36" s="121"/>
      <c r="G36" s="121"/>
      <c r="H36" s="121"/>
      <c r="I36" s="121"/>
    </row>
    <row r="37" spans="2:13" ht="15" x14ac:dyDescent="0.25">
      <c r="B37" s="117"/>
      <c r="C37" s="122"/>
      <c r="D37" s="122"/>
      <c r="E37" s="122"/>
      <c r="F37" s="122"/>
      <c r="G37" s="122"/>
      <c r="H37" s="122"/>
      <c r="I37" s="122"/>
    </row>
  </sheetData>
  <phoneticPr fontId="6" type="noConversion"/>
  <hyperlinks>
    <hyperlink ref="B36" location="Índice!A1" tooltip="Volver al índice" display="◄ volver al menú"/>
  </hyperlinks>
  <printOptions horizontalCentered="1"/>
  <pageMargins left="0.19685039370078741" right="0.19685039370078741" top="0.59055118110236227" bottom="0.59055118110236227" header="0.39370078740157483" footer="0.39370078740157483"/>
  <pageSetup paperSize="9" scale="86" orientation="landscape" r:id="rId1"/>
  <headerFooter alignWithMargins="0">
    <oddFooter>&amp;R&amp;7&amp;P (&amp;N)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FD4FDB1D1B2C4DB53046EAEF267920" ma:contentTypeVersion="9" ma:contentTypeDescription="Crear nuevo documento." ma:contentTypeScope="" ma:versionID="326f988553a39f68470a19e68aa2709f">
  <xsd:schema xmlns:xsd="http://www.w3.org/2001/XMLSchema" xmlns:xs="http://www.w3.org/2001/XMLSchema" xmlns:p="http://schemas.microsoft.com/office/2006/metadata/properties" xmlns:ns2="2219b620-9d63-45bd-9322-538ab0eb2d86" xmlns:ns3="58496141-c5b2-4c30-b397-0e365be94f96" targetNamespace="http://schemas.microsoft.com/office/2006/metadata/properties" ma:root="true" ma:fieldsID="75a2718a5f862865741674eec0575e49" ns2:_="" ns3:_="">
    <xsd:import namespace="2219b620-9d63-45bd-9322-538ab0eb2d86"/>
    <xsd:import namespace="58496141-c5b2-4c30-b397-0e365be94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9b620-9d63-45bd-9322-538ab0eb2d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96141-c5b2-4c30-b397-0e365be94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B0F912-3CB0-482E-8E6F-6EC57EC794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9b620-9d63-45bd-9322-538ab0eb2d86"/>
    <ds:schemaRef ds:uri="58496141-c5b2-4c30-b397-0e365be94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438DCF0-1DBB-47F1-8A4B-C7A4B78173C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8496141-c5b2-4c30-b397-0e365be94f96"/>
    <ds:schemaRef ds:uri="2219b620-9d63-45bd-9322-538ab0eb2d8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9B55C94-BE04-4647-ACD5-74DF5A8C17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Índice</vt:lpstr>
      <vt:lpstr>cuentas 2020</vt:lpstr>
      <vt:lpstr>Resumen recursos-empleos (m €)</vt:lpstr>
      <vt:lpstr>Resumen recursos-empleos (var)</vt:lpstr>
      <vt:lpstr>Resumen resursos empleos (%PIB)</vt:lpstr>
      <vt:lpstr>_►_Cuentas_económicas_2019</vt:lpstr>
      <vt:lpstr>Índice!Área_de_impresión</vt:lpstr>
      <vt:lpstr>'Resumen recursos-empleos (m €)'!Área_de_impresión</vt:lpstr>
      <vt:lpstr>'Resumen recursos-empleos (var)'!Área_de_impresión</vt:lpstr>
      <vt:lpstr>'Resumen resursos empleos (%PIB)'!Área_de_impresión</vt:lpstr>
    </vt:vector>
  </TitlesOfParts>
  <Manager/>
  <Company>EJIE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jcolinas</dc:creator>
  <cp:keywords/>
  <dc:description/>
  <cp:lastModifiedBy>Colinas Santos, José Angel</cp:lastModifiedBy>
  <cp:revision/>
  <dcterms:created xsi:type="dcterms:W3CDTF">2011-07-28T07:23:43Z</dcterms:created>
  <dcterms:modified xsi:type="dcterms:W3CDTF">2022-07-27T11:00:07Z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0x010100D8FD4FDB1D1B2C4DB53046EAEF267920</vt:lpwstr>
  </property>
</Properties>
</file>