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5/2025-trim-03/Euskera/"/>
    </mc:Choice>
  </mc:AlternateContent>
  <xr:revisionPtr revIDLastSave="176" documentId="8_{FE90B11F-BBBE-4D8F-A7CB-E7DC9B60C39A}" xr6:coauthVersionLast="47" xr6:coauthVersionMax="47" xr10:uidLastSave="{5A4202D5-242C-49B8-91FB-B1E10E5B631E}"/>
  <bookViews>
    <workbookView xWindow="-120" yWindow="-120" windowWidth="29040" windowHeight="15840" tabRatio="723" xr2:uid="{00000000-000D-0000-FFFF-FFFF00000000}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externalReferences>
    <externalReference r:id="rId17"/>
  </externalReferences>
  <definedNames>
    <definedName name="_xlnm.Print_Area" localSheetId="11">' kap 1 eta 2 banakapena'!$B$1:$K$99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EJ-FFAA'!$B$1:$N$107</definedName>
    <definedName name="_xlnm.Print_Area" localSheetId="4">'gastu-eboluzioa EJ '!$B$1:$N$106</definedName>
    <definedName name="_xlnm.Print_Area" localSheetId="9">'gastu-eboluzioa FFAA'!$B$1:$N$106</definedName>
    <definedName name="_xlnm.Print_Area" localSheetId="12">'labupen bateratua EJ-FFAA'!$B$1:$J$22</definedName>
    <definedName name="_xlnm.Print_Area" localSheetId="10">'sarrera eboluzioa FFAA'!$B$1:$O$106</definedName>
    <definedName name="_xlnm.Print_Area" localSheetId="14">'sarrera-ebol EJ-FFAA'!$B$1:$O$106</definedName>
    <definedName name="_xlnm.Print_Area" localSheetId="5">'sarrera-ebuluzioa EJ'!$B$1:$O$106</definedName>
    <definedName name="_xlnm.Print_Area" localSheetId="2">'sarrerak EJ'!$B$1:$U$27</definedName>
    <definedName name="_xlnm.Print_Area" localSheetId="7">'sarrerak FFAA'!$B$1:$U$34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8" l="1"/>
  <c r="I25" i="38"/>
  <c r="I24" i="38"/>
  <c r="I23" i="38"/>
  <c r="I22" i="38"/>
  <c r="I19" i="38"/>
  <c r="I18" i="38"/>
  <c r="I17" i="38"/>
  <c r="I16" i="38"/>
  <c r="I15" i="38"/>
  <c r="I14" i="38"/>
  <c r="I13" i="38"/>
  <c r="I12" i="38"/>
  <c r="I11" i="38"/>
  <c r="I10" i="38"/>
  <c r="I9" i="38"/>
  <c r="I8" i="38"/>
  <c r="I7" i="38"/>
  <c r="I6" i="38"/>
  <c r="E26" i="41" l="1"/>
  <c r="I26" i="41" s="1"/>
  <c r="E25" i="41"/>
  <c r="I25" i="41" s="1"/>
  <c r="E23" i="41"/>
  <c r="I23" i="41" s="1"/>
  <c r="E22" i="41"/>
  <c r="E20" i="41"/>
  <c r="I20" i="41" s="1"/>
  <c r="E19" i="41"/>
  <c r="E16" i="41"/>
  <c r="I16" i="41" s="1"/>
  <c r="E15" i="41"/>
  <c r="I15" i="41" s="1"/>
  <c r="E14" i="41"/>
  <c r="I14" i="41" s="1"/>
  <c r="E13" i="41"/>
  <c r="I13" i="41" s="1"/>
  <c r="E11" i="41"/>
  <c r="I11" i="41" s="1"/>
  <c r="E10" i="41"/>
  <c r="I10" i="41" s="1"/>
  <c r="E9" i="41"/>
  <c r="I9" i="41" s="1"/>
  <c r="E8" i="41"/>
  <c r="I8" i="41" s="1"/>
  <c r="E7" i="41"/>
  <c r="I7" i="41" s="1"/>
  <c r="E6" i="41"/>
  <c r="Q34" i="16"/>
  <c r="P34" i="16"/>
  <c r="O34" i="16"/>
  <c r="N34" i="16"/>
  <c r="Q33" i="16"/>
  <c r="P33" i="16"/>
  <c r="O33" i="16"/>
  <c r="N33" i="16"/>
  <c r="Q32" i="16"/>
  <c r="P32" i="16"/>
  <c r="O32" i="16"/>
  <c r="N32" i="16"/>
  <c r="Q31" i="16"/>
  <c r="P31" i="16"/>
  <c r="O31" i="16"/>
  <c r="N31" i="16"/>
  <c r="Q30" i="16"/>
  <c r="P30" i="16"/>
  <c r="O30" i="16"/>
  <c r="N30" i="16"/>
  <c r="Q29" i="16"/>
  <c r="P29" i="16"/>
  <c r="O29" i="16"/>
  <c r="N29" i="16"/>
  <c r="Q28" i="16"/>
  <c r="P28" i="16"/>
  <c r="O28" i="16"/>
  <c r="N28" i="16"/>
  <c r="Q27" i="16"/>
  <c r="P27" i="16"/>
  <c r="O27" i="16"/>
  <c r="N27" i="16"/>
  <c r="Q26" i="16"/>
  <c r="P26" i="16"/>
  <c r="O26" i="16"/>
  <c r="N26" i="16"/>
  <c r="Q25" i="16"/>
  <c r="P25" i="16"/>
  <c r="O25" i="16"/>
  <c r="N25" i="16"/>
  <c r="Q24" i="16"/>
  <c r="P24" i="16"/>
  <c r="O24" i="16"/>
  <c r="N24" i="16"/>
  <c r="Q23" i="16"/>
  <c r="P23" i="16"/>
  <c r="O23" i="16"/>
  <c r="N23" i="16"/>
  <c r="Q22" i="16"/>
  <c r="P22" i="16"/>
  <c r="O22" i="16"/>
  <c r="N22" i="16"/>
  <c r="Q21" i="16"/>
  <c r="P21" i="16"/>
  <c r="O21" i="16"/>
  <c r="N21" i="16"/>
  <c r="Q20" i="16"/>
  <c r="P20" i="16"/>
  <c r="O20" i="16"/>
  <c r="N20" i="16"/>
  <c r="Q19" i="16"/>
  <c r="P19" i="16"/>
  <c r="O19" i="16"/>
  <c r="N19" i="16"/>
  <c r="Q18" i="16"/>
  <c r="P18" i="16"/>
  <c r="O18" i="16"/>
  <c r="N18" i="16"/>
  <c r="Q17" i="16"/>
  <c r="P17" i="16"/>
  <c r="O17" i="16"/>
  <c r="N17" i="16"/>
  <c r="Q16" i="16"/>
  <c r="P16" i="16"/>
  <c r="O16" i="16"/>
  <c r="N16" i="16"/>
  <c r="Q15" i="16"/>
  <c r="P15" i="16"/>
  <c r="O15" i="16"/>
  <c r="N15" i="16"/>
  <c r="Q14" i="16"/>
  <c r="P14" i="16"/>
  <c r="O14" i="16"/>
  <c r="N14" i="16"/>
  <c r="Q13" i="16"/>
  <c r="P13" i="16"/>
  <c r="O13" i="16"/>
  <c r="N13" i="16"/>
  <c r="Q12" i="16"/>
  <c r="P12" i="16"/>
  <c r="O12" i="16"/>
  <c r="N12" i="16"/>
  <c r="Q11" i="16"/>
  <c r="P11" i="16"/>
  <c r="O11" i="16"/>
  <c r="N11" i="16"/>
  <c r="Q10" i="16"/>
  <c r="P10" i="16"/>
  <c r="O10" i="16"/>
  <c r="N10" i="16"/>
  <c r="Q9" i="16"/>
  <c r="P9" i="16"/>
  <c r="O9" i="16"/>
  <c r="N9" i="16"/>
  <c r="U34" i="16"/>
  <c r="T34" i="16"/>
  <c r="S34" i="16"/>
  <c r="U33" i="16"/>
  <c r="T33" i="16"/>
  <c r="S33" i="16"/>
  <c r="U32" i="16"/>
  <c r="T32" i="16"/>
  <c r="S32" i="16"/>
  <c r="U31" i="16"/>
  <c r="T31" i="16"/>
  <c r="S31" i="16"/>
  <c r="U30" i="16"/>
  <c r="T30" i="16"/>
  <c r="S30" i="16"/>
  <c r="U29" i="16"/>
  <c r="T29" i="16"/>
  <c r="S29" i="16"/>
  <c r="U28" i="16"/>
  <c r="T28" i="16"/>
  <c r="S28" i="16"/>
  <c r="U27" i="16"/>
  <c r="T27" i="16"/>
  <c r="S27" i="16"/>
  <c r="U26" i="16"/>
  <c r="T26" i="16"/>
  <c r="S26" i="16"/>
  <c r="U25" i="16"/>
  <c r="T25" i="16"/>
  <c r="S25" i="16"/>
  <c r="U24" i="16"/>
  <c r="T24" i="16"/>
  <c r="S24" i="16"/>
  <c r="U23" i="16"/>
  <c r="T23" i="16"/>
  <c r="S23" i="16"/>
  <c r="U22" i="16"/>
  <c r="T22" i="16"/>
  <c r="S22" i="16"/>
  <c r="U21" i="16"/>
  <c r="T21" i="16"/>
  <c r="S21" i="16"/>
  <c r="U20" i="16"/>
  <c r="T20" i="16"/>
  <c r="S20" i="16"/>
  <c r="U19" i="16"/>
  <c r="T19" i="16"/>
  <c r="S19" i="16"/>
  <c r="U18" i="16"/>
  <c r="T18" i="16"/>
  <c r="S18" i="16"/>
  <c r="U17" i="16"/>
  <c r="T17" i="16"/>
  <c r="S17" i="16"/>
  <c r="U16" i="16"/>
  <c r="T16" i="16"/>
  <c r="S16" i="16"/>
  <c r="U15" i="16"/>
  <c r="T15" i="16"/>
  <c r="S15" i="16"/>
  <c r="U14" i="16"/>
  <c r="T14" i="16"/>
  <c r="S14" i="16"/>
  <c r="U13" i="16"/>
  <c r="T13" i="16"/>
  <c r="S13" i="16"/>
  <c r="U12" i="16"/>
  <c r="T12" i="16"/>
  <c r="S12" i="16"/>
  <c r="U11" i="16"/>
  <c r="T11" i="16"/>
  <c r="S11" i="16"/>
  <c r="U10" i="16"/>
  <c r="T10" i="16"/>
  <c r="S10" i="16"/>
  <c r="U9" i="16"/>
  <c r="T9" i="16"/>
  <c r="S9" i="16"/>
  <c r="U24" i="14"/>
  <c r="T24" i="14"/>
  <c r="S24" i="14"/>
  <c r="U23" i="14"/>
  <c r="T23" i="14"/>
  <c r="S23" i="14"/>
  <c r="U22" i="14"/>
  <c r="T22" i="14"/>
  <c r="S22" i="14"/>
  <c r="U21" i="14"/>
  <c r="T21" i="14"/>
  <c r="S21" i="14"/>
  <c r="U20" i="14"/>
  <c r="T20" i="14"/>
  <c r="S20" i="14"/>
  <c r="U19" i="14"/>
  <c r="T19" i="14"/>
  <c r="S19" i="14"/>
  <c r="U18" i="14"/>
  <c r="T18" i="14"/>
  <c r="S18" i="14"/>
  <c r="U17" i="14"/>
  <c r="T17" i="14"/>
  <c r="S17" i="14"/>
  <c r="U16" i="14"/>
  <c r="T16" i="14"/>
  <c r="S16" i="14"/>
  <c r="U15" i="14"/>
  <c r="T15" i="14"/>
  <c r="S15" i="14"/>
  <c r="U14" i="14"/>
  <c r="T14" i="14"/>
  <c r="S14" i="14"/>
  <c r="U13" i="14"/>
  <c r="T13" i="14"/>
  <c r="S13" i="14"/>
  <c r="U12" i="14"/>
  <c r="T12" i="14"/>
  <c r="S12" i="14"/>
  <c r="U11" i="14"/>
  <c r="T11" i="14"/>
  <c r="S11" i="14"/>
  <c r="U10" i="14"/>
  <c r="T10" i="14"/>
  <c r="S10" i="14"/>
  <c r="U9" i="14"/>
  <c r="T9" i="14"/>
  <c r="S9" i="14"/>
  <c r="Q24" i="14"/>
  <c r="P24" i="14"/>
  <c r="O24" i="14"/>
  <c r="N24" i="14"/>
  <c r="Q23" i="14"/>
  <c r="P23" i="14"/>
  <c r="O23" i="14"/>
  <c r="N23" i="14"/>
  <c r="Q22" i="14"/>
  <c r="P22" i="14"/>
  <c r="O22" i="14"/>
  <c r="N22" i="14"/>
  <c r="Q21" i="14"/>
  <c r="P21" i="14"/>
  <c r="O21" i="14"/>
  <c r="N21" i="14"/>
  <c r="Q20" i="14"/>
  <c r="P20" i="14"/>
  <c r="O20" i="14"/>
  <c r="N20" i="14"/>
  <c r="Q19" i="14"/>
  <c r="P19" i="14"/>
  <c r="O19" i="14"/>
  <c r="N19" i="14"/>
  <c r="Q18" i="14"/>
  <c r="P18" i="14"/>
  <c r="O18" i="14"/>
  <c r="N18" i="14"/>
  <c r="Q17" i="14"/>
  <c r="P17" i="14"/>
  <c r="O17" i="14"/>
  <c r="N17" i="14"/>
  <c r="Q16" i="14"/>
  <c r="P16" i="14"/>
  <c r="O16" i="14"/>
  <c r="N16" i="14"/>
  <c r="Q15" i="14"/>
  <c r="P15" i="14"/>
  <c r="O15" i="14"/>
  <c r="N15" i="14"/>
  <c r="Q14" i="14"/>
  <c r="P14" i="14"/>
  <c r="O14" i="14"/>
  <c r="N14" i="14"/>
  <c r="Q13" i="14"/>
  <c r="P13" i="14"/>
  <c r="O13" i="14"/>
  <c r="N13" i="14"/>
  <c r="Q12" i="14"/>
  <c r="P12" i="14"/>
  <c r="O12" i="14"/>
  <c r="N12" i="14"/>
  <c r="Q11" i="14"/>
  <c r="P11" i="14"/>
  <c r="O11" i="14"/>
  <c r="N11" i="14"/>
  <c r="Q10" i="14"/>
  <c r="P10" i="14"/>
  <c r="O10" i="14"/>
  <c r="N10" i="14"/>
  <c r="Q9" i="14"/>
  <c r="P9" i="14"/>
  <c r="O9" i="14"/>
  <c r="N9" i="14"/>
  <c r="I26" i="40"/>
  <c r="I24" i="40"/>
  <c r="I23" i="40"/>
  <c r="I22" i="40"/>
  <c r="I20" i="40"/>
  <c r="I19" i="40"/>
  <c r="I17" i="40"/>
  <c r="I16" i="40"/>
  <c r="I15" i="40"/>
  <c r="I14" i="40"/>
  <c r="I13" i="40"/>
  <c r="I12" i="40"/>
  <c r="I11" i="40"/>
  <c r="I10" i="40"/>
  <c r="I9" i="40"/>
  <c r="I8" i="40"/>
  <c r="I7" i="40"/>
  <c r="I6" i="40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U24" i="2"/>
  <c r="T24" i="2"/>
  <c r="S24" i="2"/>
  <c r="U23" i="2"/>
  <c r="T23" i="2"/>
  <c r="S23" i="2"/>
  <c r="U22" i="2"/>
  <c r="T22" i="2"/>
  <c r="S22" i="2"/>
  <c r="U21" i="2"/>
  <c r="T21" i="2"/>
  <c r="S21" i="2"/>
  <c r="U20" i="2"/>
  <c r="T20" i="2"/>
  <c r="S20" i="2"/>
  <c r="U19" i="2"/>
  <c r="T19" i="2"/>
  <c r="S19" i="2"/>
  <c r="U18" i="2"/>
  <c r="T18" i="2"/>
  <c r="S18" i="2"/>
  <c r="U17" i="2"/>
  <c r="T17" i="2"/>
  <c r="S17" i="2"/>
  <c r="U16" i="2"/>
  <c r="T16" i="2"/>
  <c r="S16" i="2"/>
  <c r="U15" i="2"/>
  <c r="T15" i="2"/>
  <c r="S15" i="2"/>
  <c r="U14" i="2"/>
  <c r="T14" i="2"/>
  <c r="S14" i="2"/>
  <c r="U13" i="2"/>
  <c r="T13" i="2"/>
  <c r="S13" i="2"/>
  <c r="U12" i="2"/>
  <c r="T12" i="2"/>
  <c r="S12" i="2"/>
  <c r="U11" i="2"/>
  <c r="T11" i="2"/>
  <c r="S11" i="2"/>
  <c r="U10" i="2"/>
  <c r="T10" i="2"/>
  <c r="S10" i="2"/>
  <c r="U9" i="2"/>
  <c r="T9" i="2"/>
  <c r="S9" i="2"/>
  <c r="Q24" i="2"/>
  <c r="P24" i="2"/>
  <c r="O24" i="2"/>
  <c r="N24" i="2"/>
  <c r="Q23" i="2"/>
  <c r="P23" i="2"/>
  <c r="O23" i="2"/>
  <c r="N23" i="2"/>
  <c r="Q22" i="2"/>
  <c r="P22" i="2"/>
  <c r="O22" i="2"/>
  <c r="N22" i="2"/>
  <c r="Q21" i="2"/>
  <c r="P21" i="2"/>
  <c r="O21" i="2"/>
  <c r="N21" i="2"/>
  <c r="Q20" i="2"/>
  <c r="P20" i="2"/>
  <c r="O20" i="2"/>
  <c r="N20" i="2"/>
  <c r="Q19" i="2"/>
  <c r="P19" i="2"/>
  <c r="O19" i="2"/>
  <c r="N19" i="2"/>
  <c r="Q18" i="2"/>
  <c r="P18" i="2"/>
  <c r="O18" i="2"/>
  <c r="N18" i="2"/>
  <c r="Q17" i="2"/>
  <c r="P17" i="2"/>
  <c r="O17" i="2"/>
  <c r="N17" i="2"/>
  <c r="Q16" i="2"/>
  <c r="P16" i="2"/>
  <c r="O16" i="2"/>
  <c r="N16" i="2"/>
  <c r="Q15" i="2"/>
  <c r="P15" i="2"/>
  <c r="O15" i="2"/>
  <c r="N15" i="2"/>
  <c r="Q14" i="2"/>
  <c r="P14" i="2"/>
  <c r="O14" i="2"/>
  <c r="N14" i="2"/>
  <c r="Q13" i="2"/>
  <c r="P13" i="2"/>
  <c r="O13" i="2"/>
  <c r="N13" i="2"/>
  <c r="Q12" i="2"/>
  <c r="P12" i="2"/>
  <c r="O12" i="2"/>
  <c r="N12" i="2"/>
  <c r="Q11" i="2"/>
  <c r="P11" i="2"/>
  <c r="O11" i="2"/>
  <c r="N11" i="2"/>
  <c r="Q10" i="2"/>
  <c r="P10" i="2"/>
  <c r="O10" i="2"/>
  <c r="N10" i="2"/>
  <c r="Q9" i="2"/>
  <c r="P9" i="2"/>
  <c r="O9" i="2"/>
  <c r="N9" i="2"/>
  <c r="E21" i="41" l="1"/>
  <c r="I21" i="41" s="1"/>
  <c r="E12" i="41"/>
  <c r="E17" i="41" s="1"/>
  <c r="I17" i="41" s="1"/>
  <c r="E18" i="41"/>
  <c r="I18" i="41" s="1"/>
  <c r="I19" i="41"/>
  <c r="I12" i="41"/>
  <c r="E24" i="41"/>
  <c r="E27" i="41" s="1"/>
  <c r="I22" i="41"/>
  <c r="I6" i="41"/>
  <c r="H47" i="36"/>
  <c r="K47" i="36"/>
  <c r="N47" i="36"/>
  <c r="M47" i="35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 l="1"/>
  <c r="N44" i="16"/>
  <c r="O47" i="36"/>
  <c r="N47" i="29"/>
</calcChain>
</file>

<file path=xl/sharedStrings.xml><?xml version="1.0" encoding="utf-8"?>
<sst xmlns="http://schemas.openxmlformats.org/spreadsheetml/2006/main" count="1146" uniqueCount="239">
  <si>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</si>
  <si>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</si>
  <si>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</si>
  <si>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</si>
  <si>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</si>
  <si>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</si>
  <si>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</si>
  <si>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</si>
  <si>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</si>
  <si>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</si>
  <si>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</si>
  <si>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</si>
  <si>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</si>
  <si>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</si>
  <si>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</si>
  <si>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</si>
  <si>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</si>
  <si>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</si>
  <si>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</si>
  <si>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</si>
  <si>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</si>
  <si>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</si>
  <si>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</si>
  <si>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</si>
  <si>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</si>
  <si>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</si>
  <si>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</si>
  <si>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</si>
  <si>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</si>
  <si>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</si>
  <si>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</si>
  <si>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</si>
  <si>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</si>
  <si>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</si>
  <si>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</si>
  <si>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</si>
  <si>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</si>
  <si>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</si>
  <si>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</si>
  <si>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</si>
  <si>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</si>
  <si>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</si>
  <si>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</si>
  <si>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</si>
  <si>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</si>
  <si>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</si>
  <si>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</si>
  <si>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</si>
  <si>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</si>
  <si>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</si>
  <si>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</si>
  <si>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</si>
  <si>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</si>
  <si>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</si>
  <si>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</si>
  <si>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</si>
  <si>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</si>
  <si>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</si>
  <si>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</si>
  <si>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</si>
  <si>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</si>
  <si>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</si>
  <si>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</si>
  <si>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</si>
  <si>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</si>
  <si>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</si>
  <si>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</si>
  <si>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</si>
  <si>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</si>
  <si>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</si>
  <si>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</si>
  <si>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</si>
  <si>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</si>
  <si>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</si>
  <si>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</si>
  <si>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</si>
  <si>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</si>
  <si>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</si>
  <si>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</si>
  <si>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</si>
  <si>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</si>
  <si>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</si>
  <si>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</si>
  <si>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</si>
  <si>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</si>
  <si>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</si>
  <si>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</si>
  <si>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</si>
  <si>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</si>
  <si>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</si>
  <si>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</si>
  <si>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</si>
  <si>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</si>
  <si>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</si>
  <si>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</si>
  <si>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</si>
  <si>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</si>
  <si>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</si>
  <si>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</si>
  <si>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</si>
  <si>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</si>
  <si>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</si>
  <si>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</si>
  <si>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</si>
  <si>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</si>
  <si>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</si>
  <si>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</si>
  <si>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</si>
  <si>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</si>
  <si>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</si>
  <si>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</si>
  <si>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</si>
  <si>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</si>
  <si>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</si>
  <si>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</si>
  <si>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</si>
  <si>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</si>
  <si>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</si>
  <si>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</si>
  <si>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</si>
  <si>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</si>
  <si>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</si>
  <si>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</si>
  <si>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</si>
  <si>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</si>
  <si>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</si>
  <si>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</si>
  <si>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</si>
  <si>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</si>
  <si>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</si>
  <si>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</si>
  <si>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</si>
  <si>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</si>
  <si>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</si>
  <si>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</si>
  <si>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</si>
  <si>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</si>
  <si>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</si>
  <si>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</si>
  <si>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</si>
  <si>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</si>
  <si>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</si>
  <si>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</si>
  <si>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</si>
  <si>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</si>
  <si>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</si>
  <si>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</si>
  <si>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</si>
  <si>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</si>
  <si>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</si>
  <si>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</si>
  <si>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</si>
  <si>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</si>
  <si>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</si>
  <si>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</si>
  <si>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</si>
  <si>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</si>
  <si>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</si>
  <si>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</si>
  <si>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</si>
  <si>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</si>
  <si>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</si>
  <si>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</si>
  <si>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</si>
  <si>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</si>
  <si>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</si>
  <si>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</si>
  <si>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</si>
  <si>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</si>
  <si>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</si>
  <si>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</si>
  <si>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</si>
  <si>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</si>
  <si>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</si>
  <si>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</si>
  <si>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</si>
  <si>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</si>
  <si>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</si>
  <si>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</si>
  <si>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</si>
  <si>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</si>
  <si>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</si>
  <si>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</si>
  <si>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</si>
  <si>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</si>
  <si>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</si>
  <si>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</si>
  <si>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</si>
  <si>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</si>
  <si>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</si>
  <si>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</si>
  <si>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</si>
  <si>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</si>
  <si>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</si>
  <si>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</si>
  <si>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</si>
  <si>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</si>
  <si>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</si>
  <si>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</si>
  <si>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</si>
  <si>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</si>
  <si>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</si>
  <si>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</si>
  <si>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</si>
  <si>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</si>
  <si>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</si>
  <si>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</si>
  <si>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</si>
  <si>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</si>
  <si>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 xml:space="preserve">1.- Sarrera arruntak 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</si>
  <si>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</si>
  <si>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</si>
  <si>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</si>
  <si>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</si>
  <si>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</si>
  <si>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</si>
  <si>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</si>
  <si>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</si>
  <si>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</si>
  <si>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2022.03.31</t>
  </si>
  <si>
    <t>2022.06.30</t>
  </si>
  <si>
    <t>2022.09.30</t>
  </si>
  <si>
    <t>2022.12.31</t>
  </si>
  <si>
    <t>2023.03.31</t>
  </si>
  <si>
    <t>2023.06.30</t>
  </si>
  <si>
    <t xml:space="preserve"> </t>
  </si>
  <si>
    <t>2023.09.30</t>
  </si>
  <si>
    <t>-</t>
  </si>
  <si>
    <t>2023.12.31</t>
  </si>
  <si>
    <t>2024.03.31</t>
  </si>
  <si>
    <t>2024.06.30</t>
  </si>
  <si>
    <t>2024.09.30</t>
  </si>
  <si>
    <t>2025-ko 3. hiruhilabetea</t>
  </si>
  <si>
    <t>25/24 Aldaketa tasa</t>
  </si>
  <si>
    <t>25/24
% Ald.</t>
  </si>
  <si>
    <t>2024.12.31</t>
  </si>
  <si>
    <t>2025.03.31</t>
  </si>
  <si>
    <t>2025.06.30</t>
  </si>
  <si>
    <t>2025.09.30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</si>
</sst>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  <xf numFmtId="0" fontId="8" fillId="0" borderId="0"/>
  </cellStyleXfs>
  <cellXfs count="35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167" fontId="11" fillId="3" borderId="0" xfId="0" applyNumberFormat="1" applyFont="1" applyFill="1" applyAlignment="1">
      <alignment vertical="center"/>
    </xf>
    <xf numFmtId="167" fontId="11" fillId="2" borderId="0" xfId="0" applyNumberFormat="1" applyFont="1" applyFill="1" applyAlignment="1">
      <alignment vertical="center"/>
    </xf>
    <xf numFmtId="167" fontId="25" fillId="2" borderId="4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vertical="center"/>
    </xf>
    <xf numFmtId="167" fontId="25" fillId="2" borderId="2" xfId="0" applyNumberFormat="1" applyFont="1" applyFill="1" applyBorder="1" applyAlignment="1">
      <alignment vertical="center"/>
    </xf>
    <xf numFmtId="0" fontId="42" fillId="0" borderId="0" xfId="0" applyFont="1"/>
    <xf numFmtId="3" fontId="11" fillId="0" borderId="0" xfId="5" applyNumberFormat="1" applyFont="1" applyFill="1" applyAlignment="1">
      <alignment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41" fillId="0" borderId="0" xfId="0" applyFont="1" applyFill="1"/>
    <xf numFmtId="0" fontId="0" fillId="0" borderId="0" xfId="0" applyFill="1"/>
    <xf numFmtId="170" fontId="11" fillId="5" borderId="0" xfId="0" applyNumberFormat="1" applyFont="1" applyFill="1" applyBorder="1" applyAlignment="1" applyProtection="1">
      <alignment vertical="center"/>
    </xf>
    <xf numFmtId="170" fontId="9" fillId="5" borderId="0" xfId="0" applyNumberFormat="1" applyFont="1" applyFill="1" applyBorder="1" applyAlignment="1" applyProtection="1">
      <alignment vertical="center"/>
    </xf>
    <xf numFmtId="167" fontId="11" fillId="5" borderId="0" xfId="0" applyNumberFormat="1" applyFont="1" applyFill="1" applyBorder="1" applyAlignment="1" applyProtection="1">
      <alignment vertical="center"/>
    </xf>
    <xf numFmtId="167" fontId="9" fillId="5" borderId="0" xfId="0" applyNumberFormat="1" applyFont="1" applyFill="1" applyBorder="1" applyAlignment="1" applyProtection="1">
      <alignment vertical="center"/>
    </xf>
    <xf numFmtId="167" fontId="25" fillId="5" borderId="0" xfId="0" applyNumberFormat="1" applyFont="1" applyFill="1" applyBorder="1" applyAlignment="1">
      <alignment vertical="center"/>
    </xf>
    <xf numFmtId="167" fontId="11" fillId="5" borderId="0" xfId="0" applyNumberFormat="1" applyFont="1" applyFill="1" applyBorder="1" applyAlignment="1">
      <alignment vertical="center"/>
    </xf>
    <xf numFmtId="0" fontId="9" fillId="5" borderId="31" xfId="0" quotePrefix="1" applyFont="1" applyFill="1" applyBorder="1" applyAlignment="1" applyProtection="1">
      <alignment horizontal="center" vertical="center"/>
    </xf>
    <xf numFmtId="170" fontId="9" fillId="5" borderId="4" xfId="3" applyNumberFormat="1" applyFont="1" applyFill="1" applyBorder="1" applyAlignment="1" applyProtection="1">
      <alignment vertical="center"/>
    </xf>
    <xf numFmtId="170" fontId="11" fillId="5" borderId="0" xfId="3" applyNumberFormat="1" applyFont="1" applyFill="1" applyBorder="1" applyAlignment="1" applyProtection="1">
      <alignment vertical="center"/>
    </xf>
    <xf numFmtId="170" fontId="11" fillId="5" borderId="2" xfId="3" applyNumberFormat="1" applyFont="1" applyFill="1" applyBorder="1" applyAlignment="1" applyProtection="1">
      <alignment vertical="center"/>
    </xf>
    <xf numFmtId="170" fontId="11" fillId="5" borderId="32" xfId="3" applyNumberFormat="1" applyFont="1" applyFill="1" applyBorder="1" applyAlignment="1" applyProtection="1">
      <alignment vertical="center"/>
    </xf>
    <xf numFmtId="3" fontId="9" fillId="0" borderId="19" xfId="7" applyNumberFormat="1" applyFont="1" applyBorder="1" applyAlignment="1">
      <alignment horizontal="right" vertical="center" indent="3"/>
    </xf>
    <xf numFmtId="3" fontId="9" fillId="0" borderId="20" xfId="7" applyNumberFormat="1" applyFont="1" applyBorder="1" applyAlignment="1">
      <alignment horizontal="right" vertical="center" indent="3"/>
    </xf>
    <xf numFmtId="3" fontId="11" fillId="0" borderId="20" xfId="7" applyNumberFormat="1" applyFont="1" applyBorder="1" applyAlignment="1">
      <alignment horizontal="right" vertical="center" indent="3"/>
    </xf>
    <xf numFmtId="3" fontId="9" fillId="0" borderId="21" xfId="7" applyNumberFormat="1" applyFont="1" applyBorder="1" applyAlignment="1">
      <alignment horizontal="right" vertical="center" indent="3"/>
    </xf>
    <xf numFmtId="171" fontId="11" fillId="0" borderId="4" xfId="7" applyNumberFormat="1" applyFont="1" applyBorder="1" applyAlignment="1">
      <alignment vertical="center"/>
    </xf>
    <xf numFmtId="171" fontId="43" fillId="0" borderId="4" xfId="7" applyNumberFormat="1" applyFont="1" applyBorder="1" applyAlignment="1">
      <alignment vertical="center"/>
    </xf>
    <xf numFmtId="171" fontId="9" fillId="3" borderId="4" xfId="7" applyNumberFormat="1" applyFont="1" applyFill="1" applyBorder="1" applyAlignment="1">
      <alignment vertical="center"/>
    </xf>
    <xf numFmtId="171" fontId="9" fillId="0" borderId="4" xfId="7" applyNumberFormat="1" applyFont="1" applyBorder="1" applyAlignment="1">
      <alignment vertical="center"/>
    </xf>
    <xf numFmtId="171" fontId="9" fillId="3" borderId="5" xfId="7" applyNumberFormat="1" applyFont="1" applyFill="1" applyBorder="1" applyAlignment="1">
      <alignment vertical="center"/>
    </xf>
    <xf numFmtId="172" fontId="11" fillId="0" borderId="2" xfId="7" applyNumberFormat="1" applyFont="1" applyBorder="1" applyAlignment="1">
      <alignment vertical="center"/>
    </xf>
    <xf numFmtId="172" fontId="11" fillId="0" borderId="2" xfId="7" applyNumberFormat="1" applyFont="1" applyBorder="1" applyAlignment="1">
      <alignment horizontal="right" vertical="center"/>
    </xf>
    <xf numFmtId="172" fontId="9" fillId="3" borderId="2" xfId="7" applyNumberFormat="1" applyFont="1" applyFill="1" applyBorder="1" applyAlignment="1">
      <alignment horizontal="right" vertical="center"/>
    </xf>
    <xf numFmtId="172" fontId="9" fillId="0" borderId="2" xfId="7" applyNumberFormat="1" applyFont="1" applyBorder="1" applyAlignment="1">
      <alignment vertical="center"/>
    </xf>
    <xf numFmtId="172" fontId="9" fillId="3" borderId="3" xfId="7" applyNumberFormat="1" applyFont="1" applyFill="1" applyBorder="1" applyAlignment="1">
      <alignment horizontal="right" vertical="center"/>
    </xf>
    <xf numFmtId="167" fontId="9" fillId="0" borderId="0" xfId="0" applyNumberFormat="1" applyFont="1" applyAlignment="1">
      <alignment vertical="center"/>
    </xf>
    <xf numFmtId="171" fontId="11" fillId="0" borderId="4" xfId="5" applyNumberFormat="1" applyFont="1" applyFill="1" applyBorder="1" applyAlignment="1">
      <alignment vertical="center"/>
    </xf>
    <xf numFmtId="171" fontId="9" fillId="0" borderId="4" xfId="5" applyNumberFormat="1" applyFont="1" applyFill="1" applyBorder="1" applyAlignment="1">
      <alignment vertical="center"/>
    </xf>
    <xf numFmtId="172" fontId="9" fillId="0" borderId="2" xfId="5" applyNumberFormat="1" applyFont="1" applyFill="1" applyBorder="1" applyAlignment="1">
      <alignment horizontal="right" vertical="center"/>
    </xf>
    <xf numFmtId="171" fontId="9" fillId="5" borderId="4" xfId="5" applyNumberFormat="1" applyFont="1" applyFill="1" applyBorder="1" applyAlignment="1">
      <alignment vertical="center"/>
    </xf>
    <xf numFmtId="172" fontId="9" fillId="5" borderId="2" xfId="5" applyNumberFormat="1" applyFont="1" applyFill="1" applyBorder="1" applyAlignment="1">
      <alignment horizontal="right" vertical="center"/>
    </xf>
    <xf numFmtId="171" fontId="9" fillId="5" borderId="5" xfId="5" applyNumberFormat="1" applyFont="1" applyFill="1" applyBorder="1" applyAlignment="1">
      <alignment vertical="center"/>
    </xf>
    <xf numFmtId="172" fontId="9" fillId="5" borderId="3" xfId="5" applyNumberFormat="1" applyFont="1" applyFill="1" applyBorder="1" applyAlignment="1">
      <alignment horizontal="right" vertical="center"/>
    </xf>
    <xf numFmtId="172" fontId="11" fillId="0" borderId="2" xfId="5" applyNumberFormat="1" applyFont="1" applyFill="1" applyBorder="1" applyAlignment="1">
      <alignment horizontal="right"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8">
    <cellStyle name="Hipervínculo" xfId="1" builtinId="8"/>
    <cellStyle name="Millares" xfId="2" builtinId="3"/>
    <cellStyle name="Normal" xfId="0" builtinId="0"/>
    <cellStyle name="Normal_Ej Ptaria desglose de ingresos- capit 1 y 2" xfId="3" xr:uid="{00000000-0005-0000-0000-000003000000}"/>
    <cellStyle name="Normal_magnitudes presupuestarias " xfId="4" xr:uid="{00000000-0005-0000-0000-000004000000}"/>
    <cellStyle name="Normal_total1T05-ddff(def.)" xfId="5" xr:uid="{00000000-0005-0000-0000-000005000000}"/>
    <cellStyle name="Normal_total1T05-ddff(def.) 2" xfId="7" xr:uid="{1A685C19-7EC6-460B-BF9F-C72748E19D30}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1447800</xdr:colOff>
      <xdr:row>4</xdr:row>
      <xdr:rowOff>37450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" y="509588"/>
          <a:ext cx="1323975" cy="175562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Ogasun eta Finantza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4371975</xdr:colOff>
      <xdr:row>4</xdr:row>
      <xdr:rowOff>37450</xdr:rowOff>
    </xdr:to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46438" y="509588"/>
          <a:ext cx="1887537" cy="175562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Hacienda y Finanzas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E00-0000199C0000}"/>
            </a:ext>
          </a:extLst>
        </xdr:cNvPr>
        <xdr:cNvSpPr txBox="1">
          <a:spLocks noChangeArrowheads="1"/>
        </xdr:cNvSpPr>
      </xdr:nvSpPr>
      <xdr:spPr bwMode="auto">
        <a:xfrm>
          <a:off x="6739890" y="484060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E00-00001A9C0000}"/>
            </a:ext>
          </a:extLst>
        </xdr:cNvPr>
        <xdr:cNvSpPr txBox="1">
          <a:spLocks noChangeArrowheads="1"/>
        </xdr:cNvSpPr>
      </xdr:nvSpPr>
      <xdr:spPr bwMode="auto">
        <a:xfrm>
          <a:off x="6739890" y="548068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99</xdr:row>
      <xdr:rowOff>0</xdr:rowOff>
    </xdr:from>
    <xdr:to>
      <xdr:col>2</xdr:col>
      <xdr:colOff>137160</xdr:colOff>
      <xdr:row>99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137160</xdr:colOff>
      <xdr:row>99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06-economia/Estadstica/Ejecuci&#243;n%20Presupuestaria/Publicadas%20en%20la%20WEB/2025/2025-trim-03/Castellano/Ejecucion-3t25web.xlsx" TargetMode="External"/><Relationship Id="rId1" Type="http://schemas.openxmlformats.org/officeDocument/2006/relationships/externalLinkPath" Target="/sites/106-economia/Estadstica/Ejecuci&#243;n%20Presupuestaria/Publicadas%20en%20la%20WEB/2025/2025-trim-03/Castellano/Ejecucion-3t25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 refreshError="1"/>
      <sheetData sheetId="1" refreshError="1"/>
      <sheetData sheetId="2"/>
      <sheetData sheetId="3">
        <row r="25">
          <cell r="E25">
            <v>209768.95449999906</v>
          </cell>
        </row>
      </sheetData>
      <sheetData sheetId="4" refreshError="1"/>
      <sheetData sheetId="5" refreshError="1"/>
      <sheetData sheetId="6">
        <row r="9">
          <cell r="G9">
            <v>346212.50899999996</v>
          </cell>
        </row>
        <row r="10">
          <cell r="G10">
            <v>514872.77899999998</v>
          </cell>
        </row>
        <row r="11">
          <cell r="G11">
            <v>48927.328000000001</v>
          </cell>
        </row>
        <row r="12">
          <cell r="G12">
            <v>12339642.932</v>
          </cell>
        </row>
        <row r="13">
          <cell r="G13">
            <v>236649.12099999998</v>
          </cell>
        </row>
        <row r="14">
          <cell r="G14">
            <v>65390.017999999996</v>
          </cell>
        </row>
        <row r="15">
          <cell r="G15">
            <v>29546.203000000001</v>
          </cell>
        </row>
        <row r="16">
          <cell r="G16">
            <v>258785.44</v>
          </cell>
        </row>
        <row r="18">
          <cell r="G18">
            <v>13840026.329999998</v>
          </cell>
          <cell r="H18">
            <v>13596361.844000001</v>
          </cell>
        </row>
        <row r="20">
          <cell r="G20">
            <v>13249655.548</v>
          </cell>
        </row>
        <row r="21">
          <cell r="G21">
            <v>302039.13899999997</v>
          </cell>
        </row>
      </sheetData>
      <sheetData sheetId="7">
        <row r="23">
          <cell r="G23">
            <v>2319.9110000000001</v>
          </cell>
        </row>
        <row r="24">
          <cell r="G24">
            <v>0</v>
          </cell>
        </row>
        <row r="27">
          <cell r="G27">
            <v>14861250.508000001</v>
          </cell>
          <cell r="H27">
            <v>14129946.253999999</v>
          </cell>
        </row>
        <row r="29">
          <cell r="G29">
            <v>14823976.093</v>
          </cell>
        </row>
        <row r="30">
          <cell r="G30">
            <v>34954.504000000001</v>
          </cell>
        </row>
      </sheetData>
      <sheetData sheetId="8">
        <row r="25">
          <cell r="E25">
            <v>243664.48599999771</v>
          </cell>
        </row>
      </sheetData>
      <sheetData sheetId="9" refreshError="1"/>
      <sheetData sheetId="10" refreshError="1"/>
      <sheetData sheetId="11" refreshError="1"/>
      <sheetData sheetId="12">
        <row r="6">
          <cell r="D6">
            <v>2438103.6710000001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3"/>
  <sheetViews>
    <sheetView showGridLines="0" tabSelected="1" workbookViewId="0">
      <selection activeCell="C5" sqref="C5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205" t="s">
        <v>14</v>
      </c>
    </row>
    <row r="7" spans="1:2" ht="31.5" customHeight="1" x14ac:dyDescent="0.2"/>
    <row r="8" spans="1:2" ht="20.25" x14ac:dyDescent="0.3">
      <c r="B8" s="226" t="s">
        <v>232</v>
      </c>
    </row>
    <row r="10" spans="1:2" ht="15.75" x14ac:dyDescent="0.25">
      <c r="B10" s="199" t="s">
        <v>15</v>
      </c>
    </row>
    <row r="11" spans="1:2" ht="3.75" customHeight="1" x14ac:dyDescent="0.3">
      <c r="B11" s="189"/>
    </row>
    <row r="12" spans="1:2" ht="18" customHeight="1" x14ac:dyDescent="0.2">
      <c r="A12" s="208"/>
      <c r="B12" s="206" t="s">
        <v>18</v>
      </c>
    </row>
    <row r="13" spans="1:2" ht="18" customHeight="1" x14ac:dyDescent="0.2">
      <c r="A13" s="208"/>
      <c r="B13" s="206" t="s">
        <v>19</v>
      </c>
    </row>
    <row r="14" spans="1:2" ht="18" customHeight="1" x14ac:dyDescent="0.2">
      <c r="A14" s="208"/>
      <c r="B14" s="206" t="s">
        <v>20</v>
      </c>
    </row>
    <row r="15" spans="1:2" ht="18" customHeight="1" x14ac:dyDescent="0.2">
      <c r="A15" s="208"/>
      <c r="B15" s="206" t="s">
        <v>21</v>
      </c>
    </row>
    <row r="16" spans="1:2" ht="18" customHeight="1" x14ac:dyDescent="0.2">
      <c r="A16" s="208"/>
      <c r="B16" s="206" t="s">
        <v>22</v>
      </c>
    </row>
    <row r="18" spans="1:2" ht="15.75" x14ac:dyDescent="0.25">
      <c r="B18" s="199" t="s">
        <v>16</v>
      </c>
    </row>
    <row r="19" spans="1:2" ht="3.75" customHeight="1" x14ac:dyDescent="0.3">
      <c r="B19" s="189"/>
    </row>
    <row r="20" spans="1:2" ht="18" customHeight="1" x14ac:dyDescent="0.2">
      <c r="A20" s="208"/>
      <c r="B20" s="206" t="s">
        <v>18</v>
      </c>
    </row>
    <row r="21" spans="1:2" ht="18" customHeight="1" x14ac:dyDescent="0.2">
      <c r="A21" s="208"/>
      <c r="B21" s="206" t="s">
        <v>19</v>
      </c>
    </row>
    <row r="22" spans="1:2" ht="18" customHeight="1" x14ac:dyDescent="0.2">
      <c r="A22" s="208"/>
      <c r="B22" s="206" t="s">
        <v>20</v>
      </c>
    </row>
    <row r="23" spans="1:2" ht="18" customHeight="1" x14ac:dyDescent="0.2">
      <c r="A23" s="208"/>
      <c r="B23" s="206" t="s">
        <v>21</v>
      </c>
    </row>
    <row r="24" spans="1:2" ht="18" customHeight="1" x14ac:dyDescent="0.2">
      <c r="A24" s="208"/>
      <c r="B24" s="206" t="s">
        <v>23</v>
      </c>
    </row>
    <row r="25" spans="1:2" ht="18" customHeight="1" x14ac:dyDescent="0.2">
      <c r="A25" s="208"/>
      <c r="B25" s="206" t="s">
        <v>24</v>
      </c>
    </row>
    <row r="27" spans="1:2" ht="15.75" x14ac:dyDescent="0.25">
      <c r="B27" s="199" t="s">
        <v>17</v>
      </c>
    </row>
    <row r="28" spans="1:2" ht="3.75" customHeight="1" x14ac:dyDescent="0.3">
      <c r="B28" s="189"/>
    </row>
    <row r="29" spans="1:2" ht="18" customHeight="1" x14ac:dyDescent="0.2">
      <c r="A29" s="197"/>
      <c r="B29" s="206" t="s">
        <v>25</v>
      </c>
    </row>
    <row r="30" spans="1:2" ht="18" customHeight="1" x14ac:dyDescent="0.2">
      <c r="A30" s="198"/>
      <c r="B30" s="206" t="s">
        <v>21</v>
      </c>
    </row>
    <row r="31" spans="1:2" ht="18" customHeight="1" x14ac:dyDescent="0.2">
      <c r="A31" s="198"/>
      <c r="B31" s="206" t="s">
        <v>23</v>
      </c>
    </row>
    <row r="32" spans="1:2" ht="18" customHeight="1" x14ac:dyDescent="0.2">
      <c r="A32" s="198"/>
      <c r="B32" s="206" t="s">
        <v>20</v>
      </c>
    </row>
    <row r="33" spans="2:2" x14ac:dyDescent="0.2">
      <c r="B33" s="208"/>
    </row>
  </sheetData>
  <phoneticPr fontId="19" type="noConversion"/>
  <hyperlinks>
    <hyperlink ref="B14" location="'Aurrekontuko muntak EJ'!A1" tooltip="Aurrekontuko muntak EJ" display="► Aurrekontuko muntak" xr:uid="{00000000-0004-0000-0000-000000000000}"/>
    <hyperlink ref="B15" location="'gastu-eboluzioa EJ '!A1" tooltip="gastu-ebolucioak EJ" display="► Kapituluen araberako gastu aurrekontuaren gauzatzearen eboluzioa" xr:uid="{00000000-0004-0000-0000-000001000000}"/>
    <hyperlink ref="B16" location="'sarrera-ebuluzioa EJ'!A1" tooltip="sarrera-eboluzioa EJ" display="►Kapituluen araberako sarrera aurrekontuaren gauzatzearen eboluzioa" xr:uid="{00000000-0004-0000-0000-000002000000}"/>
    <hyperlink ref="B20" location="'gastuak FFAA'!A1" tooltip="Gastuak FFAA" display="► Kapituluen araberako gastu aurrekontuaren gauzatzea" xr:uid="{00000000-0004-0000-0000-000003000000}"/>
    <hyperlink ref="B21:B24" location="'gastos GV'!A1" display="Ejecución del presupuesto de gastos, por capítulos" xr:uid="{00000000-0004-0000-0000-000004000000}"/>
    <hyperlink ref="B21" location="'sarrerak FFAA'!A1" tooltip="Sarrerak FFAA" display="► Kapituluen araberako sarrera aurrekontuaren gauzatzea" xr:uid="{00000000-0004-0000-0000-000005000000}"/>
    <hyperlink ref="B22" location="'Aurrekontuko muntak FFAA'!A1" tooltip="Aurrekontuko muntak FFAA" display="► Aurrekontuko muntak" xr:uid="{00000000-0004-0000-0000-000006000000}"/>
    <hyperlink ref="B23" location="'gastu-eboluzioa FFAA'!A1" tooltip="Gastu-eboluzioa FFAA" display="► Kapituluen araberako gastu aurrekontuaren gauzatzearen eboluzioa" xr:uid="{00000000-0004-0000-0000-000007000000}"/>
    <hyperlink ref="B24" location="'sarrera eboluzioa FFAA'!A1" tooltip="Sarrera-eboluzioa FFAA" display="► Kapituluen araberako sarrera aurrekontuaren gauzatzearen eboluzioa" xr:uid="{00000000-0004-0000-0000-000008000000}"/>
    <hyperlink ref="B25" location="' kap 1 eta 2 banakapena'!A1" tooltip="Kap 1-2 sarrerak banakapenak FFAA" display="► Kapituluen araberako sarrera aurrekontuaren gauzatzearen eboluzioa (kap.1 eta 2ko banakapena)" xr:uid="{00000000-0004-0000-0000-000009000000}"/>
    <hyperlink ref="B29" location="'labupen bateratua EJ-FFAA'!A1" tooltip="Laburpen bateratua EJ-FFAA" display="► Aitortutako obligazio eta eskubideen laburpena" xr:uid="{00000000-0004-0000-0000-00000A000000}"/>
    <hyperlink ref="B30:B32" location="'gastos GV'!A1" display="Ejecución del presupuesto de gastos, por capítulos" xr:uid="{00000000-0004-0000-0000-00000B000000}"/>
    <hyperlink ref="B30" location="'gastu-ebol EJ-FFAA'!A1" tooltip="Gastu-eboluzioa EJ-FFAA" display="► Kapituluen araberako gastu aurrekontuaren gauzatzearen eboluzioa" xr:uid="{00000000-0004-0000-0000-00000C000000}"/>
    <hyperlink ref="B31" location="'sarrera-ebol EJ-FFAA'!A1" tooltip="Sarrera-eboluzioa EJ-FFAA" display="► Kapituluen araberako sarrera aurrekontuaren gauzatzearen eboluzioa" xr:uid="{00000000-0004-0000-0000-00000D000000}"/>
    <hyperlink ref="B32" location="'Aurrekontuko muntak EJ-FFAA'!A1" tooltip="Aurrekontuko muntak EJ-FFAA" display="► Aurrekontuko muntak" xr:uid="{00000000-0004-0000-0000-00000E000000}"/>
    <hyperlink ref="B12" location="'gastuak EJ'!A1" tooltip="gastuak EJ" display="► Kapituluen araberako gastu aurrekontuaren gauzatzea" xr:uid="{00000000-0004-0000-0000-00000F000000}"/>
    <hyperlink ref="B13" location="'sarrerak EJ'!A1" tooltip="sarrerak EJ" display="► Kapituluen araberako sarrera aurrekontuaren gauzatzea" xr:uid="{00000000-0004-0000-0000-00001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107"/>
  <sheetViews>
    <sheetView showGridLines="0" zoomScaleNormal="100" workbookViewId="0">
      <pane xSplit="2" ySplit="5" topLeftCell="C91" activePane="bottomRight" state="frozen"/>
      <selection pane="topRight"/>
      <selection pane="bottomLeft"/>
      <selection pane="bottomRight" activeCell="I115" sqref="I115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0" customFormat="1" x14ac:dyDescent="0.2">
      <c r="B1" s="190" t="s">
        <v>26</v>
      </c>
      <c r="N1" s="191" t="str">
        <f>Aurkibidea!B8</f>
        <v>2025-ko 3.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0" t="s">
        <v>83</v>
      </c>
      <c r="D5" s="210" t="s">
        <v>84</v>
      </c>
      <c r="E5" s="210" t="s">
        <v>85</v>
      </c>
      <c r="F5" s="210" t="s">
        <v>86</v>
      </c>
      <c r="G5" s="118" t="s">
        <v>87</v>
      </c>
      <c r="H5" s="210" t="s">
        <v>88</v>
      </c>
      <c r="I5" s="210" t="s">
        <v>89</v>
      </c>
      <c r="J5" s="118" t="s">
        <v>90</v>
      </c>
      <c r="K5" s="210" t="s">
        <v>91</v>
      </c>
      <c r="L5" s="210" t="s">
        <v>92</v>
      </c>
      <c r="M5" s="118" t="s">
        <v>93</v>
      </c>
      <c r="N5" s="211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28" t="s">
        <v>172</v>
      </c>
      <c r="C7" s="229">
        <v>174596</v>
      </c>
      <c r="D7" s="229">
        <v>95788</v>
      </c>
      <c r="E7" s="229">
        <v>101020</v>
      </c>
      <c r="F7" s="229">
        <v>4022936</v>
      </c>
      <c r="G7" s="229">
        <v>4394341</v>
      </c>
      <c r="H7" s="229">
        <v>271848</v>
      </c>
      <c r="I7" s="229">
        <v>121467</v>
      </c>
      <c r="J7" s="229">
        <v>393315</v>
      </c>
      <c r="K7" s="229">
        <v>47066</v>
      </c>
      <c r="L7" s="229">
        <v>43365</v>
      </c>
      <c r="M7" s="229">
        <v>90431</v>
      </c>
      <c r="N7" s="230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28" t="s">
        <v>173</v>
      </c>
      <c r="C8" s="229">
        <v>182593</v>
      </c>
      <c r="D8" s="229">
        <v>99336</v>
      </c>
      <c r="E8" s="229">
        <v>104278</v>
      </c>
      <c r="F8" s="229">
        <v>4383393</v>
      </c>
      <c r="G8" s="229">
        <v>4769600</v>
      </c>
      <c r="H8" s="229">
        <v>238104</v>
      </c>
      <c r="I8" s="229">
        <v>161432</v>
      </c>
      <c r="J8" s="229">
        <v>399537</v>
      </c>
      <c r="K8" s="229">
        <v>47686</v>
      </c>
      <c r="L8" s="229">
        <v>39386</v>
      </c>
      <c r="M8" s="229">
        <v>87072</v>
      </c>
      <c r="N8" s="230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28" t="s">
        <v>174</v>
      </c>
      <c r="C9" s="229">
        <v>184452</v>
      </c>
      <c r="D9" s="229">
        <v>115290</v>
      </c>
      <c r="E9" s="229">
        <v>123012</v>
      </c>
      <c r="F9" s="229">
        <v>5380367</v>
      </c>
      <c r="G9" s="229">
        <v>5803121</v>
      </c>
      <c r="H9" s="229">
        <v>243833</v>
      </c>
      <c r="I9" s="229">
        <v>167656</v>
      </c>
      <c r="J9" s="229">
        <v>411489</v>
      </c>
      <c r="K9" s="229">
        <v>39818</v>
      </c>
      <c r="L9" s="229">
        <v>49258</v>
      </c>
      <c r="M9" s="229">
        <v>89076</v>
      </c>
      <c r="N9" s="230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28" t="s">
        <v>175</v>
      </c>
      <c r="C10" s="229">
        <v>192139</v>
      </c>
      <c r="D10" s="229">
        <v>133930</v>
      </c>
      <c r="E10" s="229">
        <v>87757</v>
      </c>
      <c r="F10" s="229">
        <v>6007178</v>
      </c>
      <c r="G10" s="229">
        <v>6421004</v>
      </c>
      <c r="H10" s="229">
        <v>239254</v>
      </c>
      <c r="I10" s="229">
        <v>182825</v>
      </c>
      <c r="J10" s="229">
        <v>422078</v>
      </c>
      <c r="K10" s="229">
        <v>44618</v>
      </c>
      <c r="L10" s="229">
        <v>210973</v>
      </c>
      <c r="M10" s="229">
        <v>255591</v>
      </c>
      <c r="N10" s="230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28" t="s">
        <v>176</v>
      </c>
      <c r="C11" s="229">
        <v>200122</v>
      </c>
      <c r="D11" s="229">
        <v>155944</v>
      </c>
      <c r="E11" s="229">
        <v>70127</v>
      </c>
      <c r="F11" s="229">
        <v>6629114</v>
      </c>
      <c r="G11" s="229">
        <v>7055307</v>
      </c>
      <c r="H11" s="229">
        <v>272666</v>
      </c>
      <c r="I11" s="229">
        <v>186479</v>
      </c>
      <c r="J11" s="229">
        <v>459145</v>
      </c>
      <c r="K11" s="229">
        <v>52602</v>
      </c>
      <c r="L11" s="229">
        <v>86659</v>
      </c>
      <c r="M11" s="229">
        <v>139261</v>
      </c>
      <c r="N11" s="230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28" t="s">
        <v>177</v>
      </c>
      <c r="C12" s="229">
        <v>208529</v>
      </c>
      <c r="D12" s="229">
        <v>145179</v>
      </c>
      <c r="E12" s="229">
        <v>61272</v>
      </c>
      <c r="F12" s="229">
        <v>7186588</v>
      </c>
      <c r="G12" s="229">
        <v>7601567</v>
      </c>
      <c r="H12" s="229">
        <v>284911</v>
      </c>
      <c r="I12" s="229">
        <v>184097</v>
      </c>
      <c r="J12" s="229">
        <v>469008</v>
      </c>
      <c r="K12" s="229">
        <v>49587</v>
      </c>
      <c r="L12" s="229">
        <v>54217</v>
      </c>
      <c r="M12" s="229">
        <v>103804</v>
      </c>
      <c r="N12" s="230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28" t="s">
        <v>178</v>
      </c>
      <c r="C13" s="229">
        <v>222754</v>
      </c>
      <c r="D13" s="229">
        <v>162341</v>
      </c>
      <c r="E13" s="229">
        <v>64137</v>
      </c>
      <c r="F13" s="229">
        <v>7587104</v>
      </c>
      <c r="G13" s="229">
        <v>8036336</v>
      </c>
      <c r="H13" s="229">
        <v>379847</v>
      </c>
      <c r="I13" s="229">
        <v>185835</v>
      </c>
      <c r="J13" s="229">
        <v>565682</v>
      </c>
      <c r="K13" s="229">
        <v>35242</v>
      </c>
      <c r="L13" s="229">
        <v>74739</v>
      </c>
      <c r="M13" s="229">
        <v>109981</v>
      </c>
      <c r="N13" s="230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28" t="s">
        <v>179</v>
      </c>
      <c r="C14" s="229">
        <v>236222</v>
      </c>
      <c r="D14" s="229">
        <v>190366</v>
      </c>
      <c r="E14" s="229">
        <v>58620</v>
      </c>
      <c r="F14" s="229">
        <v>7937245</v>
      </c>
      <c r="G14" s="229">
        <v>8422454</v>
      </c>
      <c r="H14" s="229">
        <v>535765</v>
      </c>
      <c r="I14" s="229">
        <v>199285</v>
      </c>
      <c r="J14" s="229">
        <v>735049</v>
      </c>
      <c r="K14" s="229">
        <v>58708</v>
      </c>
      <c r="L14" s="229">
        <v>54114</v>
      </c>
      <c r="M14" s="229">
        <v>112822</v>
      </c>
      <c r="N14" s="230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27" t="s">
        <v>102</v>
      </c>
      <c r="C18" s="212">
        <v>252317.26322000005</v>
      </c>
      <c r="D18" s="212">
        <v>222599.03899999999</v>
      </c>
      <c r="E18" s="212">
        <v>57122.823610000007</v>
      </c>
      <c r="F18" s="212">
        <v>8408378.5093100015</v>
      </c>
      <c r="G18" s="212">
        <v>8940417.6351400018</v>
      </c>
      <c r="H18" s="212">
        <v>505626.55119000003</v>
      </c>
      <c r="I18" s="212">
        <v>204583</v>
      </c>
      <c r="J18" s="212">
        <v>710209.55119000003</v>
      </c>
      <c r="K18" s="212">
        <v>81148</v>
      </c>
      <c r="L18" s="212">
        <v>61195</v>
      </c>
      <c r="M18" s="212">
        <v>142343</v>
      </c>
      <c r="N18" s="213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27" t="s">
        <v>106</v>
      </c>
      <c r="C22" s="212">
        <v>263643</v>
      </c>
      <c r="D22" s="212">
        <v>236614</v>
      </c>
      <c r="E22" s="212">
        <v>53410</v>
      </c>
      <c r="F22" s="212">
        <v>9044013</v>
      </c>
      <c r="G22" s="212">
        <v>9597680</v>
      </c>
      <c r="H22" s="212">
        <v>481577</v>
      </c>
      <c r="I22" s="212">
        <v>190383</v>
      </c>
      <c r="J22" s="212">
        <v>671960</v>
      </c>
      <c r="K22" s="212">
        <v>84993</v>
      </c>
      <c r="L22" s="212">
        <v>162471</v>
      </c>
      <c r="M22" s="212">
        <v>247464</v>
      </c>
      <c r="N22" s="213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27" t="s">
        <v>110</v>
      </c>
      <c r="C26" s="212">
        <v>278484.64595999999</v>
      </c>
      <c r="D26" s="212">
        <v>252906.16743999979</v>
      </c>
      <c r="E26" s="212">
        <v>48624.342999999993</v>
      </c>
      <c r="F26" s="212">
        <v>10241621.909500001</v>
      </c>
      <c r="G26" s="212">
        <v>10821637.065900002</v>
      </c>
      <c r="H26" s="212">
        <v>488746.38241999992</v>
      </c>
      <c r="I26" s="212">
        <v>184962.57993000001</v>
      </c>
      <c r="J26" s="212">
        <v>673708.96234999993</v>
      </c>
      <c r="K26" s="212">
        <v>60908.281520000004</v>
      </c>
      <c r="L26" s="212">
        <v>67564.005959999995</v>
      </c>
      <c r="M26" s="212">
        <v>128472.28748</v>
      </c>
      <c r="N26" s="213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7" t="s">
        <v>146</v>
      </c>
      <c r="C34" s="212">
        <v>306834.68552</v>
      </c>
      <c r="D34" s="212">
        <v>373489.78794000001</v>
      </c>
      <c r="E34" s="212">
        <v>45657.738550000002</v>
      </c>
      <c r="F34" s="212">
        <v>12471534.099299999</v>
      </c>
      <c r="G34" s="212">
        <v>13197516.311309999</v>
      </c>
      <c r="H34" s="212">
        <v>581501.99444000004</v>
      </c>
      <c r="I34" s="212">
        <v>261974.20371</v>
      </c>
      <c r="J34" s="212">
        <v>843476.19815000007</v>
      </c>
      <c r="K34" s="212">
        <v>130395.53438</v>
      </c>
      <c r="L34" s="212">
        <v>69726.579069999992</v>
      </c>
      <c r="M34" s="212">
        <v>200122.11345</v>
      </c>
      <c r="N34" s="213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7" t="s">
        <v>121</v>
      </c>
      <c r="C38" s="212">
        <v>332923.78633999999</v>
      </c>
      <c r="D38" s="212">
        <v>414825.85884</v>
      </c>
      <c r="E38" s="212">
        <v>53164.223419999995</v>
      </c>
      <c r="F38" s="212">
        <v>12287982.15295</v>
      </c>
      <c r="G38" s="212">
        <v>13088896.02155</v>
      </c>
      <c r="H38" s="212">
        <v>638305.09019999998</v>
      </c>
      <c r="I38" s="212">
        <v>313522.99339000002</v>
      </c>
      <c r="J38" s="212">
        <v>951828.08358999994</v>
      </c>
      <c r="K38" s="212">
        <v>154297.54013000001</v>
      </c>
      <c r="L38" s="212">
        <v>92714.242279999991</v>
      </c>
      <c r="M38" s="212">
        <v>247011.78240999999</v>
      </c>
      <c r="N38" s="213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7" t="s">
        <v>98</v>
      </c>
      <c r="C42" s="212">
        <v>352635.69383000024</v>
      </c>
      <c r="D42" s="212">
        <v>466337.87278000067</v>
      </c>
      <c r="E42" s="212">
        <v>47333.628730000004</v>
      </c>
      <c r="F42" s="212">
        <v>10786454.542740006</v>
      </c>
      <c r="G42" s="212">
        <v>11652761.738080006</v>
      </c>
      <c r="H42" s="212">
        <v>649813.1743999999</v>
      </c>
      <c r="I42" s="212">
        <v>364339.01431</v>
      </c>
      <c r="J42" s="212">
        <v>1014152.1887099999</v>
      </c>
      <c r="K42" s="212">
        <v>202065.65156000003</v>
      </c>
      <c r="L42" s="212">
        <v>95146.625350000002</v>
      </c>
      <c r="M42" s="212">
        <v>297212.27691000002</v>
      </c>
      <c r="N42" s="213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7" t="s">
        <v>144</v>
      </c>
      <c r="C46" s="212">
        <v>353864.22283999971</v>
      </c>
      <c r="D46" s="212">
        <v>460559.82119999983</v>
      </c>
      <c r="E46" s="212">
        <v>47326.642940000005</v>
      </c>
      <c r="F46" s="212">
        <v>11487714.388319995</v>
      </c>
      <c r="G46" s="212">
        <v>12349465.075299995</v>
      </c>
      <c r="H46" s="212">
        <v>556584.39020000002</v>
      </c>
      <c r="I46" s="212">
        <v>306126.39525999996</v>
      </c>
      <c r="J46" s="212">
        <v>862710.78545999993</v>
      </c>
      <c r="K46" s="212">
        <v>115404.84401</v>
      </c>
      <c r="L46" s="212">
        <v>109550.79432999989</v>
      </c>
      <c r="M46" s="212">
        <v>224955.63833999989</v>
      </c>
      <c r="N46" s="213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7" t="s">
        <v>164</v>
      </c>
      <c r="C50" s="212">
        <v>351604.44445999991</v>
      </c>
      <c r="D50" s="212">
        <v>495652.45963999926</v>
      </c>
      <c r="E50" s="212">
        <v>68331.934290000005</v>
      </c>
      <c r="F50" s="212">
        <v>11055116.395849999</v>
      </c>
      <c r="G50" s="212">
        <v>11970705.234239999</v>
      </c>
      <c r="H50" s="212">
        <v>414452.84574999998</v>
      </c>
      <c r="I50" s="212">
        <v>278917.82637999993</v>
      </c>
      <c r="J50" s="212">
        <v>693370.67212999985</v>
      </c>
      <c r="K50" s="212">
        <v>82520.158739999999</v>
      </c>
      <c r="L50" s="212">
        <v>233799.68676999997</v>
      </c>
      <c r="M50" s="212">
        <v>316319.84550999996</v>
      </c>
      <c r="N50" s="213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7" t="s">
        <v>168</v>
      </c>
      <c r="C54" s="212">
        <v>332140.66399999999</v>
      </c>
      <c r="D54" s="212">
        <v>503363.14299999998</v>
      </c>
      <c r="E54" s="212">
        <v>72438.304999999993</v>
      </c>
      <c r="F54" s="212">
        <v>10720392.677999999</v>
      </c>
      <c r="G54" s="212">
        <v>11628334.789999999</v>
      </c>
      <c r="H54" s="212">
        <v>236432.516</v>
      </c>
      <c r="I54" s="212">
        <v>453784.33900000004</v>
      </c>
      <c r="J54" s="212">
        <v>690216.85499999998</v>
      </c>
      <c r="K54" s="212">
        <v>110116.201</v>
      </c>
      <c r="L54" s="212">
        <v>235461.696</v>
      </c>
      <c r="M54" s="212">
        <v>345577.897</v>
      </c>
      <c r="N54" s="213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2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7" t="s">
        <v>183</v>
      </c>
      <c r="C58" s="212">
        <v>336582.64644999965</v>
      </c>
      <c r="D58" s="212">
        <v>499103.3502700004</v>
      </c>
      <c r="E58" s="212">
        <v>72357.206789999997</v>
      </c>
      <c r="F58" s="212">
        <v>10952675.217120003</v>
      </c>
      <c r="G58" s="212">
        <v>11860718.420630002</v>
      </c>
      <c r="H58" s="212">
        <v>230696.08763000002</v>
      </c>
      <c r="I58" s="212">
        <v>206313.86820999999</v>
      </c>
      <c r="J58" s="212">
        <v>437009.95584000001</v>
      </c>
      <c r="K58" s="212">
        <v>98148.085370000001</v>
      </c>
      <c r="L58" s="212">
        <v>244056.86588</v>
      </c>
      <c r="M58" s="212">
        <v>342204.95124999998</v>
      </c>
      <c r="N58" s="213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2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2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7" t="s">
        <v>189</v>
      </c>
      <c r="C62" s="212">
        <v>349360.45908000006</v>
      </c>
      <c r="D62" s="212">
        <v>513900.94817999972</v>
      </c>
      <c r="E62" s="212">
        <v>74323.16872999999</v>
      </c>
      <c r="F62" s="212">
        <v>11482750.494169995</v>
      </c>
      <c r="G62" s="212">
        <v>12420335.070159994</v>
      </c>
      <c r="H62" s="212">
        <v>188543.18935999996</v>
      </c>
      <c r="I62" s="212">
        <v>203037.69319000005</v>
      </c>
      <c r="J62" s="212">
        <v>391580.88254999998</v>
      </c>
      <c r="K62" s="212">
        <v>136392.80147000001</v>
      </c>
      <c r="L62" s="212">
        <v>259298.74486000001</v>
      </c>
      <c r="M62" s="212">
        <v>395691.54633000004</v>
      </c>
      <c r="N62" s="213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2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2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2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7" t="s">
        <v>193</v>
      </c>
      <c r="C66" s="212">
        <v>348845.45134999999</v>
      </c>
      <c r="D66" s="212">
        <v>533855.12502999988</v>
      </c>
      <c r="E66" s="212">
        <v>53263.002570000004</v>
      </c>
      <c r="F66" s="212">
        <v>11818296.009159997</v>
      </c>
      <c r="G66" s="212">
        <v>12754259.588109996</v>
      </c>
      <c r="H66" s="212">
        <v>171180.53685000003</v>
      </c>
      <c r="I66" s="212">
        <v>210603.24331000002</v>
      </c>
      <c r="J66" s="212">
        <v>381783.78016000008</v>
      </c>
      <c r="K66" s="212">
        <v>139798.82493</v>
      </c>
      <c r="L66" s="212">
        <v>250402.88118</v>
      </c>
      <c r="M66" s="212">
        <v>390201.70611000003</v>
      </c>
      <c r="N66" s="213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2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2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2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7" t="s">
        <v>197</v>
      </c>
      <c r="C70" s="212">
        <v>352848.12417999998</v>
      </c>
      <c r="D70" s="212">
        <v>566907.89358000003</v>
      </c>
      <c r="E70" s="212">
        <v>45930.558040000004</v>
      </c>
      <c r="F70" s="212">
        <v>12075763.29249</v>
      </c>
      <c r="G70" s="212">
        <v>13041449.86829</v>
      </c>
      <c r="H70" s="212">
        <v>166822.17024000001</v>
      </c>
      <c r="I70" s="212">
        <v>164869.74596999999</v>
      </c>
      <c r="J70" s="212">
        <v>331691.91621</v>
      </c>
      <c r="K70" s="212">
        <v>134923.30268999998</v>
      </c>
      <c r="L70" s="212">
        <v>256186.21432</v>
      </c>
      <c r="M70" s="212">
        <v>391109.51700999995</v>
      </c>
      <c r="N70" s="213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2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2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2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7" t="s">
        <v>201</v>
      </c>
      <c r="C74" s="212">
        <v>363027.42817999999</v>
      </c>
      <c r="D74" s="212">
        <v>602269.67906999995</v>
      </c>
      <c r="E74" s="212">
        <v>42009.507969999999</v>
      </c>
      <c r="F74" s="212">
        <v>13524532.529130001</v>
      </c>
      <c r="G74" s="212">
        <v>14531839.14435</v>
      </c>
      <c r="H74" s="212">
        <v>192636.35058999999</v>
      </c>
      <c r="I74" s="212">
        <v>185974.82791000002</v>
      </c>
      <c r="J74" s="212">
        <v>378611.17850000004</v>
      </c>
      <c r="K74" s="212">
        <v>130756.87337999999</v>
      </c>
      <c r="L74" s="212">
        <v>253948.71432</v>
      </c>
      <c r="M74" s="212">
        <v>384705.58769999997</v>
      </c>
      <c r="N74" s="213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2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2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2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7" t="s">
        <v>205</v>
      </c>
      <c r="C78" s="212">
        <v>374935.50159999996</v>
      </c>
      <c r="D78" s="212">
        <v>579722.18845000002</v>
      </c>
      <c r="E78" s="212">
        <v>38779.29421</v>
      </c>
      <c r="F78" s="212">
        <v>13670922.39505</v>
      </c>
      <c r="G78" s="212">
        <v>14664359.379310001</v>
      </c>
      <c r="H78" s="212">
        <v>243963.06373000002</v>
      </c>
      <c r="I78" s="212">
        <v>154658.52169999998</v>
      </c>
      <c r="J78" s="212">
        <v>398621.58542999998</v>
      </c>
      <c r="K78" s="212">
        <v>113237.70275</v>
      </c>
      <c r="L78" s="212">
        <v>268447.20405</v>
      </c>
      <c r="M78" s="212">
        <v>381684.9068</v>
      </c>
      <c r="N78" s="213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2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2" t="s">
        <v>207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2" t="s">
        <v>208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7" t="s">
        <v>210</v>
      </c>
      <c r="C82" s="212">
        <v>393442.48060000001</v>
      </c>
      <c r="D82" s="212">
        <v>604118.36710999999</v>
      </c>
      <c r="E82" s="212">
        <v>34442.725559999999</v>
      </c>
      <c r="F82" s="212">
        <v>14193096.369739998</v>
      </c>
      <c r="G82" s="212">
        <v>15225099.943009999</v>
      </c>
      <c r="H82" s="212">
        <v>290011.89753000002</v>
      </c>
      <c r="I82" s="212">
        <v>180841.65048000001</v>
      </c>
      <c r="J82" s="212">
        <v>470853.54801000003</v>
      </c>
      <c r="K82" s="212">
        <v>117321.53789000001</v>
      </c>
      <c r="L82" s="212">
        <v>319723.71429999999</v>
      </c>
      <c r="M82" s="212">
        <v>437045.25219000003</v>
      </c>
      <c r="N82" s="213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2" t="s">
        <v>211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2" t="s">
        <v>212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2" t="s">
        <v>213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7" t="s">
        <v>214</v>
      </c>
      <c r="C86" s="212">
        <v>404332.67858000001</v>
      </c>
      <c r="D86" s="212">
        <v>609925.23644999997</v>
      </c>
      <c r="E86" s="212">
        <v>33047.739390000002</v>
      </c>
      <c r="F86" s="212">
        <v>13057594.253389999</v>
      </c>
      <c r="G86" s="212">
        <v>14104899.907809999</v>
      </c>
      <c r="H86" s="212">
        <v>251242.42139000003</v>
      </c>
      <c r="I86" s="212">
        <v>133963.79654000001</v>
      </c>
      <c r="J86" s="212">
        <v>385206.21793000004</v>
      </c>
      <c r="K86" s="212">
        <v>94474.652790000007</v>
      </c>
      <c r="L86" s="212">
        <v>222372.14283999999</v>
      </c>
      <c r="M86" s="212">
        <v>316846.79563000001</v>
      </c>
      <c r="N86" s="213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2" t="s">
        <v>215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2" t="s">
        <v>216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2" t="s">
        <v>217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7" t="s">
        <v>218</v>
      </c>
      <c r="C90" s="212">
        <v>413498.79783</v>
      </c>
      <c r="D90" s="212">
        <v>640017.64320000005</v>
      </c>
      <c r="E90" s="212">
        <v>28540.306369999998</v>
      </c>
      <c r="F90" s="212">
        <v>14895801.254280001</v>
      </c>
      <c r="G90" s="212">
        <v>15977858.001680002</v>
      </c>
      <c r="H90" s="212">
        <v>307879.46109</v>
      </c>
      <c r="I90" s="212">
        <v>216997.19188</v>
      </c>
      <c r="J90" s="212">
        <v>524876.65296999994</v>
      </c>
      <c r="K90" s="212">
        <v>128586.60620000001</v>
      </c>
      <c r="L90" s="212">
        <v>257894.97641</v>
      </c>
      <c r="M90" s="212">
        <v>386481.58261000004</v>
      </c>
      <c r="N90" s="213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2" t="s">
        <v>219</v>
      </c>
      <c r="C91" s="74">
        <v>92535.215590000007</v>
      </c>
      <c r="D91" s="74">
        <v>92415.117159999994</v>
      </c>
      <c r="E91" s="74">
        <v>10327.733670000001</v>
      </c>
      <c r="F91" s="74">
        <v>2570433.9156300002</v>
      </c>
      <c r="G91" s="74">
        <v>2765711.9820500002</v>
      </c>
      <c r="H91" s="74">
        <v>33568.137260000003</v>
      </c>
      <c r="I91" s="74">
        <v>31563.722799999996</v>
      </c>
      <c r="J91" s="74">
        <v>65131.860059999999</v>
      </c>
      <c r="K91" s="74">
        <v>7786.1768000000002</v>
      </c>
      <c r="L91" s="74">
        <v>32077.94641</v>
      </c>
      <c r="M91" s="74">
        <v>39864.123209999998</v>
      </c>
      <c r="N91" s="75">
        <v>2870707.96532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2" t="s">
        <v>220</v>
      </c>
      <c r="C92" s="74">
        <v>208608.92584000001</v>
      </c>
      <c r="D92" s="74">
        <v>258243.69015000004</v>
      </c>
      <c r="E92" s="74">
        <v>11769.931129999999</v>
      </c>
      <c r="F92" s="74">
        <v>6847547.2906299997</v>
      </c>
      <c r="G92" s="74">
        <v>7326169.8377499999</v>
      </c>
      <c r="H92" s="74">
        <v>103962.43912</v>
      </c>
      <c r="I92" s="74">
        <v>115665.82892</v>
      </c>
      <c r="J92" s="74">
        <v>219628.26804</v>
      </c>
      <c r="K92" s="74">
        <v>61384.573280000004</v>
      </c>
      <c r="L92" s="74">
        <v>72968.988069999992</v>
      </c>
      <c r="M92" s="74">
        <v>134353.56135</v>
      </c>
      <c r="N92" s="75">
        <v>7680151.6671400005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2" t="s">
        <v>221</v>
      </c>
      <c r="C93" s="74">
        <v>306135.15841000003</v>
      </c>
      <c r="D93" s="74">
        <v>423427.65203999996</v>
      </c>
      <c r="E93" s="74">
        <v>27476.69759</v>
      </c>
      <c r="F93" s="74">
        <v>10225099.268139999</v>
      </c>
      <c r="G93" s="74">
        <v>10982138.776179999</v>
      </c>
      <c r="H93" s="74">
        <v>163322.08283</v>
      </c>
      <c r="I93" s="74">
        <v>140169.52262</v>
      </c>
      <c r="J93" s="74">
        <v>303491.60545000003</v>
      </c>
      <c r="K93" s="74">
        <v>65527.565399999992</v>
      </c>
      <c r="L93" s="74">
        <v>240097.98243999999</v>
      </c>
      <c r="M93" s="74">
        <v>305625.54784000001</v>
      </c>
      <c r="N93" s="75">
        <v>11591255.929469999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7" t="s">
        <v>222</v>
      </c>
      <c r="C94" s="212">
        <v>430505.08078999998</v>
      </c>
      <c r="D94" s="212">
        <v>676898.71210999996</v>
      </c>
      <c r="E94" s="212">
        <v>32968.93116</v>
      </c>
      <c r="F94" s="212">
        <v>15737537.867490001</v>
      </c>
      <c r="G94" s="212">
        <v>16877910.59155</v>
      </c>
      <c r="H94" s="212">
        <v>333847.81641000003</v>
      </c>
      <c r="I94" s="212">
        <v>493686.95253000001</v>
      </c>
      <c r="J94" s="212">
        <v>827534.7689400001</v>
      </c>
      <c r="K94" s="212">
        <v>116295.02957</v>
      </c>
      <c r="L94" s="212">
        <v>263203.30981000001</v>
      </c>
      <c r="M94" s="212">
        <v>379498.33938000002</v>
      </c>
      <c r="N94" s="213">
        <v>18084943.699870002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2" t="s">
        <v>223</v>
      </c>
      <c r="C95" s="74">
        <v>99230.717180000007</v>
      </c>
      <c r="D95" s="74">
        <v>103428.91568999999</v>
      </c>
      <c r="E95" s="74">
        <v>23051.146580000001</v>
      </c>
      <c r="F95" s="74">
        <v>2730481.8474500002</v>
      </c>
      <c r="G95" s="74">
        <v>2956192.6269</v>
      </c>
      <c r="H95" s="74">
        <v>30605.149590000001</v>
      </c>
      <c r="I95" s="74">
        <v>13739.764720000001</v>
      </c>
      <c r="J95" s="74">
        <v>44344.91431</v>
      </c>
      <c r="K95" s="74">
        <v>5755.4847400000008</v>
      </c>
      <c r="L95" s="74">
        <v>72813.28572</v>
      </c>
      <c r="M95" s="74">
        <v>78568.77046</v>
      </c>
      <c r="N95" s="75">
        <v>3079106.3116699997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2" t="s">
        <v>224</v>
      </c>
      <c r="C96" s="74">
        <v>221851.44893000001</v>
      </c>
      <c r="D96" s="74">
        <v>280226.24498000002</v>
      </c>
      <c r="E96" s="74">
        <v>38240.239570000005</v>
      </c>
      <c r="F96" s="74">
        <v>7650925.4668499995</v>
      </c>
      <c r="G96" s="74">
        <v>8191243.4003299996</v>
      </c>
      <c r="H96" s="74">
        <v>122136.24807</v>
      </c>
      <c r="I96" s="74">
        <v>89135.551240000001</v>
      </c>
      <c r="J96" s="74">
        <v>211271.79931</v>
      </c>
      <c r="K96" s="74">
        <v>12636.071099999999</v>
      </c>
      <c r="L96" s="74">
        <v>93992.57144</v>
      </c>
      <c r="M96" s="74">
        <v>106628.64254</v>
      </c>
      <c r="N96" s="75">
        <v>8509143.8421800006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2" t="s">
        <v>226</v>
      </c>
      <c r="C97" s="74">
        <v>323546.13890000002</v>
      </c>
      <c r="D97" s="74">
        <v>454387.31006000005</v>
      </c>
      <c r="E97" s="74">
        <v>54607.908779999991</v>
      </c>
      <c r="F97" s="74">
        <v>11309812.020990001</v>
      </c>
      <c r="G97" s="74">
        <v>12142353.378730001</v>
      </c>
      <c r="H97" s="74">
        <v>205358.13448000001</v>
      </c>
      <c r="I97" s="74">
        <v>124153.11861999999</v>
      </c>
      <c r="J97" s="74">
        <v>329511.25309999997</v>
      </c>
      <c r="K97" s="74">
        <v>72993.174729999999</v>
      </c>
      <c r="L97" s="74">
        <v>231486.52399999998</v>
      </c>
      <c r="M97" s="74">
        <v>304479.69872999995</v>
      </c>
      <c r="N97" s="75">
        <v>12776344.330560001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1" t="s">
        <v>228</v>
      </c>
      <c r="C98" s="229">
        <v>452235</v>
      </c>
      <c r="D98" s="229">
        <v>727920</v>
      </c>
      <c r="E98" s="229">
        <v>61308</v>
      </c>
      <c r="F98" s="229">
        <v>16794725</v>
      </c>
      <c r="G98" s="229">
        <v>18036188</v>
      </c>
      <c r="H98" s="229">
        <v>407617</v>
      </c>
      <c r="I98" s="229">
        <v>442978</v>
      </c>
      <c r="J98" s="229">
        <v>850595</v>
      </c>
      <c r="K98" s="229">
        <v>157530</v>
      </c>
      <c r="L98" s="229">
        <v>293741</v>
      </c>
      <c r="M98" s="229">
        <v>451271</v>
      </c>
      <c r="N98" s="230">
        <v>19338054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2" t="s">
        <v>229</v>
      </c>
      <c r="C99" s="74">
        <v>104080.49741</v>
      </c>
      <c r="D99" s="74">
        <v>104659.13400000002</v>
      </c>
      <c r="E99" s="74">
        <v>30918.699379999998</v>
      </c>
      <c r="F99" s="74">
        <v>2897520.6012200001</v>
      </c>
      <c r="G99" s="74">
        <v>3137178.9320100001</v>
      </c>
      <c r="H99" s="74">
        <v>38670.993650000004</v>
      </c>
      <c r="I99" s="74">
        <v>6471.8480899999995</v>
      </c>
      <c r="J99" s="74">
        <v>45142.841740000003</v>
      </c>
      <c r="K99" s="74">
        <v>23002.563810000003</v>
      </c>
      <c r="L99" s="74">
        <v>91729.952369999999</v>
      </c>
      <c r="M99" s="74">
        <v>114732.51618000001</v>
      </c>
      <c r="N99" s="75">
        <v>3297054.28993</v>
      </c>
      <c r="O99" s="69"/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2" t="s">
        <v>230</v>
      </c>
      <c r="C100" s="74">
        <v>231129.85499999998</v>
      </c>
      <c r="D100" s="74">
        <v>295103.23200000002</v>
      </c>
      <c r="E100" s="74">
        <v>47225.13</v>
      </c>
      <c r="F100" s="74">
        <v>7966924.7060000002</v>
      </c>
      <c r="G100" s="74">
        <v>8540382.9230000004</v>
      </c>
      <c r="H100" s="74">
        <v>123779.268</v>
      </c>
      <c r="I100" s="74">
        <v>43997.845000000001</v>
      </c>
      <c r="J100" s="74">
        <v>167777.11300000001</v>
      </c>
      <c r="K100" s="74">
        <v>28093.652000000002</v>
      </c>
      <c r="L100" s="74">
        <v>119575.90400000001</v>
      </c>
      <c r="M100" s="74">
        <v>147669.55600000001</v>
      </c>
      <c r="N100" s="75">
        <v>8855829.5920000002</v>
      </c>
      <c r="O100" s="69"/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2" t="s">
        <v>231</v>
      </c>
      <c r="C101" s="74">
        <v>342364.402</v>
      </c>
      <c r="D101" s="74">
        <v>482203.95499999996</v>
      </c>
      <c r="E101" s="74">
        <v>63532.734000000004</v>
      </c>
      <c r="F101" s="74">
        <v>11841442.403999999</v>
      </c>
      <c r="G101" s="74">
        <v>12729543.494999999</v>
      </c>
      <c r="H101" s="74">
        <v>212035.158</v>
      </c>
      <c r="I101" s="74">
        <v>67330.305000000008</v>
      </c>
      <c r="J101" s="74">
        <v>279365.46299999999</v>
      </c>
      <c r="K101" s="74">
        <v>28921.308000000001</v>
      </c>
      <c r="L101" s="74">
        <v>261227.87699999998</v>
      </c>
      <c r="M101" s="74">
        <v>290149.185</v>
      </c>
      <c r="N101" s="75">
        <v>13299058.142999999</v>
      </c>
      <c r="O101" s="69"/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14.1" customHeight="1" x14ac:dyDescent="0.2">
      <c r="A102" s="68"/>
      <c r="B102" s="231" t="s">
        <v>235</v>
      </c>
      <c r="C102" s="229">
        <v>477935.82799999998</v>
      </c>
      <c r="D102" s="229">
        <v>776089.48900000006</v>
      </c>
      <c r="E102" s="229">
        <v>68146.135000000009</v>
      </c>
      <c r="F102" s="229">
        <v>16959152.630999997</v>
      </c>
      <c r="G102" s="229">
        <v>18281324.082999997</v>
      </c>
      <c r="H102" s="229">
        <v>400639.18299999996</v>
      </c>
      <c r="I102" s="229">
        <v>203335.23599999998</v>
      </c>
      <c r="J102" s="229">
        <v>603974.41899999999</v>
      </c>
      <c r="K102" s="229">
        <v>98921.019</v>
      </c>
      <c r="L102" s="229">
        <v>284156.18199999997</v>
      </c>
      <c r="M102" s="229">
        <v>383077.201</v>
      </c>
      <c r="N102" s="230">
        <v>19268375.702999998</v>
      </c>
      <c r="O102" s="69"/>
      <c r="P102" s="69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69"/>
      <c r="AE102" s="69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69"/>
      <c r="AT102" s="69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69"/>
      <c r="BI102" s="69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69"/>
      <c r="BX102" s="69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69"/>
      <c r="CM102" s="69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69"/>
      <c r="DB102" s="69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69"/>
      <c r="DQ102" s="69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69"/>
      <c r="EF102" s="69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69"/>
      <c r="EU102" s="69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69"/>
      <c r="FJ102" s="69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69"/>
      <c r="FY102" s="69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69"/>
      <c r="GN102" s="69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69"/>
      <c r="HC102" s="69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69"/>
      <c r="HR102" s="69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69"/>
      <c r="IG102" s="69"/>
      <c r="IH102" s="70"/>
      <c r="II102" s="70"/>
      <c r="IJ102" s="70"/>
      <c r="IK102" s="70"/>
      <c r="IL102" s="70"/>
      <c r="IM102" s="70"/>
      <c r="IN102" s="70"/>
      <c r="IO102" s="70"/>
      <c r="IP102" s="70"/>
      <c r="IQ102" s="70"/>
      <c r="IR102" s="70"/>
      <c r="IS102" s="70"/>
      <c r="IT102" s="70"/>
      <c r="IU102" s="69"/>
    </row>
    <row r="103" spans="1:255" s="71" customFormat="1" ht="14.1" customHeight="1" x14ac:dyDescent="0.2">
      <c r="A103" s="68"/>
      <c r="B103" s="232" t="s">
        <v>236</v>
      </c>
      <c r="C103" s="74">
        <v>105946.32644999999</v>
      </c>
      <c r="D103" s="74">
        <v>119649.71425</v>
      </c>
      <c r="E103" s="74">
        <v>25084.246859999999</v>
      </c>
      <c r="F103" s="74">
        <v>2992349.7248800001</v>
      </c>
      <c r="G103" s="74">
        <v>3243030.0124400002</v>
      </c>
      <c r="H103" s="74">
        <v>44404.652489999993</v>
      </c>
      <c r="I103" s="74">
        <v>19923.32735</v>
      </c>
      <c r="J103" s="74">
        <v>64327.979839999993</v>
      </c>
      <c r="K103" s="74">
        <v>16719.106019999999</v>
      </c>
      <c r="L103" s="74">
        <v>62862.305339999999</v>
      </c>
      <c r="M103" s="74">
        <v>79581.411359999998</v>
      </c>
      <c r="N103" s="75">
        <v>3386939.4036400001</v>
      </c>
      <c r="O103" s="69"/>
      <c r="P103" s="69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69"/>
      <c r="AE103" s="69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69"/>
      <c r="AT103" s="69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69"/>
      <c r="BI103" s="69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69"/>
      <c r="BX103" s="69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69"/>
      <c r="CM103" s="69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69"/>
      <c r="DB103" s="69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69"/>
      <c r="DQ103" s="69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69"/>
      <c r="EF103" s="69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69"/>
      <c r="EU103" s="69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69"/>
      <c r="FJ103" s="69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69"/>
      <c r="FY103" s="69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69"/>
      <c r="GN103" s="69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69"/>
      <c r="HC103" s="69"/>
      <c r="HD103" s="70"/>
      <c r="HE103" s="70"/>
      <c r="HF103" s="70"/>
      <c r="HG103" s="70"/>
      <c r="HH103" s="70"/>
      <c r="HI103" s="70"/>
      <c r="HJ103" s="70"/>
      <c r="HK103" s="70"/>
      <c r="HL103" s="70"/>
      <c r="HM103" s="70"/>
      <c r="HN103" s="70"/>
      <c r="HO103" s="70"/>
      <c r="HP103" s="70"/>
      <c r="HQ103" s="69"/>
      <c r="HR103" s="69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69"/>
      <c r="IG103" s="69"/>
      <c r="IH103" s="70"/>
      <c r="II103" s="70"/>
      <c r="IJ103" s="70"/>
      <c r="IK103" s="70"/>
      <c r="IL103" s="70"/>
      <c r="IM103" s="70"/>
      <c r="IN103" s="70"/>
      <c r="IO103" s="70"/>
      <c r="IP103" s="70"/>
      <c r="IQ103" s="70"/>
      <c r="IR103" s="70"/>
      <c r="IS103" s="70"/>
      <c r="IT103" s="70"/>
      <c r="IU103" s="69"/>
    </row>
    <row r="104" spans="1:255" s="71" customFormat="1" ht="14.1" customHeight="1" x14ac:dyDescent="0.2">
      <c r="A104" s="68"/>
      <c r="B104" s="232" t="s">
        <v>237</v>
      </c>
      <c r="C104" s="74">
        <v>515606.82900000003</v>
      </c>
      <c r="D104" s="74">
        <v>322521.84716</v>
      </c>
      <c r="E104" s="74">
        <v>36842.728660000001</v>
      </c>
      <c r="F104" s="74">
        <v>8335221.0179099999</v>
      </c>
      <c r="G104" s="74">
        <v>9210192.4227300007</v>
      </c>
      <c r="H104" s="74">
        <v>131001.70110999999</v>
      </c>
      <c r="I104" s="74">
        <v>43308.728049999998</v>
      </c>
      <c r="J104" s="74">
        <v>174310.42916</v>
      </c>
      <c r="K104" s="74">
        <v>20741.69181</v>
      </c>
      <c r="L104" s="74">
        <v>92185.610679999998</v>
      </c>
      <c r="M104" s="74">
        <v>112927.30249</v>
      </c>
      <c r="N104" s="75">
        <v>9497430.1543800011</v>
      </c>
      <c r="O104" s="69"/>
      <c r="P104" s="69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69"/>
      <c r="AE104" s="69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69"/>
      <c r="AT104" s="69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69"/>
      <c r="BI104" s="69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69"/>
      <c r="BX104" s="69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69"/>
      <c r="CM104" s="69"/>
      <c r="CN104" s="70"/>
      <c r="CO104" s="70"/>
      <c r="CP104" s="70"/>
      <c r="CQ104" s="70"/>
      <c r="CR104" s="70"/>
      <c r="CS104" s="70"/>
      <c r="CT104" s="70"/>
      <c r="CU104" s="70"/>
      <c r="CV104" s="70"/>
      <c r="CW104" s="70"/>
      <c r="CX104" s="70"/>
      <c r="CY104" s="70"/>
      <c r="CZ104" s="70"/>
      <c r="DA104" s="69"/>
      <c r="DB104" s="69"/>
      <c r="DC104" s="70"/>
      <c r="DD104" s="70"/>
      <c r="DE104" s="70"/>
      <c r="DF104" s="70"/>
      <c r="DG104" s="70"/>
      <c r="DH104" s="70"/>
      <c r="DI104" s="70"/>
      <c r="DJ104" s="70"/>
      <c r="DK104" s="70"/>
      <c r="DL104" s="70"/>
      <c r="DM104" s="70"/>
      <c r="DN104" s="70"/>
      <c r="DO104" s="70"/>
      <c r="DP104" s="69"/>
      <c r="DQ104" s="69"/>
      <c r="DR104" s="70"/>
      <c r="DS104" s="70"/>
      <c r="DT104" s="70"/>
      <c r="DU104" s="70"/>
      <c r="DV104" s="70"/>
      <c r="DW104" s="70"/>
      <c r="DX104" s="70"/>
      <c r="DY104" s="70"/>
      <c r="DZ104" s="70"/>
      <c r="EA104" s="70"/>
      <c r="EB104" s="70"/>
      <c r="EC104" s="70"/>
      <c r="ED104" s="70"/>
      <c r="EE104" s="69"/>
      <c r="EF104" s="69"/>
      <c r="EG104" s="70"/>
      <c r="EH104" s="70"/>
      <c r="EI104" s="70"/>
      <c r="EJ104" s="70"/>
      <c r="EK104" s="70"/>
      <c r="EL104" s="70"/>
      <c r="EM104" s="70"/>
      <c r="EN104" s="70"/>
      <c r="EO104" s="70"/>
      <c r="EP104" s="70"/>
      <c r="EQ104" s="70"/>
      <c r="ER104" s="70"/>
      <c r="ES104" s="70"/>
      <c r="ET104" s="69"/>
      <c r="EU104" s="69"/>
      <c r="EV104" s="70"/>
      <c r="EW104" s="70"/>
      <c r="EX104" s="70"/>
      <c r="EY104" s="70"/>
      <c r="EZ104" s="70"/>
      <c r="FA104" s="70"/>
      <c r="FB104" s="70"/>
      <c r="FC104" s="70"/>
      <c r="FD104" s="70"/>
      <c r="FE104" s="70"/>
      <c r="FF104" s="70"/>
      <c r="FG104" s="70"/>
      <c r="FH104" s="70"/>
      <c r="FI104" s="69"/>
      <c r="FJ104" s="69"/>
      <c r="FK104" s="70"/>
      <c r="FL104" s="70"/>
      <c r="FM104" s="70"/>
      <c r="FN104" s="70"/>
      <c r="FO104" s="70"/>
      <c r="FP104" s="70"/>
      <c r="FQ104" s="70"/>
      <c r="FR104" s="70"/>
      <c r="FS104" s="70"/>
      <c r="FT104" s="70"/>
      <c r="FU104" s="70"/>
      <c r="FV104" s="70"/>
      <c r="FW104" s="70"/>
      <c r="FX104" s="69"/>
      <c r="FY104" s="69"/>
      <c r="FZ104" s="70"/>
      <c r="GA104" s="70"/>
      <c r="GB104" s="70"/>
      <c r="GC104" s="70"/>
      <c r="GD104" s="70"/>
      <c r="GE104" s="70"/>
      <c r="GF104" s="70"/>
      <c r="GG104" s="70"/>
      <c r="GH104" s="70"/>
      <c r="GI104" s="70"/>
      <c r="GJ104" s="70"/>
      <c r="GK104" s="70"/>
      <c r="GL104" s="70"/>
      <c r="GM104" s="69"/>
      <c r="GN104" s="69"/>
      <c r="GO104" s="70"/>
      <c r="GP104" s="70"/>
      <c r="GQ104" s="70"/>
      <c r="GR104" s="70"/>
      <c r="GS104" s="70"/>
      <c r="GT104" s="70"/>
      <c r="GU104" s="70"/>
      <c r="GV104" s="70"/>
      <c r="GW104" s="70"/>
      <c r="GX104" s="70"/>
      <c r="GY104" s="70"/>
      <c r="GZ104" s="70"/>
      <c r="HA104" s="70"/>
      <c r="HB104" s="69"/>
      <c r="HC104" s="69"/>
      <c r="HD104" s="70"/>
      <c r="HE104" s="70"/>
      <c r="HF104" s="70"/>
      <c r="HG104" s="70"/>
      <c r="HH104" s="70"/>
      <c r="HI104" s="70"/>
      <c r="HJ104" s="70"/>
      <c r="HK104" s="70"/>
      <c r="HL104" s="70"/>
      <c r="HM104" s="70"/>
      <c r="HN104" s="70"/>
      <c r="HO104" s="70"/>
      <c r="HP104" s="70"/>
      <c r="HQ104" s="69"/>
      <c r="HR104" s="69"/>
      <c r="HS104" s="70"/>
      <c r="HT104" s="70"/>
      <c r="HU104" s="70"/>
      <c r="HV104" s="70"/>
      <c r="HW104" s="70"/>
      <c r="HX104" s="70"/>
      <c r="HY104" s="70"/>
      <c r="HZ104" s="70"/>
      <c r="IA104" s="70"/>
      <c r="IB104" s="70"/>
      <c r="IC104" s="70"/>
      <c r="ID104" s="70"/>
      <c r="IE104" s="70"/>
      <c r="IF104" s="69"/>
      <c r="IG104" s="69"/>
      <c r="IH104" s="70"/>
      <c r="II104" s="70"/>
      <c r="IJ104" s="70"/>
      <c r="IK104" s="70"/>
      <c r="IL104" s="70"/>
      <c r="IM104" s="70"/>
      <c r="IN104" s="70"/>
      <c r="IO104" s="70"/>
      <c r="IP104" s="70"/>
      <c r="IQ104" s="70"/>
      <c r="IR104" s="70"/>
      <c r="IS104" s="70"/>
      <c r="IT104" s="70"/>
      <c r="IU104" s="69"/>
    </row>
    <row r="105" spans="1:255" s="71" customFormat="1" ht="14.1" customHeight="1" x14ac:dyDescent="0.2">
      <c r="A105" s="68"/>
      <c r="B105" s="232" t="s">
        <v>238</v>
      </c>
      <c r="C105" s="74">
        <v>346212.50899999996</v>
      </c>
      <c r="D105" s="74">
        <v>514872.77899999998</v>
      </c>
      <c r="E105" s="74">
        <v>48927.328000000001</v>
      </c>
      <c r="F105" s="74">
        <v>12339642.932</v>
      </c>
      <c r="G105" s="74">
        <v>13249655.548</v>
      </c>
      <c r="H105" s="74">
        <v>236649.12099999998</v>
      </c>
      <c r="I105" s="74">
        <v>65390.017999999996</v>
      </c>
      <c r="J105" s="74">
        <v>302039.13899999997</v>
      </c>
      <c r="K105" s="74">
        <v>29546.203000000001</v>
      </c>
      <c r="L105" s="74">
        <v>258785.44</v>
      </c>
      <c r="M105" s="74">
        <v>288331.64299999998</v>
      </c>
      <c r="N105" s="75">
        <v>13840026.33</v>
      </c>
      <c r="O105" s="69"/>
      <c r="P105" s="69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69"/>
      <c r="AE105" s="69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69"/>
      <c r="AT105" s="69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69"/>
      <c r="BI105" s="69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69"/>
      <c r="BX105" s="69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69"/>
      <c r="CM105" s="69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69"/>
      <c r="DB105" s="69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69"/>
      <c r="DQ105" s="69"/>
      <c r="DR105" s="70"/>
      <c r="DS105" s="70"/>
      <c r="DT105" s="70"/>
      <c r="DU105" s="70"/>
      <c r="DV105" s="70"/>
      <c r="DW105" s="70"/>
      <c r="DX105" s="70"/>
      <c r="DY105" s="70"/>
      <c r="DZ105" s="70"/>
      <c r="EA105" s="70"/>
      <c r="EB105" s="70"/>
      <c r="EC105" s="70"/>
      <c r="ED105" s="70"/>
      <c r="EE105" s="69"/>
      <c r="EF105" s="69"/>
      <c r="EG105" s="70"/>
      <c r="EH105" s="70"/>
      <c r="EI105" s="70"/>
      <c r="EJ105" s="70"/>
      <c r="EK105" s="70"/>
      <c r="EL105" s="70"/>
      <c r="EM105" s="70"/>
      <c r="EN105" s="70"/>
      <c r="EO105" s="70"/>
      <c r="EP105" s="70"/>
      <c r="EQ105" s="70"/>
      <c r="ER105" s="70"/>
      <c r="ES105" s="70"/>
      <c r="ET105" s="69"/>
      <c r="EU105" s="69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69"/>
      <c r="FJ105" s="69"/>
      <c r="FK105" s="70"/>
      <c r="FL105" s="70"/>
      <c r="FM105" s="70"/>
      <c r="FN105" s="70"/>
      <c r="FO105" s="70"/>
      <c r="FP105" s="70"/>
      <c r="FQ105" s="70"/>
      <c r="FR105" s="70"/>
      <c r="FS105" s="70"/>
      <c r="FT105" s="70"/>
      <c r="FU105" s="70"/>
      <c r="FV105" s="70"/>
      <c r="FW105" s="70"/>
      <c r="FX105" s="69"/>
      <c r="FY105" s="69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  <c r="GK105" s="70"/>
      <c r="GL105" s="70"/>
      <c r="GM105" s="69"/>
      <c r="GN105" s="69"/>
      <c r="GO105" s="70"/>
      <c r="GP105" s="70"/>
      <c r="GQ105" s="70"/>
      <c r="GR105" s="70"/>
      <c r="GS105" s="70"/>
      <c r="GT105" s="70"/>
      <c r="GU105" s="70"/>
      <c r="GV105" s="70"/>
      <c r="GW105" s="70"/>
      <c r="GX105" s="70"/>
      <c r="GY105" s="70"/>
      <c r="GZ105" s="70"/>
      <c r="HA105" s="70"/>
      <c r="HB105" s="69"/>
      <c r="HC105" s="69"/>
      <c r="HD105" s="70"/>
      <c r="HE105" s="70"/>
      <c r="HF105" s="70"/>
      <c r="HG105" s="70"/>
      <c r="HH105" s="70"/>
      <c r="HI105" s="70"/>
      <c r="HJ105" s="70"/>
      <c r="HK105" s="70"/>
      <c r="HL105" s="70"/>
      <c r="HM105" s="70"/>
      <c r="HN105" s="70"/>
      <c r="HO105" s="70"/>
      <c r="HP105" s="70"/>
      <c r="HQ105" s="69"/>
      <c r="HR105" s="69"/>
      <c r="HS105" s="70"/>
      <c r="HT105" s="70"/>
      <c r="HU105" s="70"/>
      <c r="HV105" s="70"/>
      <c r="HW105" s="70"/>
      <c r="HX105" s="70"/>
      <c r="HY105" s="70"/>
      <c r="HZ105" s="70"/>
      <c r="IA105" s="70"/>
      <c r="IB105" s="70"/>
      <c r="IC105" s="70"/>
      <c r="ID105" s="70"/>
      <c r="IE105" s="70"/>
      <c r="IF105" s="69"/>
      <c r="IG105" s="69"/>
      <c r="IH105" s="70"/>
      <c r="II105" s="70"/>
      <c r="IJ105" s="70"/>
      <c r="IK105" s="70"/>
      <c r="IL105" s="70"/>
      <c r="IM105" s="70"/>
      <c r="IN105" s="70"/>
      <c r="IO105" s="70"/>
      <c r="IP105" s="70"/>
      <c r="IQ105" s="70"/>
      <c r="IR105" s="70"/>
      <c r="IS105" s="70"/>
      <c r="IT105" s="70"/>
      <c r="IU105" s="69"/>
    </row>
    <row r="106" spans="1:255" s="71" customFormat="1" ht="3.95" customHeight="1" x14ac:dyDescent="0.2">
      <c r="A106" s="7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255" x14ac:dyDescent="0.2">
      <c r="B107" s="337" t="s">
        <v>27</v>
      </c>
      <c r="C107" s="337"/>
    </row>
  </sheetData>
  <mergeCells count="1">
    <mergeCell ref="B107:C107"/>
  </mergeCells>
  <phoneticPr fontId="19" type="noConversion"/>
  <hyperlinks>
    <hyperlink ref="B107:C107" location="Aurkibidea!A1" tooltip="Itzuli" display="◄ itzuli" xr:uid="{00000000-0004-0000-09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107"/>
  <sheetViews>
    <sheetView showGridLines="0" zoomScaleNormal="100" workbookViewId="0">
      <pane xSplit="2" ySplit="6" topLeftCell="C94" activePane="bottomRight" state="frozen"/>
      <selection pane="topRight"/>
      <selection pane="bottomLeft"/>
      <selection pane="bottomRight" activeCell="B102" sqref="B102:O105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0" customFormat="1" x14ac:dyDescent="0.2">
      <c r="B1" s="190" t="s">
        <v>26</v>
      </c>
      <c r="O1" s="191" t="str">
        <f>Aurkibidea!B8</f>
        <v>2025-ko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0" t="s">
        <v>128</v>
      </c>
      <c r="D5" s="210" t="s">
        <v>129</v>
      </c>
      <c r="E5" s="210" t="s">
        <v>130</v>
      </c>
      <c r="F5" s="210" t="s">
        <v>131</v>
      </c>
      <c r="G5" s="210" t="s">
        <v>132</v>
      </c>
      <c r="H5" s="118" t="s">
        <v>87</v>
      </c>
      <c r="I5" s="210" t="s">
        <v>133</v>
      </c>
      <c r="J5" s="210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1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27" t="s">
        <v>172</v>
      </c>
      <c r="C7" s="214">
        <v>2482406</v>
      </c>
      <c r="D7" s="214">
        <v>1920909</v>
      </c>
      <c r="E7" s="214">
        <v>110341</v>
      </c>
      <c r="F7" s="214">
        <v>162980</v>
      </c>
      <c r="G7" s="214">
        <v>55732</v>
      </c>
      <c r="H7" s="214">
        <v>4732369</v>
      </c>
      <c r="I7" s="214">
        <v>3418</v>
      </c>
      <c r="J7" s="214">
        <v>46546</v>
      </c>
      <c r="K7" s="214">
        <v>49964</v>
      </c>
      <c r="L7" s="214">
        <v>13496</v>
      </c>
      <c r="M7" s="214">
        <v>167682</v>
      </c>
      <c r="N7" s="214">
        <v>181179</v>
      </c>
      <c r="O7" s="215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27" t="s">
        <v>173</v>
      </c>
      <c r="C8" s="214">
        <v>2740571</v>
      </c>
      <c r="D8" s="214">
        <v>2111168</v>
      </c>
      <c r="E8" s="214">
        <v>125821</v>
      </c>
      <c r="F8" s="214">
        <v>231651</v>
      </c>
      <c r="G8" s="214">
        <v>64159</v>
      </c>
      <c r="H8" s="214">
        <v>5273369</v>
      </c>
      <c r="I8" s="214">
        <v>1526</v>
      </c>
      <c r="J8" s="214">
        <v>52866</v>
      </c>
      <c r="K8" s="214">
        <v>54392</v>
      </c>
      <c r="L8" s="214">
        <v>14726</v>
      </c>
      <c r="M8" s="214">
        <v>112974</v>
      </c>
      <c r="N8" s="214">
        <v>127700</v>
      </c>
      <c r="O8" s="215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27" t="s">
        <v>174</v>
      </c>
      <c r="C9" s="214">
        <v>2869628</v>
      </c>
      <c r="D9" s="214">
        <v>2971350</v>
      </c>
      <c r="E9" s="214">
        <v>104363</v>
      </c>
      <c r="F9" s="214">
        <v>233042</v>
      </c>
      <c r="G9" s="214">
        <v>46395</v>
      </c>
      <c r="H9" s="214">
        <v>6224778</v>
      </c>
      <c r="I9" s="214">
        <v>1502</v>
      </c>
      <c r="J9" s="214">
        <v>71098</v>
      </c>
      <c r="K9" s="214">
        <v>72600</v>
      </c>
      <c r="L9" s="214">
        <v>15731</v>
      </c>
      <c r="M9" s="214">
        <v>38100</v>
      </c>
      <c r="N9" s="214">
        <v>53831</v>
      </c>
      <c r="O9" s="215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27" t="s">
        <v>175</v>
      </c>
      <c r="C10" s="214">
        <v>3279309</v>
      </c>
      <c r="D10" s="214">
        <v>3433081</v>
      </c>
      <c r="E10" s="214">
        <v>115120</v>
      </c>
      <c r="F10" s="214">
        <v>214785</v>
      </c>
      <c r="G10" s="214">
        <v>25785</v>
      </c>
      <c r="H10" s="214">
        <v>7068080</v>
      </c>
      <c r="I10" s="214">
        <v>2938</v>
      </c>
      <c r="J10" s="214">
        <v>68564</v>
      </c>
      <c r="K10" s="214">
        <v>71502</v>
      </c>
      <c r="L10" s="214">
        <v>11718</v>
      </c>
      <c r="M10" s="214">
        <v>173438</v>
      </c>
      <c r="N10" s="214">
        <v>185156</v>
      </c>
      <c r="O10" s="215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27" t="s">
        <v>176</v>
      </c>
      <c r="C11" s="214">
        <v>3473942</v>
      </c>
      <c r="D11" s="214">
        <v>3831110</v>
      </c>
      <c r="E11" s="214">
        <v>111230</v>
      </c>
      <c r="F11" s="214">
        <v>184502</v>
      </c>
      <c r="G11" s="214">
        <v>23833</v>
      </c>
      <c r="H11" s="214">
        <v>7624617</v>
      </c>
      <c r="I11" s="214">
        <v>7945</v>
      </c>
      <c r="J11" s="214">
        <v>46550</v>
      </c>
      <c r="K11" s="214">
        <v>54495</v>
      </c>
      <c r="L11" s="214">
        <v>12347</v>
      </c>
      <c r="M11" s="214">
        <v>30051</v>
      </c>
      <c r="N11" s="214">
        <v>42397</v>
      </c>
      <c r="O11" s="215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27" t="s">
        <v>177</v>
      </c>
      <c r="C12" s="214">
        <v>3694695</v>
      </c>
      <c r="D12" s="214">
        <v>4270170</v>
      </c>
      <c r="E12" s="214">
        <v>108813</v>
      </c>
      <c r="F12" s="214">
        <v>139959</v>
      </c>
      <c r="G12" s="214">
        <v>33612</v>
      </c>
      <c r="H12" s="214">
        <v>8247248</v>
      </c>
      <c r="I12" s="214">
        <v>9455</v>
      </c>
      <c r="J12" s="214">
        <v>53234</v>
      </c>
      <c r="K12" s="214">
        <v>62689</v>
      </c>
      <c r="L12" s="214">
        <v>15043</v>
      </c>
      <c r="M12" s="214" t="s">
        <v>181</v>
      </c>
      <c r="N12" s="214">
        <v>15043</v>
      </c>
      <c r="O12" s="215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27" t="s">
        <v>178</v>
      </c>
      <c r="C13" s="214">
        <v>3920977</v>
      </c>
      <c r="D13" s="214">
        <v>4260605</v>
      </c>
      <c r="E13" s="214">
        <v>123129</v>
      </c>
      <c r="F13" s="214">
        <v>114884</v>
      </c>
      <c r="G13" s="214">
        <v>38529</v>
      </c>
      <c r="H13" s="214">
        <v>8458123</v>
      </c>
      <c r="I13" s="214">
        <v>8561</v>
      </c>
      <c r="J13" s="214">
        <v>106780</v>
      </c>
      <c r="K13" s="214">
        <v>115342</v>
      </c>
      <c r="L13" s="214">
        <v>20882</v>
      </c>
      <c r="M13" s="214">
        <v>122218</v>
      </c>
      <c r="N13" s="214">
        <v>143100</v>
      </c>
      <c r="O13" s="215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27" t="s">
        <v>179</v>
      </c>
      <c r="C14" s="214">
        <v>4104261</v>
      </c>
      <c r="D14" s="214">
        <v>4486721</v>
      </c>
      <c r="E14" s="214">
        <v>140395</v>
      </c>
      <c r="F14" s="214">
        <v>199952</v>
      </c>
      <c r="G14" s="214">
        <v>33114</v>
      </c>
      <c r="H14" s="214">
        <v>8964444</v>
      </c>
      <c r="I14" s="214">
        <v>11442</v>
      </c>
      <c r="J14" s="214">
        <v>110036</v>
      </c>
      <c r="K14" s="214">
        <v>121477</v>
      </c>
      <c r="L14" s="214">
        <v>6680</v>
      </c>
      <c r="M14" s="214">
        <v>195000</v>
      </c>
      <c r="N14" s="214">
        <v>201680</v>
      </c>
      <c r="O14" s="215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27" t="s">
        <v>102</v>
      </c>
      <c r="C18" s="214">
        <v>4213339.2800099999</v>
      </c>
      <c r="D18" s="214">
        <v>4878087.10035</v>
      </c>
      <c r="E18" s="214">
        <v>153858.85781999992</v>
      </c>
      <c r="F18" s="214">
        <v>226058.46333999999</v>
      </c>
      <c r="G18" s="214">
        <v>25357.563480000001</v>
      </c>
      <c r="H18" s="214">
        <v>9496701.265689997</v>
      </c>
      <c r="I18" s="214">
        <v>2848.8905500000001</v>
      </c>
      <c r="J18" s="214">
        <v>131804.26333000002</v>
      </c>
      <c r="K18" s="214">
        <v>134653.15388000003</v>
      </c>
      <c r="L18" s="214">
        <v>6535.7724799999996</v>
      </c>
      <c r="M18" s="214">
        <v>61000</v>
      </c>
      <c r="N18" s="214">
        <v>67535.77248</v>
      </c>
      <c r="O18" s="215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27" t="s">
        <v>106</v>
      </c>
      <c r="C22" s="214">
        <v>4401057.0020000003</v>
      </c>
      <c r="D22" s="214">
        <v>5506492</v>
      </c>
      <c r="E22" s="214">
        <v>159632</v>
      </c>
      <c r="F22" s="214">
        <v>169046</v>
      </c>
      <c r="G22" s="214">
        <v>22596</v>
      </c>
      <c r="H22" s="214">
        <v>10258822</v>
      </c>
      <c r="I22" s="214">
        <v>3094</v>
      </c>
      <c r="J22" s="214">
        <v>144039</v>
      </c>
      <c r="K22" s="214">
        <v>147133</v>
      </c>
      <c r="L22" s="214">
        <v>2148</v>
      </c>
      <c r="M22" s="214">
        <v>146001</v>
      </c>
      <c r="N22" s="214">
        <v>148149</v>
      </c>
      <c r="O22" s="215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27" t="s">
        <v>110</v>
      </c>
      <c r="C26" s="214">
        <v>5110120.477</v>
      </c>
      <c r="D26" s="214">
        <v>6111916.8709999993</v>
      </c>
      <c r="E26" s="214">
        <v>168541.04360999999</v>
      </c>
      <c r="F26" s="214">
        <v>276416.07987999998</v>
      </c>
      <c r="G26" s="214">
        <v>26925.206529999996</v>
      </c>
      <c r="H26" s="214">
        <v>11693919.689489998</v>
      </c>
      <c r="I26" s="214">
        <v>12619.77821</v>
      </c>
      <c r="J26" s="214">
        <v>115712.90562000001</v>
      </c>
      <c r="K26" s="214">
        <v>128332.68383000001</v>
      </c>
      <c r="L26" s="214">
        <v>2971.7300399999999</v>
      </c>
      <c r="M26" s="214">
        <v>126000</v>
      </c>
      <c r="N26" s="214">
        <v>128971.73003999999</v>
      </c>
      <c r="O26" s="215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27" t="s">
        <v>114</v>
      </c>
      <c r="C30" s="214">
        <v>5748225.1030000001</v>
      </c>
      <c r="D30" s="214">
        <v>6762176.3869999992</v>
      </c>
      <c r="E30" s="214">
        <v>205793.72774999999</v>
      </c>
      <c r="F30" s="214">
        <v>300560.65139999997</v>
      </c>
      <c r="G30" s="214">
        <v>41024.425520000004</v>
      </c>
      <c r="H30" s="214">
        <v>13057780.303699998</v>
      </c>
      <c r="I30" s="214">
        <v>11293.38998</v>
      </c>
      <c r="J30" s="214">
        <v>121058.92491</v>
      </c>
      <c r="K30" s="214">
        <v>132352.31489000001</v>
      </c>
      <c r="L30" s="214">
        <v>21181.424569999999</v>
      </c>
      <c r="M30" s="214">
        <v>127215.33663999999</v>
      </c>
      <c r="N30" s="214">
        <v>148396.76121</v>
      </c>
      <c r="O30" s="215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7" t="s">
        <v>146</v>
      </c>
      <c r="C34" s="214">
        <v>6742757.6910000006</v>
      </c>
      <c r="D34" s="214">
        <v>6988136.068</v>
      </c>
      <c r="E34" s="214">
        <v>311380.44316999998</v>
      </c>
      <c r="F34" s="214">
        <v>456661.03697999998</v>
      </c>
      <c r="G34" s="214">
        <v>50542.391019999995</v>
      </c>
      <c r="H34" s="214">
        <v>14549477.635739999</v>
      </c>
      <c r="I34" s="214">
        <v>2876.328</v>
      </c>
      <c r="J34" s="214">
        <v>79475.683839999998</v>
      </c>
      <c r="K34" s="214">
        <v>82352.011839999992</v>
      </c>
      <c r="L34" s="214">
        <v>20519.207859999999</v>
      </c>
      <c r="M34" s="214">
        <v>59000</v>
      </c>
      <c r="N34" s="214">
        <v>79519.207859999995</v>
      </c>
      <c r="O34" s="215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7" t="s">
        <v>121</v>
      </c>
      <c r="C38" s="214">
        <v>6671569.2429999989</v>
      </c>
      <c r="D38" s="214">
        <v>6181558.091</v>
      </c>
      <c r="E38" s="214">
        <v>257680.20463999998</v>
      </c>
      <c r="F38" s="214">
        <v>799252.26084</v>
      </c>
      <c r="G38" s="214">
        <v>50507.388229999997</v>
      </c>
      <c r="H38" s="214">
        <v>13960567.49174</v>
      </c>
      <c r="I38" s="214">
        <v>6153.3353500000003</v>
      </c>
      <c r="J38" s="214">
        <v>159158.12074000001</v>
      </c>
      <c r="K38" s="214">
        <v>165311.45609000002</v>
      </c>
      <c r="L38" s="214">
        <v>2892.5077699999997</v>
      </c>
      <c r="M38" s="214">
        <v>213500</v>
      </c>
      <c r="N38" s="214">
        <v>216392.50777</v>
      </c>
      <c r="O38" s="215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7" t="s">
        <v>98</v>
      </c>
      <c r="C42" s="214">
        <v>5455108.5329299979</v>
      </c>
      <c r="D42" s="214">
        <v>5769079.4238700019</v>
      </c>
      <c r="E42" s="214">
        <v>252818.35672999991</v>
      </c>
      <c r="F42" s="214">
        <v>1018980.0208200002</v>
      </c>
      <c r="G42" s="214">
        <v>13860.97004</v>
      </c>
      <c r="H42" s="214">
        <v>12509847.304389996</v>
      </c>
      <c r="I42" s="214">
        <v>2491.9030200000002</v>
      </c>
      <c r="J42" s="214">
        <v>112332.14218</v>
      </c>
      <c r="K42" s="214">
        <v>114824.04519999999</v>
      </c>
      <c r="L42" s="214">
        <v>31281.854199999998</v>
      </c>
      <c r="M42" s="214">
        <v>354000</v>
      </c>
      <c r="N42" s="214">
        <v>385281.8542</v>
      </c>
      <c r="O42" s="215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7" t="s">
        <v>144</v>
      </c>
      <c r="C46" s="214">
        <v>5321089.7570099998</v>
      </c>
      <c r="D46" s="214">
        <v>6140971.2251499994</v>
      </c>
      <c r="E46" s="214">
        <v>300220.63456999999</v>
      </c>
      <c r="F46" s="214">
        <v>1098147.8336899998</v>
      </c>
      <c r="G46" s="214">
        <v>12072.992760000001</v>
      </c>
      <c r="H46" s="214">
        <v>12872502.44318</v>
      </c>
      <c r="I46" s="214">
        <v>660.3152</v>
      </c>
      <c r="J46" s="214">
        <v>111388.26953999998</v>
      </c>
      <c r="K46" s="214">
        <v>112048.58473999998</v>
      </c>
      <c r="L46" s="214">
        <v>39508.477579999992</v>
      </c>
      <c r="M46" s="214">
        <v>494048.24421999999</v>
      </c>
      <c r="N46" s="214">
        <v>533556.72179999994</v>
      </c>
      <c r="O46" s="215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7" t="s">
        <v>164</v>
      </c>
      <c r="C50" s="214">
        <v>5783519.7919700034</v>
      </c>
      <c r="D50" s="214">
        <v>5931998.6913799979</v>
      </c>
      <c r="E50" s="214">
        <v>348449.38757000002</v>
      </c>
      <c r="F50" s="214">
        <v>788023.90935000032</v>
      </c>
      <c r="G50" s="214">
        <v>19422.095139999994</v>
      </c>
      <c r="H50" s="214">
        <v>12871413.875410002</v>
      </c>
      <c r="I50" s="214">
        <v>2735.7589200000002</v>
      </c>
      <c r="J50" s="214">
        <v>150023.42670999997</v>
      </c>
      <c r="K50" s="214">
        <v>152759.18562999996</v>
      </c>
      <c r="L50" s="214">
        <v>60844.466780000002</v>
      </c>
      <c r="M50" s="214">
        <v>371600</v>
      </c>
      <c r="N50" s="214">
        <v>432444.46678000002</v>
      </c>
      <c r="O50" s="215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7" t="s">
        <v>168</v>
      </c>
      <c r="C54" s="214">
        <v>5843582.5949999997</v>
      </c>
      <c r="D54" s="214">
        <v>5813085.2560000001</v>
      </c>
      <c r="E54" s="214">
        <v>567346.81500000006</v>
      </c>
      <c r="F54" s="214">
        <v>361558.55599999998</v>
      </c>
      <c r="G54" s="214">
        <v>13398.877</v>
      </c>
      <c r="H54" s="214">
        <v>12598972.098999999</v>
      </c>
      <c r="I54" s="214">
        <v>1475.694</v>
      </c>
      <c r="J54" s="214">
        <v>26451.758999999998</v>
      </c>
      <c r="K54" s="214">
        <v>27927.452999999998</v>
      </c>
      <c r="L54" s="214">
        <v>12499.751999999999</v>
      </c>
      <c r="M54" s="214">
        <v>348570</v>
      </c>
      <c r="N54" s="214">
        <v>361069.75199999998</v>
      </c>
      <c r="O54" s="215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7" t="s">
        <v>183</v>
      </c>
      <c r="C58" s="214">
        <v>5907446.8366999971</v>
      </c>
      <c r="D58" s="214">
        <v>5948101.4555100016</v>
      </c>
      <c r="E58" s="214">
        <v>334988.46451000008</v>
      </c>
      <c r="F58" s="214">
        <v>391198.14286999998</v>
      </c>
      <c r="G58" s="214">
        <v>9565.1587</v>
      </c>
      <c r="H58" s="214">
        <v>12591300.058289997</v>
      </c>
      <c r="I58" s="214">
        <v>2028.95571</v>
      </c>
      <c r="J58" s="214">
        <v>37446.527279999995</v>
      </c>
      <c r="K58" s="214">
        <v>39475.482989999997</v>
      </c>
      <c r="L58" s="214">
        <v>2116.3309300000001</v>
      </c>
      <c r="M58" s="214">
        <v>336340</v>
      </c>
      <c r="N58" s="214">
        <v>338456.33093</v>
      </c>
      <c r="O58" s="215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2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2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7" t="s">
        <v>189</v>
      </c>
      <c r="C62" s="214">
        <v>5905830.1388199991</v>
      </c>
      <c r="D62" s="214">
        <v>6505459.3252799949</v>
      </c>
      <c r="E62" s="214">
        <v>298131.60395999975</v>
      </c>
      <c r="F62" s="214">
        <v>402571.66092000029</v>
      </c>
      <c r="G62" s="214">
        <v>10104.00945</v>
      </c>
      <c r="H62" s="214">
        <v>13122096.738429993</v>
      </c>
      <c r="I62" s="214">
        <v>1390.94921</v>
      </c>
      <c r="J62" s="214">
        <v>46717.245029999998</v>
      </c>
      <c r="K62" s="214">
        <v>48108.194239999997</v>
      </c>
      <c r="L62" s="214">
        <v>1913.3462</v>
      </c>
      <c r="M62" s="214">
        <v>263500</v>
      </c>
      <c r="N62" s="214">
        <v>265413.34620000003</v>
      </c>
      <c r="O62" s="215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2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2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2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7" t="s">
        <v>193</v>
      </c>
      <c r="C66" s="214">
        <v>6001370.0650799982</v>
      </c>
      <c r="D66" s="214">
        <v>6594868.8064099997</v>
      </c>
      <c r="E66" s="214">
        <v>280452.34574999998</v>
      </c>
      <c r="F66" s="214">
        <v>458112.59478999994</v>
      </c>
      <c r="G66" s="214">
        <v>2819.6823300000005</v>
      </c>
      <c r="H66" s="214">
        <v>13337623.494359998</v>
      </c>
      <c r="I66" s="214">
        <v>1315.5387800000001</v>
      </c>
      <c r="J66" s="214">
        <v>19430.7346</v>
      </c>
      <c r="K66" s="214">
        <v>20746.273379999999</v>
      </c>
      <c r="L66" s="214">
        <v>2813.32314</v>
      </c>
      <c r="M66" s="214">
        <v>265900</v>
      </c>
      <c r="N66" s="214">
        <v>268713.32313999999</v>
      </c>
      <c r="O66" s="215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2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2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2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7" t="s">
        <v>197</v>
      </c>
      <c r="C70" s="214">
        <v>6253802.3231899962</v>
      </c>
      <c r="D70" s="214">
        <v>6818033.0379599994</v>
      </c>
      <c r="E70" s="214">
        <v>301396.69112000015</v>
      </c>
      <c r="F70" s="214">
        <v>394858.11183000007</v>
      </c>
      <c r="G70" s="214">
        <v>2025.4979600000004</v>
      </c>
      <c r="H70" s="214">
        <v>13770115.662059996</v>
      </c>
      <c r="I70" s="214">
        <v>7939.6054600000007</v>
      </c>
      <c r="J70" s="214">
        <v>20744.893049999999</v>
      </c>
      <c r="K70" s="214">
        <v>28684.498509999998</v>
      </c>
      <c r="L70" s="214">
        <v>52364.481339999998</v>
      </c>
      <c r="M70" s="214">
        <v>210488</v>
      </c>
      <c r="N70" s="214">
        <v>262852.48134</v>
      </c>
      <c r="O70" s="215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2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2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2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7" t="s">
        <v>201</v>
      </c>
      <c r="C74" s="214">
        <v>6570557.3140999991</v>
      </c>
      <c r="D74" s="214">
        <v>7766653.9062399995</v>
      </c>
      <c r="E74" s="214">
        <v>277685.36982999998</v>
      </c>
      <c r="F74" s="214">
        <v>484638.22933999996</v>
      </c>
      <c r="G74" s="214">
        <v>1562.83889</v>
      </c>
      <c r="H74" s="214">
        <v>15101097.658399997</v>
      </c>
      <c r="I74" s="214">
        <v>2173.88319</v>
      </c>
      <c r="J74" s="214">
        <v>16342.592619999998</v>
      </c>
      <c r="K74" s="214">
        <v>18516.475809999996</v>
      </c>
      <c r="L74" s="214">
        <v>58899.937599999997</v>
      </c>
      <c r="M74" s="214">
        <v>187288</v>
      </c>
      <c r="N74" s="214">
        <v>246187.9376</v>
      </c>
      <c r="O74" s="215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2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2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2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7" t="s">
        <v>205</v>
      </c>
      <c r="C78" s="214">
        <v>7309835.2339999992</v>
      </c>
      <c r="D78" s="214">
        <v>7647386.6908299997</v>
      </c>
      <c r="E78" s="214">
        <v>269351.32853</v>
      </c>
      <c r="F78" s="214">
        <v>254733.08489</v>
      </c>
      <c r="G78" s="214">
        <v>2461.3207500000003</v>
      </c>
      <c r="H78" s="214">
        <v>15483767.659</v>
      </c>
      <c r="I78" s="214">
        <v>3391.4502700000003</v>
      </c>
      <c r="J78" s="214">
        <v>19104.758900000001</v>
      </c>
      <c r="K78" s="214">
        <v>22496.209170000002</v>
      </c>
      <c r="L78" s="214">
        <v>59969.606619999999</v>
      </c>
      <c r="M78" s="214">
        <v>184186</v>
      </c>
      <c r="N78" s="214">
        <v>244155.60662000001</v>
      </c>
      <c r="O78" s="215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2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2" t="s">
        <v>207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2" t="s">
        <v>208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7" t="s">
        <v>210</v>
      </c>
      <c r="C82" s="214">
        <v>7455285.668159999</v>
      </c>
      <c r="D82" s="214">
        <v>7970340.5443500001</v>
      </c>
      <c r="E82" s="214">
        <v>269905.90097999998</v>
      </c>
      <c r="F82" s="214">
        <v>276867.53714000003</v>
      </c>
      <c r="G82" s="214">
        <v>3749.0160599999999</v>
      </c>
      <c r="H82" s="214">
        <v>15976148.666689999</v>
      </c>
      <c r="I82" s="214">
        <v>4709.82798</v>
      </c>
      <c r="J82" s="214">
        <v>25969.202789999999</v>
      </c>
      <c r="K82" s="214">
        <v>30679.030769999998</v>
      </c>
      <c r="L82" s="214">
        <v>59277.634679999996</v>
      </c>
      <c r="M82" s="214">
        <v>119388</v>
      </c>
      <c r="N82" s="214">
        <v>178665.63467999999</v>
      </c>
      <c r="O82" s="215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2" t="s">
        <v>211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2" t="s">
        <v>212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2" t="s">
        <v>213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7" t="s">
        <v>214</v>
      </c>
      <c r="C86" s="214">
        <v>7161972.5217299983</v>
      </c>
      <c r="D86" s="214">
        <v>6855080.7029899992</v>
      </c>
      <c r="E86" s="214">
        <v>224509.53917999999</v>
      </c>
      <c r="F86" s="214">
        <v>306456.12085000001</v>
      </c>
      <c r="G86" s="214">
        <v>3713.205359999999</v>
      </c>
      <c r="H86" s="214">
        <v>14551732.090109996</v>
      </c>
      <c r="I86" s="214">
        <v>5256.7544399999997</v>
      </c>
      <c r="J86" s="214">
        <v>28415.011059999997</v>
      </c>
      <c r="K86" s="214">
        <v>33671.765499999994</v>
      </c>
      <c r="L86" s="214">
        <v>83218.025740000012</v>
      </c>
      <c r="M86" s="214">
        <v>447052</v>
      </c>
      <c r="N86" s="214">
        <v>530270.02573999995</v>
      </c>
      <c r="O86" s="215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2" t="s">
        <v>215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2" t="s">
        <v>216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2" t="s">
        <v>217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7" t="s">
        <v>218</v>
      </c>
      <c r="C90" s="214">
        <v>7794879.6746199997</v>
      </c>
      <c r="D90" s="214">
        <v>8152068.1187399998</v>
      </c>
      <c r="E90" s="214">
        <v>242185.43644999998</v>
      </c>
      <c r="F90" s="214">
        <v>593171.41834999993</v>
      </c>
      <c r="G90" s="214">
        <v>3424.6961500000002</v>
      </c>
      <c r="H90" s="214">
        <v>16785729.344310001</v>
      </c>
      <c r="I90" s="214">
        <v>5222.5108300000002</v>
      </c>
      <c r="J90" s="214">
        <v>49867.08425</v>
      </c>
      <c r="K90" s="214">
        <v>55089.595079999999</v>
      </c>
      <c r="L90" s="214">
        <v>2928.01386</v>
      </c>
      <c r="M90" s="214">
        <v>617140</v>
      </c>
      <c r="N90" s="214">
        <v>620068.01385999995</v>
      </c>
      <c r="O90" s="215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2" t="s">
        <v>219</v>
      </c>
      <c r="C91" s="82">
        <v>1858053.1967600002</v>
      </c>
      <c r="D91" s="82">
        <v>1816798.8162500001</v>
      </c>
      <c r="E91" s="82">
        <v>54862.596279999998</v>
      </c>
      <c r="F91" s="82">
        <v>176307.31158000001</v>
      </c>
      <c r="G91" s="82">
        <v>263.25328999999999</v>
      </c>
      <c r="H91" s="82">
        <v>3906285.1741600004</v>
      </c>
      <c r="I91" s="82">
        <v>761.42746999999997</v>
      </c>
      <c r="J91" s="82">
        <v>12010.669100000001</v>
      </c>
      <c r="K91" s="82">
        <v>12772.096570000002</v>
      </c>
      <c r="L91" s="82">
        <v>1540.0903499999999</v>
      </c>
      <c r="M91" s="82">
        <v>0</v>
      </c>
      <c r="N91" s="82">
        <v>1540.0903499999999</v>
      </c>
      <c r="O91" s="81">
        <v>3920597.3610800006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2" t="s">
        <v>220</v>
      </c>
      <c r="C92" s="82">
        <v>3427120.4117999999</v>
      </c>
      <c r="D92" s="82">
        <v>3733616.0016700001</v>
      </c>
      <c r="E92" s="82">
        <v>111137.63915999999</v>
      </c>
      <c r="F92" s="82">
        <v>319798.44839999999</v>
      </c>
      <c r="G92" s="82">
        <v>623.1078</v>
      </c>
      <c r="H92" s="82">
        <v>7592295.6088300003</v>
      </c>
      <c r="I92" s="82">
        <v>1051.1436800000001</v>
      </c>
      <c r="J92" s="82">
        <v>44153.266360000001</v>
      </c>
      <c r="K92" s="82">
        <v>45204.410040000002</v>
      </c>
      <c r="L92" s="82">
        <v>1852.3462800000002</v>
      </c>
      <c r="M92" s="82">
        <v>60000</v>
      </c>
      <c r="N92" s="82">
        <v>61852.346279999998</v>
      </c>
      <c r="O92" s="81">
        <v>7699352.3651500009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2" t="s">
        <v>221</v>
      </c>
      <c r="C93" s="82">
        <v>6175332.9393800003</v>
      </c>
      <c r="D93" s="82">
        <v>6122089.2580800001</v>
      </c>
      <c r="E93" s="82">
        <v>174534.27339999995</v>
      </c>
      <c r="F93" s="82">
        <v>367568.19289000001</v>
      </c>
      <c r="G93" s="82">
        <v>3531.9380999999998</v>
      </c>
      <c r="H93" s="82">
        <v>12843056.601849999</v>
      </c>
      <c r="I93" s="82">
        <v>1120.26395</v>
      </c>
      <c r="J93" s="82">
        <v>56035.467400000001</v>
      </c>
      <c r="K93" s="82">
        <v>57155.731350000002</v>
      </c>
      <c r="L93" s="82">
        <v>2140.6023599999999</v>
      </c>
      <c r="M93" s="82">
        <v>60000</v>
      </c>
      <c r="N93" s="82">
        <v>62140.602359999997</v>
      </c>
      <c r="O93" s="81">
        <v>12962352.935559999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7" t="s">
        <v>222</v>
      </c>
      <c r="C94" s="214">
        <v>8362820.4678400001</v>
      </c>
      <c r="D94" s="214">
        <v>9007873.8269100003</v>
      </c>
      <c r="E94" s="214">
        <v>180777.52430999995</v>
      </c>
      <c r="F94" s="214">
        <v>382771.13406000001</v>
      </c>
      <c r="G94" s="214">
        <v>9501.4323800000002</v>
      </c>
      <c r="H94" s="214">
        <v>17943744.385499999</v>
      </c>
      <c r="I94" s="214">
        <v>2057.0638799999997</v>
      </c>
      <c r="J94" s="214">
        <v>72731.211749999988</v>
      </c>
      <c r="K94" s="214">
        <v>74788.275629999989</v>
      </c>
      <c r="L94" s="214">
        <v>2868.8246799999997</v>
      </c>
      <c r="M94" s="214">
        <v>90000</v>
      </c>
      <c r="N94" s="214">
        <v>92868.824680000005</v>
      </c>
      <c r="O94" s="215">
        <v>18111401.48581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2" t="s">
        <v>223</v>
      </c>
      <c r="C95" s="82">
        <v>2115801.4454700002</v>
      </c>
      <c r="D95" s="82">
        <v>2089522.7192599999</v>
      </c>
      <c r="E95" s="82">
        <v>86796.800669999997</v>
      </c>
      <c r="F95" s="82">
        <v>46161.001470000003</v>
      </c>
      <c r="G95" s="82">
        <v>1663.3407299999999</v>
      </c>
      <c r="H95" s="82">
        <v>4339945.3075999999</v>
      </c>
      <c r="I95" s="82">
        <v>3603.8211700000002</v>
      </c>
      <c r="J95" s="82">
        <v>40415.08941</v>
      </c>
      <c r="K95" s="82">
        <v>44018.910580000003</v>
      </c>
      <c r="L95" s="82">
        <v>2151.65155</v>
      </c>
      <c r="M95" s="82">
        <v>0</v>
      </c>
      <c r="N95" s="82">
        <v>2151.65155</v>
      </c>
      <c r="O95" s="81">
        <v>4386115.8697299995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2" t="s">
        <v>224</v>
      </c>
      <c r="C96" s="82">
        <v>3733873.7620200007</v>
      </c>
      <c r="D96" s="82">
        <v>3634892.4065800002</v>
      </c>
      <c r="E96" s="82">
        <v>157739.16802000001</v>
      </c>
      <c r="F96" s="82">
        <v>172086.66637000002</v>
      </c>
      <c r="G96" s="82">
        <v>9843.99683</v>
      </c>
      <c r="H96" s="82">
        <v>7708435.9998199996</v>
      </c>
      <c r="I96" s="82">
        <v>4148.4070200000006</v>
      </c>
      <c r="J96" s="82">
        <v>46527.199189999999</v>
      </c>
      <c r="K96" s="82">
        <v>50675.606209999998</v>
      </c>
      <c r="L96" s="82">
        <v>4786.5096199999998</v>
      </c>
      <c r="M96" s="82">
        <v>0</v>
      </c>
      <c r="N96" s="82">
        <v>4786.5096199999998</v>
      </c>
      <c r="O96" s="81">
        <v>7763898.1156499991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2" t="s">
        <v>226</v>
      </c>
      <c r="C97" s="82">
        <v>6817534.9487699997</v>
      </c>
      <c r="D97" s="82">
        <v>5792901.7830200009</v>
      </c>
      <c r="E97" s="82">
        <v>235220.49785000001</v>
      </c>
      <c r="F97" s="82">
        <v>225313.88319999998</v>
      </c>
      <c r="G97" s="82">
        <v>19043.054660000002</v>
      </c>
      <c r="H97" s="82">
        <v>13090014.1675</v>
      </c>
      <c r="I97" s="82">
        <v>4205.9234999999999</v>
      </c>
      <c r="J97" s="82">
        <v>104507.70517</v>
      </c>
      <c r="K97" s="82">
        <v>108713.62867000001</v>
      </c>
      <c r="L97" s="82">
        <v>5390.5816699999996</v>
      </c>
      <c r="M97" s="82">
        <v>0</v>
      </c>
      <c r="N97" s="82">
        <v>5390.5816699999996</v>
      </c>
      <c r="O97" s="81">
        <v>13204118.377839999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1" t="s">
        <v>228</v>
      </c>
      <c r="C98" s="277">
        <v>9302832</v>
      </c>
      <c r="D98" s="277">
        <v>8911267</v>
      </c>
      <c r="E98" s="277">
        <v>330591</v>
      </c>
      <c r="F98" s="277">
        <v>371273</v>
      </c>
      <c r="G98" s="277">
        <v>38815</v>
      </c>
      <c r="H98" s="277">
        <v>18954778</v>
      </c>
      <c r="I98" s="277">
        <v>5104</v>
      </c>
      <c r="J98" s="277">
        <v>159510</v>
      </c>
      <c r="K98" s="277">
        <v>164614</v>
      </c>
      <c r="L98" s="277">
        <v>6520</v>
      </c>
      <c r="M98" s="277">
        <v>226000</v>
      </c>
      <c r="N98" s="277">
        <v>232520</v>
      </c>
      <c r="O98" s="278">
        <v>19351912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2" t="s">
        <v>229</v>
      </c>
      <c r="C99" s="82">
        <v>2263239.8793100002</v>
      </c>
      <c r="D99" s="82">
        <v>1765571.8926599999</v>
      </c>
      <c r="E99" s="82">
        <v>70404.839020000014</v>
      </c>
      <c r="F99" s="82">
        <v>25050.826290000001</v>
      </c>
      <c r="G99" s="82">
        <v>4067.0055299999999</v>
      </c>
      <c r="H99" s="82">
        <v>4128334.4428100004</v>
      </c>
      <c r="I99" s="82">
        <v>51.46932000000001</v>
      </c>
      <c r="J99" s="82">
        <v>7157.2617499999997</v>
      </c>
      <c r="K99" s="82">
        <v>7208.7310699999998</v>
      </c>
      <c r="L99" s="82">
        <v>426.75956000000002</v>
      </c>
      <c r="M99" s="82">
        <v>0</v>
      </c>
      <c r="N99" s="82">
        <v>426.75956000000002</v>
      </c>
      <c r="O99" s="81">
        <v>4135969.9334400008</v>
      </c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2" t="s">
        <v>230</v>
      </c>
      <c r="C100" s="82">
        <v>4117707.5500000003</v>
      </c>
      <c r="D100" s="82">
        <v>3687425.3849999998</v>
      </c>
      <c r="E100" s="82">
        <v>167095.93799999999</v>
      </c>
      <c r="F100" s="82">
        <v>206700.28400000001</v>
      </c>
      <c r="G100" s="82">
        <v>14330.964</v>
      </c>
      <c r="H100" s="82">
        <v>8193260.1210000003</v>
      </c>
      <c r="I100" s="82">
        <v>154.14699999999999</v>
      </c>
      <c r="J100" s="82">
        <v>18159.142</v>
      </c>
      <c r="K100" s="82">
        <v>18313.289000000001</v>
      </c>
      <c r="L100" s="82">
        <v>1056.373</v>
      </c>
      <c r="M100" s="82">
        <v>0</v>
      </c>
      <c r="N100" s="82">
        <v>1056.373</v>
      </c>
      <c r="O100" s="81">
        <v>8212629.7829999998</v>
      </c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2" t="s">
        <v>231</v>
      </c>
      <c r="C101" s="82">
        <v>7175024.7680000002</v>
      </c>
      <c r="D101" s="82">
        <v>5908402.3190000001</v>
      </c>
      <c r="E101" s="82">
        <v>233829.03400000001</v>
      </c>
      <c r="F101" s="82">
        <v>265338.21499999997</v>
      </c>
      <c r="G101" s="82">
        <v>27425.806</v>
      </c>
      <c r="H101" s="82">
        <v>13610020.142000001</v>
      </c>
      <c r="I101" s="82">
        <v>388.68299999999999</v>
      </c>
      <c r="J101" s="82">
        <v>23593.722999999998</v>
      </c>
      <c r="K101" s="82">
        <v>23982.405999999999</v>
      </c>
      <c r="L101" s="82">
        <v>1636.4110000000001</v>
      </c>
      <c r="M101" s="82">
        <v>0</v>
      </c>
      <c r="N101" s="82">
        <v>1636.4110000000001</v>
      </c>
      <c r="O101" s="81">
        <v>13635638.959000001</v>
      </c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14.1" customHeight="1" x14ac:dyDescent="0.2">
      <c r="A102" s="68"/>
      <c r="B102" s="231" t="s">
        <v>235</v>
      </c>
      <c r="C102" s="277">
        <v>9361852.5559999999</v>
      </c>
      <c r="D102" s="277">
        <v>8966771.4220000003</v>
      </c>
      <c r="E102" s="277">
        <v>307349.712</v>
      </c>
      <c r="F102" s="277">
        <v>361635.36800000002</v>
      </c>
      <c r="G102" s="277">
        <v>41520.961000000003</v>
      </c>
      <c r="H102" s="277">
        <v>19039130.019000001</v>
      </c>
      <c r="I102" s="277">
        <v>3930.63</v>
      </c>
      <c r="J102" s="277">
        <v>50739.56</v>
      </c>
      <c r="K102" s="277">
        <v>54670.189999999995</v>
      </c>
      <c r="L102" s="277">
        <v>3476.6189999999997</v>
      </c>
      <c r="M102" s="277">
        <v>253138</v>
      </c>
      <c r="N102" s="277">
        <v>256614.61900000001</v>
      </c>
      <c r="O102" s="278">
        <v>19350414.828000002</v>
      </c>
      <c r="P102" s="69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69"/>
      <c r="AE102" s="69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69"/>
      <c r="AT102" s="69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69"/>
      <c r="BI102" s="69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69"/>
      <c r="BX102" s="69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69"/>
      <c r="CM102" s="69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69"/>
      <c r="DB102" s="69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69"/>
      <c r="DQ102" s="69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69"/>
      <c r="EF102" s="69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69"/>
      <c r="EU102" s="69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69"/>
      <c r="FJ102" s="69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69"/>
      <c r="FY102" s="69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69"/>
      <c r="GN102" s="69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69"/>
      <c r="HC102" s="69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69"/>
      <c r="HR102" s="69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69"/>
      <c r="IG102" s="69"/>
      <c r="IH102" s="70"/>
      <c r="II102" s="70"/>
      <c r="IJ102" s="70"/>
      <c r="IK102" s="70"/>
      <c r="IL102" s="70"/>
      <c r="IM102" s="70"/>
      <c r="IN102" s="70"/>
      <c r="IO102" s="70"/>
      <c r="IP102" s="70"/>
      <c r="IQ102" s="70"/>
      <c r="IR102" s="70"/>
      <c r="IS102" s="70"/>
      <c r="IT102" s="70"/>
      <c r="IU102" s="69"/>
    </row>
    <row r="103" spans="1:255" s="71" customFormat="1" ht="14.1" customHeight="1" x14ac:dyDescent="0.2">
      <c r="A103" s="68"/>
      <c r="B103" s="232" t="s">
        <v>236</v>
      </c>
      <c r="C103" s="82">
        <v>2476035.7540700003</v>
      </c>
      <c r="D103" s="82">
        <v>1910676.3950999998</v>
      </c>
      <c r="E103" s="82">
        <v>67725.71531</v>
      </c>
      <c r="F103" s="82">
        <v>17333.977559999999</v>
      </c>
      <c r="G103" s="82">
        <v>1400.17056</v>
      </c>
      <c r="H103" s="82">
        <v>4473172.0126</v>
      </c>
      <c r="I103" s="82">
        <v>74.971609999999998</v>
      </c>
      <c r="J103" s="82">
        <v>10870.879370000001</v>
      </c>
      <c r="K103" s="82">
        <v>10945.850980000001</v>
      </c>
      <c r="L103" s="82">
        <v>1675.6580200000001</v>
      </c>
      <c r="M103" s="82">
        <v>0</v>
      </c>
      <c r="N103" s="82">
        <v>500.33963999999997</v>
      </c>
      <c r="O103" s="81">
        <v>4484618.2032199996</v>
      </c>
      <c r="P103" s="69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69"/>
      <c r="AE103" s="69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69"/>
      <c r="AT103" s="69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69"/>
      <c r="BI103" s="69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69"/>
      <c r="BX103" s="69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69"/>
      <c r="CM103" s="69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69"/>
      <c r="DB103" s="69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69"/>
      <c r="DQ103" s="69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69"/>
      <c r="EF103" s="69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69"/>
      <c r="EU103" s="69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69"/>
      <c r="FJ103" s="69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69"/>
      <c r="FY103" s="69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69"/>
      <c r="GN103" s="69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69"/>
      <c r="HC103" s="69"/>
      <c r="HD103" s="70"/>
      <c r="HE103" s="70"/>
      <c r="HF103" s="70"/>
      <c r="HG103" s="70"/>
      <c r="HH103" s="70"/>
      <c r="HI103" s="70"/>
      <c r="HJ103" s="70"/>
      <c r="HK103" s="70"/>
      <c r="HL103" s="70"/>
      <c r="HM103" s="70"/>
      <c r="HN103" s="70"/>
      <c r="HO103" s="70"/>
      <c r="HP103" s="70"/>
      <c r="HQ103" s="69"/>
      <c r="HR103" s="69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69"/>
      <c r="IG103" s="69"/>
      <c r="IH103" s="70"/>
      <c r="II103" s="70"/>
      <c r="IJ103" s="70"/>
      <c r="IK103" s="70"/>
      <c r="IL103" s="70"/>
      <c r="IM103" s="70"/>
      <c r="IN103" s="70"/>
      <c r="IO103" s="70"/>
      <c r="IP103" s="70"/>
      <c r="IQ103" s="70"/>
      <c r="IR103" s="70"/>
      <c r="IS103" s="70"/>
      <c r="IT103" s="70"/>
      <c r="IU103" s="69"/>
    </row>
    <row r="104" spans="1:255" s="71" customFormat="1" ht="14.1" customHeight="1" x14ac:dyDescent="0.2">
      <c r="A104" s="68"/>
      <c r="B104" s="232" t="s">
        <v>237</v>
      </c>
      <c r="C104" s="82">
        <v>4249146.4454530003</v>
      </c>
      <c r="D104" s="82">
        <v>4123679.9139999999</v>
      </c>
      <c r="E104" s="82">
        <v>137777.71191000001</v>
      </c>
      <c r="F104" s="82">
        <v>197111.26258999997</v>
      </c>
      <c r="G104" s="82">
        <v>11216.01274</v>
      </c>
      <c r="H104" s="82">
        <v>8718931.3466929998</v>
      </c>
      <c r="I104" s="82">
        <v>131.01414</v>
      </c>
      <c r="J104" s="82">
        <v>22238.769339999999</v>
      </c>
      <c r="K104" s="82">
        <v>22369.783479999998</v>
      </c>
      <c r="L104" s="82">
        <v>1675.6580200000001</v>
      </c>
      <c r="M104" s="82">
        <v>0</v>
      </c>
      <c r="N104" s="82">
        <v>1675.6580200000001</v>
      </c>
      <c r="O104" s="81">
        <v>8742976.7881930005</v>
      </c>
      <c r="P104" s="69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69"/>
      <c r="AE104" s="69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69"/>
      <c r="AT104" s="69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69"/>
      <c r="BI104" s="69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69"/>
      <c r="BX104" s="69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69"/>
      <c r="CM104" s="69"/>
      <c r="CN104" s="70"/>
      <c r="CO104" s="70"/>
      <c r="CP104" s="70"/>
      <c r="CQ104" s="70"/>
      <c r="CR104" s="70"/>
      <c r="CS104" s="70"/>
      <c r="CT104" s="70"/>
      <c r="CU104" s="70"/>
      <c r="CV104" s="70"/>
      <c r="CW104" s="70"/>
      <c r="CX104" s="70"/>
      <c r="CY104" s="70"/>
      <c r="CZ104" s="70"/>
      <c r="DA104" s="69"/>
      <c r="DB104" s="69"/>
      <c r="DC104" s="70"/>
      <c r="DD104" s="70"/>
      <c r="DE104" s="70"/>
      <c r="DF104" s="70"/>
      <c r="DG104" s="70"/>
      <c r="DH104" s="70"/>
      <c r="DI104" s="70"/>
      <c r="DJ104" s="70"/>
      <c r="DK104" s="70"/>
      <c r="DL104" s="70"/>
      <c r="DM104" s="70"/>
      <c r="DN104" s="70"/>
      <c r="DO104" s="70"/>
      <c r="DP104" s="69"/>
      <c r="DQ104" s="69"/>
      <c r="DR104" s="70"/>
      <c r="DS104" s="70"/>
      <c r="DT104" s="70"/>
      <c r="DU104" s="70"/>
      <c r="DV104" s="70"/>
      <c r="DW104" s="70"/>
      <c r="DX104" s="70"/>
      <c r="DY104" s="70"/>
      <c r="DZ104" s="70"/>
      <c r="EA104" s="70"/>
      <c r="EB104" s="70"/>
      <c r="EC104" s="70"/>
      <c r="ED104" s="70"/>
      <c r="EE104" s="69"/>
      <c r="EF104" s="69"/>
      <c r="EG104" s="70"/>
      <c r="EH104" s="70"/>
      <c r="EI104" s="70"/>
      <c r="EJ104" s="70"/>
      <c r="EK104" s="70"/>
      <c r="EL104" s="70"/>
      <c r="EM104" s="70"/>
      <c r="EN104" s="70"/>
      <c r="EO104" s="70"/>
      <c r="EP104" s="70"/>
      <c r="EQ104" s="70"/>
      <c r="ER104" s="70"/>
      <c r="ES104" s="70"/>
      <c r="ET104" s="69"/>
      <c r="EU104" s="69"/>
      <c r="EV104" s="70"/>
      <c r="EW104" s="70"/>
      <c r="EX104" s="70"/>
      <c r="EY104" s="70"/>
      <c r="EZ104" s="70"/>
      <c r="FA104" s="70"/>
      <c r="FB104" s="70"/>
      <c r="FC104" s="70"/>
      <c r="FD104" s="70"/>
      <c r="FE104" s="70"/>
      <c r="FF104" s="70"/>
      <c r="FG104" s="70"/>
      <c r="FH104" s="70"/>
      <c r="FI104" s="69"/>
      <c r="FJ104" s="69"/>
      <c r="FK104" s="70"/>
      <c r="FL104" s="70"/>
      <c r="FM104" s="70"/>
      <c r="FN104" s="70"/>
      <c r="FO104" s="70"/>
      <c r="FP104" s="70"/>
      <c r="FQ104" s="70"/>
      <c r="FR104" s="70"/>
      <c r="FS104" s="70"/>
      <c r="FT104" s="70"/>
      <c r="FU104" s="70"/>
      <c r="FV104" s="70"/>
      <c r="FW104" s="70"/>
      <c r="FX104" s="69"/>
      <c r="FY104" s="69"/>
      <c r="FZ104" s="70"/>
      <c r="GA104" s="70"/>
      <c r="GB104" s="70"/>
      <c r="GC104" s="70"/>
      <c r="GD104" s="70"/>
      <c r="GE104" s="70"/>
      <c r="GF104" s="70"/>
      <c r="GG104" s="70"/>
      <c r="GH104" s="70"/>
      <c r="GI104" s="70"/>
      <c r="GJ104" s="70"/>
      <c r="GK104" s="70"/>
      <c r="GL104" s="70"/>
      <c r="GM104" s="69"/>
      <c r="GN104" s="69"/>
      <c r="GO104" s="70"/>
      <c r="GP104" s="70"/>
      <c r="GQ104" s="70"/>
      <c r="GR104" s="70"/>
      <c r="GS104" s="70"/>
      <c r="GT104" s="70"/>
      <c r="GU104" s="70"/>
      <c r="GV104" s="70"/>
      <c r="GW104" s="70"/>
      <c r="GX104" s="70"/>
      <c r="GY104" s="70"/>
      <c r="GZ104" s="70"/>
      <c r="HA104" s="70"/>
      <c r="HB104" s="69"/>
      <c r="HC104" s="69"/>
      <c r="HD104" s="70"/>
      <c r="HE104" s="70"/>
      <c r="HF104" s="70"/>
      <c r="HG104" s="70"/>
      <c r="HH104" s="70"/>
      <c r="HI104" s="70"/>
      <c r="HJ104" s="70"/>
      <c r="HK104" s="70"/>
      <c r="HL104" s="70"/>
      <c r="HM104" s="70"/>
      <c r="HN104" s="70"/>
      <c r="HO104" s="70"/>
      <c r="HP104" s="70"/>
      <c r="HQ104" s="69"/>
      <c r="HR104" s="69"/>
      <c r="HS104" s="70"/>
      <c r="HT104" s="70"/>
      <c r="HU104" s="70"/>
      <c r="HV104" s="70"/>
      <c r="HW104" s="70"/>
      <c r="HX104" s="70"/>
      <c r="HY104" s="70"/>
      <c r="HZ104" s="70"/>
      <c r="IA104" s="70"/>
      <c r="IB104" s="70"/>
      <c r="IC104" s="70"/>
      <c r="ID104" s="70"/>
      <c r="IE104" s="70"/>
      <c r="IF104" s="69"/>
      <c r="IG104" s="69"/>
      <c r="IH104" s="70"/>
      <c r="II104" s="70"/>
      <c r="IJ104" s="70"/>
      <c r="IK104" s="70"/>
      <c r="IL104" s="70"/>
      <c r="IM104" s="70"/>
      <c r="IN104" s="70"/>
      <c r="IO104" s="70"/>
      <c r="IP104" s="70"/>
      <c r="IQ104" s="70"/>
      <c r="IR104" s="70"/>
      <c r="IS104" s="70"/>
      <c r="IT104" s="70"/>
      <c r="IU104" s="69"/>
    </row>
    <row r="105" spans="1:255" s="71" customFormat="1" ht="14.1" customHeight="1" x14ac:dyDescent="0.2">
      <c r="A105" s="68"/>
      <c r="B105" s="232" t="s">
        <v>238</v>
      </c>
      <c r="C105" s="82">
        <v>7633191.1490000002</v>
      </c>
      <c r="D105" s="82">
        <v>6694391.0039999997</v>
      </c>
      <c r="E105" s="82">
        <v>208160.29</v>
      </c>
      <c r="F105" s="82">
        <v>266646.03600000002</v>
      </c>
      <c r="G105" s="82">
        <v>21587.614000000001</v>
      </c>
      <c r="H105" s="82">
        <v>14823976.093</v>
      </c>
      <c r="I105" s="82">
        <v>571.45600000000002</v>
      </c>
      <c r="J105" s="82">
        <v>34383.048000000003</v>
      </c>
      <c r="K105" s="82">
        <v>34954.504000000001</v>
      </c>
      <c r="L105" s="82">
        <v>2319.9110000000001</v>
      </c>
      <c r="M105" s="82">
        <v>0</v>
      </c>
      <c r="N105" s="82">
        <v>2319.9110000000001</v>
      </c>
      <c r="O105" s="81">
        <v>14861250.508000001</v>
      </c>
      <c r="P105" s="69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69"/>
      <c r="AE105" s="69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69"/>
      <c r="AT105" s="69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69"/>
      <c r="BI105" s="69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69"/>
      <c r="BX105" s="69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69"/>
      <c r="CM105" s="69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69"/>
      <c r="DB105" s="69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69"/>
      <c r="DQ105" s="69"/>
      <c r="DR105" s="70"/>
      <c r="DS105" s="70"/>
      <c r="DT105" s="70"/>
      <c r="DU105" s="70"/>
      <c r="DV105" s="70"/>
      <c r="DW105" s="70"/>
      <c r="DX105" s="70"/>
      <c r="DY105" s="70"/>
      <c r="DZ105" s="70"/>
      <c r="EA105" s="70"/>
      <c r="EB105" s="70"/>
      <c r="EC105" s="70"/>
      <c r="ED105" s="70"/>
      <c r="EE105" s="69"/>
      <c r="EF105" s="69"/>
      <c r="EG105" s="70"/>
      <c r="EH105" s="70"/>
      <c r="EI105" s="70"/>
      <c r="EJ105" s="70"/>
      <c r="EK105" s="70"/>
      <c r="EL105" s="70"/>
      <c r="EM105" s="70"/>
      <c r="EN105" s="70"/>
      <c r="EO105" s="70"/>
      <c r="EP105" s="70"/>
      <c r="EQ105" s="70"/>
      <c r="ER105" s="70"/>
      <c r="ES105" s="70"/>
      <c r="ET105" s="69"/>
      <c r="EU105" s="69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69"/>
      <c r="FJ105" s="69"/>
      <c r="FK105" s="70"/>
      <c r="FL105" s="70"/>
      <c r="FM105" s="70"/>
      <c r="FN105" s="70"/>
      <c r="FO105" s="70"/>
      <c r="FP105" s="70"/>
      <c r="FQ105" s="70"/>
      <c r="FR105" s="70"/>
      <c r="FS105" s="70"/>
      <c r="FT105" s="70"/>
      <c r="FU105" s="70"/>
      <c r="FV105" s="70"/>
      <c r="FW105" s="70"/>
      <c r="FX105" s="69"/>
      <c r="FY105" s="69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  <c r="GK105" s="70"/>
      <c r="GL105" s="70"/>
      <c r="GM105" s="69"/>
      <c r="GN105" s="69"/>
      <c r="GO105" s="70"/>
      <c r="GP105" s="70"/>
      <c r="GQ105" s="70"/>
      <c r="GR105" s="70"/>
      <c r="GS105" s="70"/>
      <c r="GT105" s="70"/>
      <c r="GU105" s="70"/>
      <c r="GV105" s="70"/>
      <c r="GW105" s="70"/>
      <c r="GX105" s="70"/>
      <c r="GY105" s="70"/>
      <c r="GZ105" s="70"/>
      <c r="HA105" s="70"/>
      <c r="HB105" s="69"/>
      <c r="HC105" s="69"/>
      <c r="HD105" s="70"/>
      <c r="HE105" s="70"/>
      <c r="HF105" s="70"/>
      <c r="HG105" s="70"/>
      <c r="HH105" s="70"/>
      <c r="HI105" s="70"/>
      <c r="HJ105" s="70"/>
      <c r="HK105" s="70"/>
      <c r="HL105" s="70"/>
      <c r="HM105" s="70"/>
      <c r="HN105" s="70"/>
      <c r="HO105" s="70"/>
      <c r="HP105" s="70"/>
      <c r="HQ105" s="69"/>
      <c r="HR105" s="69"/>
      <c r="HS105" s="70"/>
      <c r="HT105" s="70"/>
      <c r="HU105" s="70"/>
      <c r="HV105" s="70"/>
      <c r="HW105" s="70"/>
      <c r="HX105" s="70"/>
      <c r="HY105" s="70"/>
      <c r="HZ105" s="70"/>
      <c r="IA105" s="70"/>
      <c r="IB105" s="70"/>
      <c r="IC105" s="70"/>
      <c r="ID105" s="70"/>
      <c r="IE105" s="70"/>
      <c r="IF105" s="69"/>
      <c r="IG105" s="69"/>
      <c r="IH105" s="70"/>
      <c r="II105" s="70"/>
      <c r="IJ105" s="70"/>
      <c r="IK105" s="70"/>
      <c r="IL105" s="70"/>
      <c r="IM105" s="70"/>
      <c r="IN105" s="70"/>
      <c r="IO105" s="70"/>
      <c r="IP105" s="70"/>
      <c r="IQ105" s="70"/>
      <c r="IR105" s="70"/>
      <c r="IS105" s="70"/>
      <c r="IT105" s="70"/>
      <c r="IU105" s="69"/>
    </row>
    <row r="106" spans="1:255" s="71" customFormat="1" ht="3.95" customHeight="1" x14ac:dyDescent="0.2">
      <c r="A106" s="7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</row>
    <row r="107" spans="1:255" ht="19.5" customHeight="1" x14ac:dyDescent="0.2">
      <c r="A107" s="64"/>
      <c r="B107" s="337" t="s">
        <v>27</v>
      </c>
      <c r="C107" s="337"/>
      <c r="O107"/>
    </row>
  </sheetData>
  <mergeCells count="1">
    <mergeCell ref="B107:C107"/>
  </mergeCells>
  <phoneticPr fontId="19" type="noConversion"/>
  <hyperlinks>
    <hyperlink ref="B107:C107" location="Aurkibidea!A1" tooltip="Itzuli" display="◄ itzuli" xr:uid="{00000000-0004-0000-0A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100"/>
  <sheetViews>
    <sheetView showGridLines="0" workbookViewId="0">
      <pane xSplit="2" ySplit="6" topLeftCell="C80" activePane="bottomRight" state="frozen"/>
      <selection pane="topRight"/>
      <selection pane="bottomLeft"/>
      <selection pane="bottomRight" activeCell="G107" sqref="G107"/>
    </sheetView>
  </sheetViews>
  <sheetFormatPr baseColWidth="10" defaultColWidth="12.5703125" defaultRowHeight="16.5" x14ac:dyDescent="0.3"/>
  <cols>
    <col min="1" max="1" width="2.28515625" style="148" customWidth="1"/>
    <col min="2" max="2" width="9.7109375" style="149" customWidth="1"/>
    <col min="3" max="11" width="12.5703125" style="150" customWidth="1"/>
    <col min="12" max="12" width="15.85546875" style="150" bestFit="1" customWidth="1"/>
    <col min="13" max="16384" width="12.5703125" style="150"/>
  </cols>
  <sheetData>
    <row r="1" spans="1:186" s="200" customFormat="1" ht="15.75" x14ac:dyDescent="0.2">
      <c r="B1" s="201" t="s">
        <v>26</v>
      </c>
      <c r="K1" s="202" t="str">
        <f>Aurkibidea!B8</f>
        <v>2025-ko 3. hiruhilabetea</v>
      </c>
    </row>
    <row r="2" spans="1:186" s="132" customFormat="1" ht="20.25" customHeight="1" x14ac:dyDescent="0.2">
      <c r="A2" s="131"/>
      <c r="B2" s="113" t="s">
        <v>145</v>
      </c>
      <c r="C2" s="151"/>
      <c r="D2" s="151"/>
      <c r="E2" s="151"/>
      <c r="F2" s="151"/>
      <c r="G2" s="151"/>
      <c r="H2" s="151"/>
      <c r="I2" s="151"/>
      <c r="J2" s="151"/>
      <c r="K2" s="151"/>
    </row>
    <row r="3" spans="1:186" s="132" customFormat="1" ht="13.5" customHeight="1" x14ac:dyDescent="0.2">
      <c r="A3" s="131"/>
      <c r="B3" s="115" t="s">
        <v>126</v>
      </c>
      <c r="C3" s="151"/>
      <c r="D3" s="151"/>
      <c r="E3" s="151"/>
      <c r="F3" s="151"/>
      <c r="G3" s="151"/>
      <c r="H3" s="151"/>
      <c r="I3" s="151"/>
      <c r="J3" s="151"/>
      <c r="K3" s="151"/>
    </row>
    <row r="4" spans="1:186" s="132" customFormat="1" ht="14.25" customHeight="1" x14ac:dyDescent="0.2">
      <c r="A4" s="133"/>
      <c r="B4" s="133"/>
      <c r="C4" s="152"/>
      <c r="D4" s="147"/>
      <c r="E4" s="133"/>
      <c r="F4" s="133"/>
      <c r="G4" s="133"/>
      <c r="H4" s="133"/>
      <c r="I4" s="133"/>
      <c r="J4" s="133"/>
      <c r="K4" s="80" t="s">
        <v>127</v>
      </c>
    </row>
    <row r="5" spans="1:186" s="136" customFormat="1" ht="36" customHeight="1" x14ac:dyDescent="0.2">
      <c r="A5" s="134"/>
      <c r="B5" s="233" t="s">
        <v>82</v>
      </c>
      <c r="C5" s="168" t="s">
        <v>128</v>
      </c>
      <c r="D5" s="153" t="s">
        <v>136</v>
      </c>
      <c r="E5" s="153" t="s">
        <v>137</v>
      </c>
      <c r="F5" s="169" t="s">
        <v>138</v>
      </c>
      <c r="G5" s="168" t="s">
        <v>129</v>
      </c>
      <c r="H5" s="153" t="s">
        <v>139</v>
      </c>
      <c r="I5" s="153" t="s">
        <v>140</v>
      </c>
      <c r="J5" s="153" t="s">
        <v>141</v>
      </c>
      <c r="K5" s="169" t="s">
        <v>142</v>
      </c>
      <c r="L5" s="135"/>
      <c r="M5" s="135"/>
      <c r="AA5" s="135"/>
      <c r="AB5" s="135"/>
      <c r="AP5" s="135"/>
      <c r="AQ5" s="135"/>
      <c r="BE5" s="135"/>
      <c r="BF5" s="135"/>
      <c r="BT5" s="135"/>
      <c r="BU5" s="135"/>
      <c r="CI5" s="135"/>
      <c r="CJ5" s="135"/>
      <c r="CX5" s="135"/>
      <c r="CY5" s="135"/>
      <c r="DM5" s="135"/>
      <c r="DN5" s="135"/>
      <c r="EB5" s="135"/>
      <c r="EC5" s="135"/>
      <c r="EQ5" s="135"/>
      <c r="ER5" s="135"/>
      <c r="FF5" s="135"/>
      <c r="FG5" s="135"/>
      <c r="FU5" s="135"/>
      <c r="FV5" s="135"/>
    </row>
    <row r="6" spans="1:186" s="140" customFormat="1" ht="3.95" customHeight="1" x14ac:dyDescent="0.2">
      <c r="A6" s="137"/>
      <c r="B6" s="234"/>
      <c r="C6" s="235"/>
      <c r="D6" s="236"/>
      <c r="E6" s="236"/>
      <c r="F6" s="237"/>
      <c r="G6" s="235"/>
      <c r="H6" s="236"/>
      <c r="I6" s="236"/>
      <c r="J6" s="236"/>
      <c r="K6" s="238"/>
      <c r="L6" s="138"/>
      <c r="M6" s="138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8"/>
      <c r="AB6" s="138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8"/>
      <c r="AQ6" s="138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8"/>
      <c r="BF6" s="138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8"/>
      <c r="BU6" s="138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8"/>
      <c r="CJ6" s="138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8"/>
      <c r="CY6" s="138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8"/>
      <c r="DN6" s="138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8"/>
      <c r="EC6" s="138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8"/>
      <c r="ER6" s="138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8"/>
      <c r="FG6" s="138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8"/>
      <c r="FV6" s="138"/>
      <c r="FW6" s="139"/>
      <c r="FX6" s="139"/>
      <c r="FY6" s="139"/>
      <c r="FZ6" s="139"/>
      <c r="GA6" s="139"/>
      <c r="GB6" s="139"/>
      <c r="GC6" s="139"/>
      <c r="GD6" s="139"/>
    </row>
    <row r="7" spans="1:186" s="146" customFormat="1" ht="12.75" customHeight="1" x14ac:dyDescent="0.25">
      <c r="A7" s="141"/>
      <c r="B7" s="239" t="s">
        <v>99</v>
      </c>
      <c r="C7" s="170">
        <v>939179.9471799999</v>
      </c>
      <c r="D7" s="143">
        <v>885906.20715999999</v>
      </c>
      <c r="E7" s="143">
        <v>34577.499609999999</v>
      </c>
      <c r="F7" s="171">
        <v>18696.240409999889</v>
      </c>
      <c r="G7" s="170">
        <v>972949.92218000011</v>
      </c>
      <c r="H7" s="143">
        <v>77352.601600000009</v>
      </c>
      <c r="I7" s="143">
        <v>676547.71568999998</v>
      </c>
      <c r="J7" s="143">
        <v>204178.65990999999</v>
      </c>
      <c r="K7" s="240">
        <v>14870.944979999984</v>
      </c>
      <c r="L7" s="207"/>
      <c r="M7" s="144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4"/>
      <c r="AB7" s="144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4"/>
      <c r="AQ7" s="144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4"/>
      <c r="BF7" s="144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4"/>
      <c r="BU7" s="144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4"/>
      <c r="CJ7" s="144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4"/>
      <c r="CY7" s="144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4"/>
      <c r="DN7" s="144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4"/>
      <c r="EC7" s="144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4"/>
      <c r="ER7" s="144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4"/>
      <c r="FG7" s="144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4"/>
      <c r="FV7" s="144"/>
      <c r="FW7" s="145"/>
      <c r="FX7" s="145"/>
      <c r="FY7" s="145"/>
      <c r="FZ7" s="145"/>
      <c r="GA7" s="145"/>
      <c r="GB7" s="145"/>
      <c r="GC7" s="145"/>
      <c r="GD7" s="145"/>
    </row>
    <row r="8" spans="1:186" s="140" customFormat="1" ht="12.75" customHeight="1" x14ac:dyDescent="0.25">
      <c r="A8" s="137"/>
      <c r="B8" s="239" t="s">
        <v>100</v>
      </c>
      <c r="C8" s="170">
        <v>1460465.34</v>
      </c>
      <c r="D8" s="143">
        <v>1229375.4516100003</v>
      </c>
      <c r="E8" s="143">
        <v>158190.82498</v>
      </c>
      <c r="F8" s="171">
        <v>72899.063409999872</v>
      </c>
      <c r="G8" s="170">
        <v>2087445.1929500005</v>
      </c>
      <c r="H8" s="143">
        <v>164331.01424999995</v>
      </c>
      <c r="I8" s="143">
        <v>1393779.8125400001</v>
      </c>
      <c r="J8" s="143">
        <v>493960.69415000011</v>
      </c>
      <c r="K8" s="240">
        <v>35373.672010000431</v>
      </c>
      <c r="L8" s="207"/>
      <c r="M8" s="138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8"/>
      <c r="AB8" s="138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8"/>
      <c r="AQ8" s="138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8"/>
      <c r="BF8" s="138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8"/>
      <c r="BU8" s="138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8"/>
      <c r="CJ8" s="138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8"/>
      <c r="CY8" s="138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8"/>
      <c r="DN8" s="138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8"/>
      <c r="EC8" s="138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8"/>
      <c r="ER8" s="138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8"/>
      <c r="FG8" s="138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8"/>
      <c r="FV8" s="138"/>
      <c r="FW8" s="139"/>
      <c r="FX8" s="139"/>
      <c r="FY8" s="139"/>
      <c r="FZ8" s="139"/>
      <c r="GA8" s="139"/>
      <c r="GB8" s="139"/>
      <c r="GC8" s="139"/>
      <c r="GD8" s="139"/>
    </row>
    <row r="9" spans="1:186" s="140" customFormat="1" ht="12.75" customHeight="1" x14ac:dyDescent="0.25">
      <c r="A9" s="137"/>
      <c r="B9" s="243" t="s">
        <v>101</v>
      </c>
      <c r="C9" s="170">
        <v>3117502.5734599996</v>
      </c>
      <c r="D9" s="143">
        <v>2060022.5126699999</v>
      </c>
      <c r="E9" s="143">
        <v>910502.7612999999</v>
      </c>
      <c r="F9" s="171">
        <v>146977.29949</v>
      </c>
      <c r="G9" s="170">
        <v>3104043.5572299999</v>
      </c>
      <c r="H9" s="142">
        <v>254561.39608000003</v>
      </c>
      <c r="I9" s="142">
        <v>2044924.60142</v>
      </c>
      <c r="J9" s="142">
        <v>752066.53711999999</v>
      </c>
      <c r="K9" s="244">
        <v>52491.02261</v>
      </c>
      <c r="L9" s="207"/>
      <c r="M9" s="138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8"/>
      <c r="AB9" s="138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8"/>
      <c r="AQ9" s="138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8"/>
      <c r="BF9" s="138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8"/>
      <c r="BU9" s="138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8"/>
      <c r="CJ9" s="138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8"/>
      <c r="CY9" s="138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8"/>
      <c r="DN9" s="138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8"/>
      <c r="EC9" s="138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8"/>
      <c r="ER9" s="138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8"/>
      <c r="FG9" s="138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8"/>
      <c r="FV9" s="138"/>
      <c r="FW9" s="139"/>
      <c r="FX9" s="139"/>
      <c r="FY9" s="139"/>
      <c r="FZ9" s="139"/>
      <c r="GA9" s="139"/>
      <c r="GB9" s="139"/>
      <c r="GC9" s="139"/>
      <c r="GD9" s="139"/>
    </row>
    <row r="10" spans="1:186" s="140" customFormat="1" ht="12.75" customHeight="1" x14ac:dyDescent="0.25">
      <c r="A10" s="137"/>
      <c r="B10" s="241" t="s">
        <v>102</v>
      </c>
      <c r="C10" s="217">
        <v>4213339.2800099999</v>
      </c>
      <c r="D10" s="218">
        <v>3021490.886729999</v>
      </c>
      <c r="E10" s="218">
        <v>1046098.7822100001</v>
      </c>
      <c r="F10" s="219">
        <v>145749.6110700003</v>
      </c>
      <c r="G10" s="217">
        <v>4878087.10035</v>
      </c>
      <c r="H10" s="218">
        <v>343548.20793999999</v>
      </c>
      <c r="I10" s="218">
        <v>3280291.0556899998</v>
      </c>
      <c r="J10" s="218">
        <v>1193054.68973</v>
      </c>
      <c r="K10" s="242">
        <v>61193.146990000001</v>
      </c>
      <c r="L10" s="207"/>
      <c r="M10" s="138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8"/>
      <c r="AB10" s="138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8"/>
      <c r="AQ10" s="138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8"/>
      <c r="BF10" s="138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8"/>
      <c r="BU10" s="138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8"/>
      <c r="CJ10" s="138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8"/>
      <c r="CY10" s="138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8"/>
      <c r="DN10" s="138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8"/>
      <c r="EC10" s="138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8"/>
      <c r="ER10" s="138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8"/>
      <c r="FG10" s="138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8"/>
      <c r="FV10" s="138"/>
      <c r="FW10" s="139"/>
      <c r="FX10" s="139"/>
      <c r="FY10" s="139"/>
      <c r="FZ10" s="139"/>
      <c r="GA10" s="139"/>
      <c r="GB10" s="139"/>
      <c r="GC10" s="139"/>
      <c r="GD10" s="139"/>
    </row>
    <row r="11" spans="1:186" s="146" customFormat="1" ht="13.5" customHeight="1" x14ac:dyDescent="0.25">
      <c r="A11" s="141"/>
      <c r="B11" s="239" t="s">
        <v>103</v>
      </c>
      <c r="C11" s="170">
        <v>989315.70326999994</v>
      </c>
      <c r="D11" s="143">
        <v>914678.46118999994</v>
      </c>
      <c r="E11" s="143">
        <v>62655.5743</v>
      </c>
      <c r="F11" s="171">
        <v>11981.66778</v>
      </c>
      <c r="G11" s="170">
        <v>1173950.5950399998</v>
      </c>
      <c r="H11" s="143">
        <v>104381.42612</v>
      </c>
      <c r="I11" s="143">
        <v>756576.59208999993</v>
      </c>
      <c r="J11" s="143">
        <v>297313.39376000001</v>
      </c>
      <c r="K11" s="240">
        <v>15679.183069999999</v>
      </c>
      <c r="L11" s="207"/>
      <c r="M11" s="144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4"/>
      <c r="AB11" s="144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4"/>
      <c r="AQ11" s="144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4"/>
      <c r="BF11" s="144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4"/>
      <c r="BU11" s="144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4"/>
      <c r="CJ11" s="144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4"/>
      <c r="CY11" s="144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4"/>
      <c r="DN11" s="144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4"/>
      <c r="EC11" s="144"/>
      <c r="ED11" s="145"/>
      <c r="EE11" s="145"/>
      <c r="EF11" s="145"/>
      <c r="EG11" s="145"/>
      <c r="EH11" s="145"/>
      <c r="EI11" s="145"/>
      <c r="EJ11" s="145"/>
      <c r="EK11" s="145"/>
      <c r="EL11" s="145"/>
      <c r="EM11" s="145"/>
      <c r="EN11" s="145"/>
      <c r="EO11" s="145"/>
      <c r="EP11" s="145"/>
      <c r="EQ11" s="144"/>
      <c r="ER11" s="144"/>
      <c r="ES11" s="145"/>
      <c r="ET11" s="145"/>
      <c r="EU11" s="145"/>
      <c r="EV11" s="145"/>
      <c r="EW11" s="145"/>
      <c r="EX11" s="145"/>
      <c r="EY11" s="145"/>
      <c r="EZ11" s="145"/>
      <c r="FA11" s="145"/>
      <c r="FB11" s="145"/>
      <c r="FC11" s="145"/>
      <c r="FD11" s="145"/>
      <c r="FE11" s="145"/>
      <c r="FF11" s="144"/>
      <c r="FG11" s="144"/>
      <c r="FH11" s="145"/>
      <c r="FI11" s="145"/>
      <c r="FJ11" s="145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4"/>
      <c r="FV11" s="144"/>
      <c r="FW11" s="145"/>
      <c r="FX11" s="145"/>
      <c r="FY11" s="145"/>
      <c r="FZ11" s="145"/>
      <c r="GA11" s="145"/>
      <c r="GB11" s="145"/>
      <c r="GC11" s="145"/>
      <c r="GD11" s="145"/>
    </row>
    <row r="12" spans="1:186" s="140" customFormat="1" ht="12.75" customHeight="1" x14ac:dyDescent="0.25">
      <c r="A12" s="137"/>
      <c r="B12" s="239" t="s">
        <v>104</v>
      </c>
      <c r="C12" s="170">
        <v>1469836.9740599999</v>
      </c>
      <c r="D12" s="143">
        <v>1228804.5987</v>
      </c>
      <c r="E12" s="143">
        <v>172793.10634</v>
      </c>
      <c r="F12" s="171">
        <v>68239.269019999963</v>
      </c>
      <c r="G12" s="170">
        <v>2368620.1567800003</v>
      </c>
      <c r="H12" s="143">
        <v>200570.65921000001</v>
      </c>
      <c r="I12" s="143">
        <v>1500388.1167899999</v>
      </c>
      <c r="J12" s="143">
        <v>630068.60935000004</v>
      </c>
      <c r="K12" s="240">
        <v>37592.771430000197</v>
      </c>
      <c r="L12" s="207"/>
      <c r="M12" s="138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8"/>
      <c r="AB12" s="138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8"/>
      <c r="AQ12" s="138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8"/>
      <c r="BF12" s="138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8"/>
      <c r="BU12" s="138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8"/>
      <c r="CJ12" s="138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8"/>
      <c r="CY12" s="138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8"/>
      <c r="DN12" s="138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8"/>
      <c r="EC12" s="138"/>
      <c r="ED12" s="139"/>
      <c r="EE12" s="139"/>
      <c r="EF12" s="139"/>
      <c r="EG12" s="139"/>
      <c r="EH12" s="139"/>
      <c r="EI12" s="139"/>
      <c r="EJ12" s="139"/>
      <c r="EK12" s="139"/>
      <c r="EL12" s="139"/>
      <c r="EM12" s="139"/>
      <c r="EN12" s="139"/>
      <c r="EO12" s="139"/>
      <c r="EP12" s="139"/>
      <c r="EQ12" s="138"/>
      <c r="ER12" s="138"/>
      <c r="ES12" s="139"/>
      <c r="ET12" s="139"/>
      <c r="EU12" s="139"/>
      <c r="EV12" s="139"/>
      <c r="EW12" s="139"/>
      <c r="EX12" s="139"/>
      <c r="EY12" s="139"/>
      <c r="EZ12" s="139"/>
      <c r="FA12" s="139"/>
      <c r="FB12" s="139"/>
      <c r="FC12" s="139"/>
      <c r="FD12" s="139"/>
      <c r="FE12" s="139"/>
      <c r="FF12" s="138"/>
      <c r="FG12" s="138"/>
      <c r="FH12" s="139"/>
      <c r="FI12" s="139"/>
      <c r="FJ12" s="139"/>
      <c r="FK12" s="139"/>
      <c r="FL12" s="139"/>
      <c r="FM12" s="139"/>
      <c r="FN12" s="139"/>
      <c r="FO12" s="139"/>
      <c r="FP12" s="139"/>
      <c r="FQ12" s="139"/>
      <c r="FR12" s="139"/>
      <c r="FS12" s="139"/>
      <c r="FT12" s="139"/>
      <c r="FU12" s="138"/>
      <c r="FV12" s="138"/>
      <c r="FW12" s="139"/>
      <c r="FX12" s="139"/>
      <c r="FY12" s="139"/>
      <c r="FZ12" s="139"/>
      <c r="GA12" s="139"/>
      <c r="GB12" s="139"/>
      <c r="GC12" s="139"/>
      <c r="GD12" s="139"/>
    </row>
    <row r="13" spans="1:186" s="140" customFormat="1" ht="12.75" customHeight="1" x14ac:dyDescent="0.25">
      <c r="A13" s="137"/>
      <c r="B13" s="243" t="s">
        <v>105</v>
      </c>
      <c r="C13" s="170">
        <v>3212390.9032700001</v>
      </c>
      <c r="D13" s="143">
        <v>2073921.27419</v>
      </c>
      <c r="E13" s="143">
        <v>994501.28757000004</v>
      </c>
      <c r="F13" s="171">
        <v>143968.34151</v>
      </c>
      <c r="G13" s="170">
        <v>3526864.27819</v>
      </c>
      <c r="H13" s="142">
        <v>301585.79428000003</v>
      </c>
      <c r="I13" s="142">
        <v>2230070.44906</v>
      </c>
      <c r="J13" s="142">
        <v>939374.45328000002</v>
      </c>
      <c r="K13" s="244">
        <v>55833.581570000002</v>
      </c>
      <c r="L13" s="207"/>
      <c r="M13" s="138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8"/>
      <c r="AB13" s="138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8"/>
      <c r="AQ13" s="138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8"/>
      <c r="BF13" s="138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8"/>
      <c r="BU13" s="138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8"/>
      <c r="CJ13" s="138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8"/>
      <c r="CY13" s="138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8"/>
      <c r="DN13" s="138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8"/>
      <c r="EC13" s="138"/>
      <c r="ED13" s="139"/>
      <c r="EE13" s="139"/>
      <c r="EF13" s="139"/>
      <c r="EG13" s="139"/>
      <c r="EH13" s="139"/>
      <c r="EI13" s="139"/>
      <c r="EJ13" s="139"/>
      <c r="EK13" s="139"/>
      <c r="EL13" s="139"/>
      <c r="EM13" s="139"/>
      <c r="EN13" s="139"/>
      <c r="EO13" s="139"/>
      <c r="EP13" s="139"/>
      <c r="EQ13" s="138"/>
      <c r="ER13" s="138"/>
      <c r="ES13" s="139"/>
      <c r="ET13" s="139"/>
      <c r="EU13" s="139"/>
      <c r="EV13" s="139"/>
      <c r="EW13" s="139"/>
      <c r="EX13" s="139"/>
      <c r="EY13" s="139"/>
      <c r="EZ13" s="139"/>
      <c r="FA13" s="139"/>
      <c r="FB13" s="139"/>
      <c r="FC13" s="139"/>
      <c r="FD13" s="139"/>
      <c r="FE13" s="139"/>
      <c r="FF13" s="138"/>
      <c r="FG13" s="138"/>
      <c r="FH13" s="139"/>
      <c r="FI13" s="139"/>
      <c r="FJ13" s="139"/>
      <c r="FK13" s="139"/>
      <c r="FL13" s="139"/>
      <c r="FM13" s="139"/>
      <c r="FN13" s="139"/>
      <c r="FO13" s="139"/>
      <c r="FP13" s="139"/>
      <c r="FQ13" s="139"/>
      <c r="FR13" s="139"/>
      <c r="FS13" s="139"/>
      <c r="FT13" s="139"/>
      <c r="FU13" s="138"/>
      <c r="FV13" s="138"/>
      <c r="FW13" s="139"/>
      <c r="FX13" s="139"/>
      <c r="FY13" s="139"/>
      <c r="FZ13" s="139"/>
      <c r="GA13" s="139"/>
      <c r="GB13" s="139"/>
      <c r="GC13" s="139"/>
      <c r="GD13" s="139"/>
    </row>
    <row r="14" spans="1:186" s="140" customFormat="1" ht="12.75" customHeight="1" x14ac:dyDescent="0.25">
      <c r="A14" s="137"/>
      <c r="B14" s="241" t="s">
        <v>106</v>
      </c>
      <c r="C14" s="217">
        <v>4401057.0020000003</v>
      </c>
      <c r="D14" s="218">
        <v>3074929.932</v>
      </c>
      <c r="E14" s="218">
        <v>1154369.575</v>
      </c>
      <c r="F14" s="219">
        <v>171757.495</v>
      </c>
      <c r="G14" s="217">
        <v>5506491.5289999992</v>
      </c>
      <c r="H14" s="218">
        <v>395798.82299999997</v>
      </c>
      <c r="I14" s="218">
        <v>3693819.2829999998</v>
      </c>
      <c r="J14" s="218">
        <v>1329701.5209999999</v>
      </c>
      <c r="K14" s="242">
        <v>87171.902000000002</v>
      </c>
      <c r="L14" s="207"/>
      <c r="M14" s="138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8"/>
      <c r="AB14" s="138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8"/>
      <c r="AQ14" s="138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8"/>
      <c r="BF14" s="138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8"/>
      <c r="BU14" s="138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8"/>
      <c r="CJ14" s="138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8"/>
      <c r="CY14" s="138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8"/>
      <c r="DN14" s="138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8"/>
      <c r="EC14" s="138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8"/>
      <c r="ER14" s="138"/>
      <c r="ES14" s="139"/>
      <c r="ET14" s="139"/>
      <c r="EU14" s="139"/>
      <c r="EV14" s="139"/>
      <c r="EW14" s="139"/>
      <c r="EX14" s="139"/>
      <c r="EY14" s="139"/>
      <c r="EZ14" s="139"/>
      <c r="FA14" s="139"/>
      <c r="FB14" s="139"/>
      <c r="FC14" s="139"/>
      <c r="FD14" s="139"/>
      <c r="FE14" s="139"/>
      <c r="FF14" s="138"/>
      <c r="FG14" s="138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8"/>
      <c r="FV14" s="138"/>
      <c r="FW14" s="139"/>
      <c r="FX14" s="139"/>
      <c r="FY14" s="139"/>
      <c r="FZ14" s="139"/>
      <c r="GA14" s="139"/>
      <c r="GB14" s="139"/>
      <c r="GC14" s="139"/>
      <c r="GD14" s="139"/>
    </row>
    <row r="15" spans="1:186" s="140" customFormat="1" ht="12.75" customHeight="1" x14ac:dyDescent="0.25">
      <c r="A15" s="137"/>
      <c r="B15" s="239" t="s">
        <v>107</v>
      </c>
      <c r="C15" s="170">
        <v>1062248.4980000001</v>
      </c>
      <c r="D15" s="143">
        <v>964122.78</v>
      </c>
      <c r="E15" s="143">
        <v>67563.988000000012</v>
      </c>
      <c r="F15" s="171">
        <v>30561.73</v>
      </c>
      <c r="G15" s="170">
        <v>1211680.442</v>
      </c>
      <c r="H15" s="143">
        <v>97196.174999999988</v>
      </c>
      <c r="I15" s="143">
        <v>809226.179</v>
      </c>
      <c r="J15" s="143">
        <v>287427.788</v>
      </c>
      <c r="K15" s="240">
        <v>17830.3</v>
      </c>
      <c r="L15" s="207"/>
      <c r="M15" s="138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8"/>
      <c r="AB15" s="138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8"/>
      <c r="AQ15" s="138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8"/>
      <c r="BF15" s="138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8"/>
      <c r="BU15" s="138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8"/>
      <c r="CJ15" s="138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8"/>
      <c r="CY15" s="138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8"/>
      <c r="DN15" s="138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8"/>
      <c r="EC15" s="138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8"/>
      <c r="ER15" s="138"/>
      <c r="ES15" s="139"/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39"/>
      <c r="FF15" s="138"/>
      <c r="FG15" s="138"/>
      <c r="FH15" s="139"/>
      <c r="FI15" s="139"/>
      <c r="FJ15" s="139"/>
      <c r="FK15" s="139"/>
      <c r="FL15" s="139"/>
      <c r="FM15" s="139"/>
      <c r="FN15" s="139"/>
      <c r="FO15" s="139"/>
      <c r="FP15" s="139"/>
      <c r="FQ15" s="139"/>
      <c r="FR15" s="139"/>
      <c r="FS15" s="139"/>
      <c r="FT15" s="139"/>
      <c r="FU15" s="138"/>
      <c r="FV15" s="138"/>
      <c r="FW15" s="139"/>
      <c r="FX15" s="139"/>
      <c r="FY15" s="139"/>
      <c r="FZ15" s="139"/>
      <c r="GA15" s="139"/>
      <c r="GB15" s="139"/>
      <c r="GC15" s="139"/>
      <c r="GD15" s="139"/>
    </row>
    <row r="16" spans="1:186" s="140" customFormat="1" ht="12.75" customHeight="1" x14ac:dyDescent="0.25">
      <c r="A16" s="137"/>
      <c r="B16" s="239" t="s">
        <v>108</v>
      </c>
      <c r="C16" s="170">
        <v>1609546.03</v>
      </c>
      <c r="D16" s="143">
        <v>1343535.5929999999</v>
      </c>
      <c r="E16" s="143">
        <v>178520.46400000001</v>
      </c>
      <c r="F16" s="171">
        <v>87489.972999999984</v>
      </c>
      <c r="G16" s="170">
        <v>2621723.0070000002</v>
      </c>
      <c r="H16" s="143">
        <v>200174.11900000001</v>
      </c>
      <c r="I16" s="143">
        <v>1764011.7679999999</v>
      </c>
      <c r="J16" s="143">
        <v>615568.54200000002</v>
      </c>
      <c r="K16" s="240">
        <v>41968.578000000001</v>
      </c>
      <c r="L16" s="207"/>
      <c r="M16" s="138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8"/>
      <c r="AB16" s="138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8"/>
      <c r="AQ16" s="138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8"/>
      <c r="BF16" s="138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8"/>
      <c r="BU16" s="138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8"/>
      <c r="CJ16" s="138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8"/>
      <c r="CY16" s="138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8"/>
      <c r="DN16" s="138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8"/>
      <c r="EC16" s="138"/>
      <c r="ED16" s="139"/>
      <c r="EE16" s="139"/>
      <c r="EF16" s="139"/>
      <c r="EG16" s="139"/>
      <c r="EH16" s="139"/>
      <c r="EI16" s="139"/>
      <c r="EJ16" s="139"/>
      <c r="EK16" s="139"/>
      <c r="EL16" s="139"/>
      <c r="EM16" s="139"/>
      <c r="EN16" s="139"/>
      <c r="EO16" s="139"/>
      <c r="EP16" s="139"/>
      <c r="EQ16" s="138"/>
      <c r="ER16" s="138"/>
      <c r="ES16" s="139"/>
      <c r="ET16" s="139"/>
      <c r="EU16" s="139"/>
      <c r="EV16" s="139"/>
      <c r="EW16" s="139"/>
      <c r="EX16" s="139"/>
      <c r="EY16" s="139"/>
      <c r="EZ16" s="139"/>
      <c r="FA16" s="139"/>
      <c r="FB16" s="139"/>
      <c r="FC16" s="139"/>
      <c r="FD16" s="139"/>
      <c r="FE16" s="139"/>
      <c r="FF16" s="138"/>
      <c r="FG16" s="138"/>
      <c r="FH16" s="139"/>
      <c r="FI16" s="139"/>
      <c r="FJ16" s="139"/>
      <c r="FK16" s="139"/>
      <c r="FL16" s="139"/>
      <c r="FM16" s="139"/>
      <c r="FN16" s="139"/>
      <c r="FO16" s="139"/>
      <c r="FP16" s="139"/>
      <c r="FQ16" s="139"/>
      <c r="FR16" s="139"/>
      <c r="FS16" s="139"/>
      <c r="FT16" s="139"/>
      <c r="FU16" s="138"/>
      <c r="FV16" s="138"/>
      <c r="FW16" s="139"/>
      <c r="FX16" s="139"/>
      <c r="FY16" s="139"/>
      <c r="FZ16" s="139"/>
      <c r="GA16" s="139"/>
      <c r="GB16" s="139"/>
      <c r="GC16" s="139"/>
      <c r="GD16" s="139"/>
    </row>
    <row r="17" spans="1:186" s="140" customFormat="1" ht="12.75" customHeight="1" x14ac:dyDescent="0.25">
      <c r="A17" s="137"/>
      <c r="B17" s="243" t="s">
        <v>109</v>
      </c>
      <c r="C17" s="170">
        <v>3718027.9330000002</v>
      </c>
      <c r="D17" s="143">
        <v>2322567.8810000001</v>
      </c>
      <c r="E17" s="143">
        <v>1214679.0349999999</v>
      </c>
      <c r="F17" s="171">
        <v>180781.01699999999</v>
      </c>
      <c r="G17" s="170">
        <v>4103529.0670000003</v>
      </c>
      <c r="H17" s="142">
        <v>310965.84600000002</v>
      </c>
      <c r="I17" s="142">
        <v>2738915.202</v>
      </c>
      <c r="J17" s="142">
        <v>990867.56900000002</v>
      </c>
      <c r="K17" s="244">
        <v>62780.45</v>
      </c>
      <c r="L17" s="207"/>
      <c r="M17" s="138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8"/>
      <c r="AB17" s="138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8"/>
      <c r="AQ17" s="138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8"/>
      <c r="BF17" s="138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8"/>
      <c r="BU17" s="138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8"/>
      <c r="CJ17" s="138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8"/>
      <c r="CY17" s="138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8"/>
      <c r="DN17" s="138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8"/>
      <c r="EC17" s="138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8"/>
      <c r="ER17" s="138"/>
      <c r="ES17" s="139"/>
      <c r="ET17" s="139"/>
      <c r="EU17" s="139"/>
      <c r="EV17" s="139"/>
      <c r="EW17" s="139"/>
      <c r="EX17" s="139"/>
      <c r="EY17" s="139"/>
      <c r="EZ17" s="139"/>
      <c r="FA17" s="139"/>
      <c r="FB17" s="139"/>
      <c r="FC17" s="139"/>
      <c r="FD17" s="139"/>
      <c r="FE17" s="139"/>
      <c r="FF17" s="138"/>
      <c r="FG17" s="138"/>
      <c r="FH17" s="139"/>
      <c r="FI17" s="139"/>
      <c r="FJ17" s="139"/>
      <c r="FK17" s="139"/>
      <c r="FL17" s="139"/>
      <c r="FM17" s="139"/>
      <c r="FN17" s="139"/>
      <c r="FO17" s="139"/>
      <c r="FP17" s="139"/>
      <c r="FQ17" s="139"/>
      <c r="FR17" s="139"/>
      <c r="FS17" s="139"/>
      <c r="FT17" s="139"/>
      <c r="FU17" s="138"/>
      <c r="FV17" s="138"/>
      <c r="FW17" s="139"/>
      <c r="FX17" s="139"/>
      <c r="FY17" s="139"/>
      <c r="FZ17" s="139"/>
      <c r="GA17" s="139"/>
      <c r="GB17" s="139"/>
      <c r="GC17" s="139"/>
      <c r="GD17" s="139"/>
    </row>
    <row r="18" spans="1:186" s="140" customFormat="1" ht="12.75" customHeight="1" x14ac:dyDescent="0.25">
      <c r="A18" s="137"/>
      <c r="B18" s="241" t="s">
        <v>110</v>
      </c>
      <c r="C18" s="217">
        <v>5110120.477</v>
      </c>
      <c r="D18" s="218">
        <v>3415910.3829999999</v>
      </c>
      <c r="E18" s="218">
        <v>1457779.74</v>
      </c>
      <c r="F18" s="219">
        <v>236430.35400000002</v>
      </c>
      <c r="G18" s="217">
        <v>6111916.8709999993</v>
      </c>
      <c r="H18" s="218">
        <v>424814.46499999997</v>
      </c>
      <c r="I18" s="218">
        <v>4209745.5069999993</v>
      </c>
      <c r="J18" s="218">
        <v>1384082.1850000001</v>
      </c>
      <c r="K18" s="242">
        <v>93274.714000000007</v>
      </c>
      <c r="L18" s="207"/>
      <c r="M18" s="138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8"/>
      <c r="AB18" s="138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8"/>
      <c r="AQ18" s="138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8"/>
      <c r="BF18" s="138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8"/>
      <c r="BU18" s="138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8"/>
      <c r="CJ18" s="138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8"/>
      <c r="CY18" s="138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8"/>
      <c r="DN18" s="138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8"/>
      <c r="EC18" s="138"/>
      <c r="ED18" s="139"/>
      <c r="EE18" s="139"/>
      <c r="EF18" s="139"/>
      <c r="EG18" s="139"/>
      <c r="EH18" s="139"/>
      <c r="EI18" s="139"/>
      <c r="EJ18" s="139"/>
      <c r="EK18" s="139"/>
      <c r="EL18" s="139"/>
      <c r="EM18" s="139"/>
      <c r="EN18" s="139"/>
      <c r="EO18" s="139"/>
      <c r="EP18" s="139"/>
      <c r="EQ18" s="138"/>
      <c r="ER18" s="138"/>
      <c r="ES18" s="139"/>
      <c r="ET18" s="139"/>
      <c r="EU18" s="139"/>
      <c r="EV18" s="139"/>
      <c r="EW18" s="139"/>
      <c r="EX18" s="139"/>
      <c r="EY18" s="139"/>
      <c r="EZ18" s="139"/>
      <c r="FA18" s="139"/>
      <c r="FB18" s="139"/>
      <c r="FC18" s="139"/>
      <c r="FD18" s="139"/>
      <c r="FE18" s="139"/>
      <c r="FF18" s="138"/>
      <c r="FG18" s="138"/>
      <c r="FH18" s="139"/>
      <c r="FI18" s="139"/>
      <c r="FJ18" s="139"/>
      <c r="FK18" s="139"/>
      <c r="FL18" s="139"/>
      <c r="FM18" s="139"/>
      <c r="FN18" s="139"/>
      <c r="FO18" s="139"/>
      <c r="FP18" s="139"/>
      <c r="FQ18" s="139"/>
      <c r="FR18" s="139"/>
      <c r="FS18" s="139"/>
      <c r="FT18" s="139"/>
      <c r="FU18" s="138"/>
      <c r="FV18" s="138"/>
      <c r="FW18" s="139"/>
      <c r="FX18" s="139"/>
      <c r="FY18" s="139"/>
      <c r="FZ18" s="139"/>
      <c r="GA18" s="139"/>
      <c r="GB18" s="139"/>
      <c r="GC18" s="139"/>
      <c r="GD18" s="139"/>
    </row>
    <row r="19" spans="1:186" s="140" customFormat="1" ht="12.75" customHeight="1" x14ac:dyDescent="0.25">
      <c r="A19" s="137"/>
      <c r="B19" s="239" t="s">
        <v>111</v>
      </c>
      <c r="C19" s="170">
        <v>1176821.6290000002</v>
      </c>
      <c r="D19" s="143">
        <v>1049283.963</v>
      </c>
      <c r="E19" s="143">
        <v>89464.37</v>
      </c>
      <c r="F19" s="171">
        <v>38073.295999999995</v>
      </c>
      <c r="G19" s="170">
        <v>1453966.1679999998</v>
      </c>
      <c r="H19" s="143">
        <v>117845.53700000001</v>
      </c>
      <c r="I19" s="143">
        <v>1013593.656</v>
      </c>
      <c r="J19" s="143">
        <v>303166.02400000003</v>
      </c>
      <c r="K19" s="240">
        <v>19360.950999999997</v>
      </c>
      <c r="L19" s="207"/>
      <c r="M19" s="138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8"/>
      <c r="AB19" s="138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8"/>
      <c r="AQ19" s="138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8"/>
      <c r="BF19" s="138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8"/>
      <c r="BU19" s="138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8"/>
      <c r="CJ19" s="138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8"/>
      <c r="CY19" s="138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8"/>
      <c r="DN19" s="138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8"/>
      <c r="EC19" s="138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8"/>
      <c r="ER19" s="138"/>
      <c r="ES19" s="139"/>
      <c r="ET19" s="139"/>
      <c r="EU19" s="139"/>
      <c r="EV19" s="139"/>
      <c r="EW19" s="139"/>
      <c r="EX19" s="139"/>
      <c r="EY19" s="139"/>
      <c r="EZ19" s="139"/>
      <c r="FA19" s="139"/>
      <c r="FB19" s="139"/>
      <c r="FC19" s="139"/>
      <c r="FD19" s="139"/>
      <c r="FE19" s="139"/>
      <c r="FF19" s="138"/>
      <c r="FG19" s="138"/>
      <c r="FH19" s="139"/>
      <c r="FI19" s="139"/>
      <c r="FJ19" s="139"/>
      <c r="FK19" s="139"/>
      <c r="FL19" s="139"/>
      <c r="FM19" s="139"/>
      <c r="FN19" s="139"/>
      <c r="FO19" s="139"/>
      <c r="FP19" s="139"/>
      <c r="FQ19" s="139"/>
      <c r="FR19" s="139"/>
      <c r="FS19" s="139"/>
      <c r="FT19" s="139"/>
      <c r="FU19" s="138"/>
      <c r="FV19" s="138"/>
      <c r="FW19" s="139"/>
      <c r="FX19" s="139"/>
      <c r="FY19" s="139"/>
      <c r="FZ19" s="139"/>
      <c r="GA19" s="139"/>
      <c r="GB19" s="139"/>
      <c r="GC19" s="139"/>
      <c r="GD19" s="139"/>
    </row>
    <row r="20" spans="1:186" s="140" customFormat="1" ht="12.75" customHeight="1" x14ac:dyDescent="0.25">
      <c r="A20" s="137"/>
      <c r="B20" s="239" t="s">
        <v>112</v>
      </c>
      <c r="C20" s="170">
        <v>1885278.862</v>
      </c>
      <c r="D20" s="143">
        <v>1487535.1089999999</v>
      </c>
      <c r="E20" s="143">
        <v>270760.09299999999</v>
      </c>
      <c r="F20" s="171">
        <v>126983.66</v>
      </c>
      <c r="G20" s="170">
        <v>2997576.3029999994</v>
      </c>
      <c r="H20" s="143">
        <v>235341.41899999999</v>
      </c>
      <c r="I20" s="143">
        <v>2032888.4709999999</v>
      </c>
      <c r="J20" s="143">
        <v>685013.65799999994</v>
      </c>
      <c r="K20" s="240">
        <v>44332.754999999997</v>
      </c>
      <c r="L20" s="207"/>
      <c r="M20" s="138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8"/>
      <c r="AB20" s="138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8"/>
      <c r="AQ20" s="138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8"/>
      <c r="BF20" s="138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8"/>
      <c r="BU20" s="138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8"/>
      <c r="CJ20" s="138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8"/>
      <c r="CY20" s="138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8"/>
      <c r="DN20" s="138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8"/>
      <c r="EC20" s="138"/>
      <c r="ED20" s="139"/>
      <c r="EE20" s="139"/>
      <c r="EF20" s="139"/>
      <c r="EG20" s="139"/>
      <c r="EH20" s="139"/>
      <c r="EI20" s="139"/>
      <c r="EJ20" s="139"/>
      <c r="EK20" s="139"/>
      <c r="EL20" s="139"/>
      <c r="EM20" s="139"/>
      <c r="EN20" s="139"/>
      <c r="EO20" s="139"/>
      <c r="EP20" s="139"/>
      <c r="EQ20" s="138"/>
      <c r="ER20" s="138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38"/>
      <c r="FG20" s="138"/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8"/>
      <c r="FV20" s="138"/>
      <c r="FW20" s="139"/>
      <c r="FX20" s="139"/>
      <c r="FY20" s="139"/>
      <c r="FZ20" s="139"/>
      <c r="GA20" s="139"/>
      <c r="GB20" s="139"/>
      <c r="GC20" s="139"/>
      <c r="GD20" s="139"/>
    </row>
    <row r="21" spans="1:186" s="140" customFormat="1" ht="12.75" customHeight="1" x14ac:dyDescent="0.25">
      <c r="A21" s="137"/>
      <c r="B21" s="243" t="s">
        <v>113</v>
      </c>
      <c r="C21" s="170">
        <v>4257261.3540000003</v>
      </c>
      <c r="D21" s="143">
        <v>2581106.2429999998</v>
      </c>
      <c r="E21" s="143">
        <v>1446742.0150000001</v>
      </c>
      <c r="F21" s="171">
        <v>229413.09599999999</v>
      </c>
      <c r="G21" s="170">
        <v>4504814.4040000001</v>
      </c>
      <c r="H21" s="142">
        <v>359664.33600000001</v>
      </c>
      <c r="I21" s="142">
        <v>3037088.8360000001</v>
      </c>
      <c r="J21" s="142">
        <v>1043212.3050000002</v>
      </c>
      <c r="K21" s="244">
        <v>64848.927000000003</v>
      </c>
      <c r="L21" s="207"/>
      <c r="M21" s="138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8"/>
      <c r="AB21" s="138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8"/>
      <c r="AQ21" s="138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8"/>
      <c r="BF21" s="138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8"/>
      <c r="BU21" s="138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8"/>
      <c r="CJ21" s="138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8"/>
      <c r="CY21" s="138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8"/>
      <c r="DN21" s="138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8"/>
      <c r="EC21" s="138"/>
      <c r="ED21" s="139"/>
      <c r="EE21" s="139"/>
      <c r="EF21" s="139"/>
      <c r="EG21" s="139"/>
      <c r="EH21" s="139"/>
      <c r="EI21" s="139"/>
      <c r="EJ21" s="139"/>
      <c r="EK21" s="139"/>
      <c r="EL21" s="139"/>
      <c r="EM21" s="139"/>
      <c r="EN21" s="139"/>
      <c r="EO21" s="139"/>
      <c r="EP21" s="139"/>
      <c r="EQ21" s="138"/>
      <c r="ER21" s="138"/>
      <c r="ES21" s="139"/>
      <c r="ET21" s="139"/>
      <c r="EU21" s="139"/>
      <c r="EV21" s="139"/>
      <c r="EW21" s="139"/>
      <c r="EX21" s="139"/>
      <c r="EY21" s="139"/>
      <c r="EZ21" s="139"/>
      <c r="FA21" s="139"/>
      <c r="FB21" s="139"/>
      <c r="FC21" s="139"/>
      <c r="FD21" s="139"/>
      <c r="FE21" s="139"/>
      <c r="FF21" s="138"/>
      <c r="FG21" s="138"/>
      <c r="FH21" s="139"/>
      <c r="FI21" s="139"/>
      <c r="FJ21" s="139"/>
      <c r="FK21" s="139"/>
      <c r="FL21" s="139"/>
      <c r="FM21" s="139"/>
      <c r="FN21" s="139"/>
      <c r="FO21" s="139"/>
      <c r="FP21" s="139"/>
      <c r="FQ21" s="139"/>
      <c r="FR21" s="139"/>
      <c r="FS21" s="139"/>
      <c r="FT21" s="139"/>
      <c r="FU21" s="138"/>
      <c r="FV21" s="138"/>
      <c r="FW21" s="139"/>
      <c r="FX21" s="139"/>
      <c r="FY21" s="139"/>
      <c r="FZ21" s="139"/>
      <c r="GA21" s="139"/>
      <c r="GB21" s="139"/>
      <c r="GC21" s="139"/>
      <c r="GD21" s="139"/>
    </row>
    <row r="22" spans="1:186" s="140" customFormat="1" ht="12.75" customHeight="1" x14ac:dyDescent="0.25">
      <c r="A22" s="137"/>
      <c r="B22" s="241" t="s">
        <v>114</v>
      </c>
      <c r="C22" s="217">
        <v>5748225.1030000001</v>
      </c>
      <c r="D22" s="218">
        <v>3768517.398</v>
      </c>
      <c r="E22" s="218">
        <v>1699735.888</v>
      </c>
      <c r="F22" s="219">
        <v>279971.81699999998</v>
      </c>
      <c r="G22" s="217">
        <v>6762176.3869999992</v>
      </c>
      <c r="H22" s="218">
        <v>506688.71100000001</v>
      </c>
      <c r="I22" s="218">
        <v>4710134.4169999994</v>
      </c>
      <c r="J22" s="218">
        <v>1449067.226</v>
      </c>
      <c r="K22" s="242">
        <v>96286.032999999996</v>
      </c>
      <c r="L22" s="207"/>
      <c r="M22" s="138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8"/>
      <c r="AB22" s="138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8"/>
      <c r="AQ22" s="138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8"/>
      <c r="BF22" s="138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8"/>
      <c r="BU22" s="138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8"/>
      <c r="CJ22" s="138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8"/>
      <c r="CY22" s="138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8"/>
      <c r="DN22" s="138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8"/>
      <c r="EC22" s="138"/>
      <c r="ED22" s="139"/>
      <c r="EE22" s="139"/>
      <c r="EF22" s="139"/>
      <c r="EG22" s="139"/>
      <c r="EH22" s="139"/>
      <c r="EI22" s="139"/>
      <c r="EJ22" s="139"/>
      <c r="EK22" s="139"/>
      <c r="EL22" s="139"/>
      <c r="EM22" s="139"/>
      <c r="EN22" s="139"/>
      <c r="EO22" s="139"/>
      <c r="EP22" s="139"/>
      <c r="EQ22" s="138"/>
      <c r="ER22" s="138"/>
      <c r="ES22" s="139"/>
      <c r="ET22" s="139"/>
      <c r="EU22" s="139"/>
      <c r="EV22" s="139"/>
      <c r="EW22" s="139"/>
      <c r="EX22" s="139"/>
      <c r="EY22" s="139"/>
      <c r="EZ22" s="139"/>
      <c r="FA22" s="139"/>
      <c r="FB22" s="139"/>
      <c r="FC22" s="139"/>
      <c r="FD22" s="139"/>
      <c r="FE22" s="139"/>
      <c r="FF22" s="138"/>
      <c r="FG22" s="138"/>
      <c r="FH22" s="139"/>
      <c r="FI22" s="139"/>
      <c r="FJ22" s="139"/>
      <c r="FK22" s="139"/>
      <c r="FL22" s="139"/>
      <c r="FM22" s="139"/>
      <c r="FN22" s="139"/>
      <c r="FO22" s="139"/>
      <c r="FP22" s="139"/>
      <c r="FQ22" s="139"/>
      <c r="FR22" s="139"/>
      <c r="FS22" s="139"/>
      <c r="FT22" s="139"/>
      <c r="FU22" s="138"/>
      <c r="FV22" s="138"/>
      <c r="FW22" s="139"/>
      <c r="FX22" s="139"/>
      <c r="FY22" s="139"/>
      <c r="FZ22" s="139"/>
      <c r="GA22" s="139"/>
      <c r="GB22" s="139"/>
      <c r="GC22" s="139"/>
      <c r="GD22" s="139"/>
    </row>
    <row r="23" spans="1:186" s="140" customFormat="1" ht="12.75" customHeight="1" x14ac:dyDescent="0.25">
      <c r="A23" s="137"/>
      <c r="B23" s="239" t="s">
        <v>115</v>
      </c>
      <c r="C23" s="170">
        <v>1345883.943</v>
      </c>
      <c r="D23" s="143">
        <v>1177647.206</v>
      </c>
      <c r="E23" s="143">
        <v>115465.935</v>
      </c>
      <c r="F23" s="171">
        <v>52770.801999999996</v>
      </c>
      <c r="G23" s="170">
        <v>1519741.101</v>
      </c>
      <c r="H23" s="143">
        <v>122784.41</v>
      </c>
      <c r="I23" s="143">
        <v>1060399.3810000001</v>
      </c>
      <c r="J23" s="143">
        <v>316426.52</v>
      </c>
      <c r="K23" s="240">
        <v>20130.79</v>
      </c>
      <c r="L23" s="207"/>
      <c r="M23" s="138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8"/>
      <c r="AB23" s="138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8"/>
      <c r="AQ23" s="138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8"/>
      <c r="BF23" s="138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8"/>
      <c r="BU23" s="138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8"/>
      <c r="CJ23" s="138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8"/>
      <c r="CY23" s="138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8"/>
      <c r="DN23" s="138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  <c r="DZ23" s="139"/>
      <c r="EA23" s="139"/>
      <c r="EB23" s="138"/>
      <c r="EC23" s="138"/>
      <c r="ED23" s="139"/>
      <c r="EE23" s="139"/>
      <c r="EF23" s="139"/>
      <c r="EG23" s="139"/>
      <c r="EH23" s="139"/>
      <c r="EI23" s="139"/>
      <c r="EJ23" s="139"/>
      <c r="EK23" s="139"/>
      <c r="EL23" s="139"/>
      <c r="EM23" s="139"/>
      <c r="EN23" s="139"/>
      <c r="EO23" s="139"/>
      <c r="EP23" s="139"/>
      <c r="EQ23" s="138"/>
      <c r="ER23" s="138"/>
      <c r="ES23" s="139"/>
      <c r="ET23" s="139"/>
      <c r="EU23" s="139"/>
      <c r="EV23" s="139"/>
      <c r="EW23" s="139"/>
      <c r="EX23" s="139"/>
      <c r="EY23" s="139"/>
      <c r="EZ23" s="139"/>
      <c r="FA23" s="139"/>
      <c r="FB23" s="139"/>
      <c r="FC23" s="139"/>
      <c r="FD23" s="139"/>
      <c r="FE23" s="139"/>
      <c r="FF23" s="138"/>
      <c r="FG23" s="138"/>
      <c r="FH23" s="139"/>
      <c r="FI23" s="139"/>
      <c r="FJ23" s="139"/>
      <c r="FK23" s="139"/>
      <c r="FL23" s="139"/>
      <c r="FM23" s="139"/>
      <c r="FN23" s="139"/>
      <c r="FO23" s="139"/>
      <c r="FP23" s="139"/>
      <c r="FQ23" s="139"/>
      <c r="FR23" s="139"/>
      <c r="FS23" s="139"/>
      <c r="FT23" s="139"/>
      <c r="FU23" s="138"/>
      <c r="FV23" s="138"/>
      <c r="FW23" s="139"/>
      <c r="FX23" s="139"/>
      <c r="FY23" s="139"/>
      <c r="FZ23" s="139"/>
      <c r="GA23" s="139"/>
      <c r="GB23" s="139"/>
      <c r="GC23" s="139"/>
      <c r="GD23" s="139"/>
    </row>
    <row r="24" spans="1:186" s="140" customFormat="1" ht="12.75" customHeight="1" x14ac:dyDescent="0.25">
      <c r="A24" s="137"/>
      <c r="B24" s="239" t="s">
        <v>116</v>
      </c>
      <c r="C24" s="170">
        <v>2202901.4619999998</v>
      </c>
      <c r="D24" s="143">
        <v>1708870.08</v>
      </c>
      <c r="E24" s="143">
        <v>312750.78899999999</v>
      </c>
      <c r="F24" s="171">
        <v>181280.59300000002</v>
      </c>
      <c r="G24" s="170">
        <v>3031111.0010000002</v>
      </c>
      <c r="H24" s="143">
        <v>234563.764</v>
      </c>
      <c r="I24" s="143">
        <v>2053385.7860000001</v>
      </c>
      <c r="J24" s="143">
        <v>696806.65599999996</v>
      </c>
      <c r="K24" s="240">
        <v>46354.795000000006</v>
      </c>
      <c r="L24" s="207"/>
      <c r="M24" s="138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8"/>
      <c r="AB24" s="138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8"/>
      <c r="AQ24" s="138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8"/>
      <c r="BF24" s="138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8"/>
      <c r="BU24" s="138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8"/>
      <c r="CJ24" s="138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8"/>
      <c r="CY24" s="138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8"/>
      <c r="DN24" s="138"/>
      <c r="DO24" s="139"/>
      <c r="DP24" s="139"/>
      <c r="DQ24" s="139"/>
      <c r="DR24" s="139"/>
      <c r="DS24" s="139"/>
      <c r="DT24" s="139"/>
      <c r="DU24" s="139"/>
      <c r="DV24" s="139"/>
      <c r="DW24" s="139"/>
      <c r="DX24" s="139"/>
      <c r="DY24" s="139"/>
      <c r="DZ24" s="139"/>
      <c r="EA24" s="139"/>
      <c r="EB24" s="138"/>
      <c r="EC24" s="138"/>
      <c r="ED24" s="139"/>
      <c r="EE24" s="139"/>
      <c r="EF24" s="139"/>
      <c r="EG24" s="139"/>
      <c r="EH24" s="139"/>
      <c r="EI24" s="139"/>
      <c r="EJ24" s="139"/>
      <c r="EK24" s="139"/>
      <c r="EL24" s="139"/>
      <c r="EM24" s="139"/>
      <c r="EN24" s="139"/>
      <c r="EO24" s="139"/>
      <c r="EP24" s="139"/>
      <c r="EQ24" s="138"/>
      <c r="ER24" s="138"/>
      <c r="ES24" s="139"/>
      <c r="ET24" s="139"/>
      <c r="EU24" s="139"/>
      <c r="EV24" s="139"/>
      <c r="EW24" s="139"/>
      <c r="EX24" s="139"/>
      <c r="EY24" s="139"/>
      <c r="EZ24" s="139"/>
      <c r="FA24" s="139"/>
      <c r="FB24" s="139"/>
      <c r="FC24" s="139"/>
      <c r="FD24" s="139"/>
      <c r="FE24" s="139"/>
      <c r="FF24" s="138"/>
      <c r="FG24" s="138"/>
      <c r="FH24" s="139"/>
      <c r="FI24" s="139"/>
      <c r="FJ24" s="139"/>
      <c r="FK24" s="139"/>
      <c r="FL24" s="139"/>
      <c r="FM24" s="139"/>
      <c r="FN24" s="139"/>
      <c r="FO24" s="139"/>
      <c r="FP24" s="139"/>
      <c r="FQ24" s="139"/>
      <c r="FR24" s="139"/>
      <c r="FS24" s="139"/>
      <c r="FT24" s="139"/>
      <c r="FU24" s="138"/>
      <c r="FV24" s="138"/>
      <c r="FW24" s="139"/>
      <c r="FX24" s="139"/>
      <c r="FY24" s="139"/>
      <c r="FZ24" s="139"/>
      <c r="GA24" s="139"/>
      <c r="GB24" s="139"/>
      <c r="GC24" s="139"/>
      <c r="GD24" s="139"/>
    </row>
    <row r="25" spans="1:186" s="140" customFormat="1" ht="12.75" customHeight="1" x14ac:dyDescent="0.25">
      <c r="A25" s="137"/>
      <c r="B25" s="243" t="s">
        <v>117</v>
      </c>
      <c r="C25" s="170">
        <v>5078000.6869999999</v>
      </c>
      <c r="D25" s="143">
        <v>2969927.4639999997</v>
      </c>
      <c r="E25" s="143">
        <v>1795844.17</v>
      </c>
      <c r="F25" s="171">
        <v>312229.05300000001</v>
      </c>
      <c r="G25" s="170">
        <v>4721671.193</v>
      </c>
      <c r="H25" s="142">
        <v>414509.08400000003</v>
      </c>
      <c r="I25" s="142">
        <v>3149730.1490000002</v>
      </c>
      <c r="J25" s="142">
        <v>1089015.699</v>
      </c>
      <c r="K25" s="244">
        <v>68416.260999999999</v>
      </c>
      <c r="L25" s="207"/>
      <c r="M25" s="138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8"/>
      <c r="AB25" s="138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8"/>
      <c r="AQ25" s="138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8"/>
      <c r="BF25" s="138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8"/>
      <c r="BU25" s="138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8"/>
      <c r="CJ25" s="138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8"/>
      <c r="CY25" s="138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8"/>
      <c r="DN25" s="138"/>
      <c r="DO25" s="139"/>
      <c r="DP25" s="139"/>
      <c r="DQ25" s="139"/>
      <c r="DR25" s="139"/>
      <c r="DS25" s="139"/>
      <c r="DT25" s="139"/>
      <c r="DU25" s="139"/>
      <c r="DV25" s="139"/>
      <c r="DW25" s="139"/>
      <c r="DX25" s="139"/>
      <c r="DY25" s="139"/>
      <c r="DZ25" s="139"/>
      <c r="EA25" s="139"/>
      <c r="EB25" s="138"/>
      <c r="EC25" s="138"/>
      <c r="ED25" s="139"/>
      <c r="EE25" s="139"/>
      <c r="EF25" s="139"/>
      <c r="EG25" s="139"/>
      <c r="EH25" s="139"/>
      <c r="EI25" s="139"/>
      <c r="EJ25" s="139"/>
      <c r="EK25" s="139"/>
      <c r="EL25" s="139"/>
      <c r="EM25" s="139"/>
      <c r="EN25" s="139"/>
      <c r="EO25" s="139"/>
      <c r="EP25" s="139"/>
      <c r="EQ25" s="138"/>
      <c r="ER25" s="138"/>
      <c r="ES25" s="139"/>
      <c r="ET25" s="139"/>
      <c r="EU25" s="139"/>
      <c r="EV25" s="139"/>
      <c r="EW25" s="139"/>
      <c r="EX25" s="139"/>
      <c r="EY25" s="139"/>
      <c r="EZ25" s="139"/>
      <c r="FA25" s="139"/>
      <c r="FB25" s="139"/>
      <c r="FC25" s="139"/>
      <c r="FD25" s="139"/>
      <c r="FE25" s="139"/>
      <c r="FF25" s="138"/>
      <c r="FG25" s="138"/>
      <c r="FH25" s="139"/>
      <c r="FI25" s="139"/>
      <c r="FJ25" s="139"/>
      <c r="FK25" s="139"/>
      <c r="FL25" s="139"/>
      <c r="FM25" s="139"/>
      <c r="FN25" s="139"/>
      <c r="FO25" s="139"/>
      <c r="FP25" s="139"/>
      <c r="FQ25" s="139"/>
      <c r="FR25" s="139"/>
      <c r="FS25" s="139"/>
      <c r="FT25" s="139"/>
      <c r="FU25" s="138"/>
      <c r="FV25" s="138"/>
      <c r="FW25" s="139"/>
      <c r="FX25" s="139"/>
      <c r="FY25" s="139"/>
      <c r="FZ25" s="139"/>
      <c r="GA25" s="139"/>
      <c r="GB25" s="139"/>
      <c r="GC25" s="139"/>
      <c r="GD25" s="139"/>
    </row>
    <row r="26" spans="1:186" s="140" customFormat="1" ht="12.75" customHeight="1" x14ac:dyDescent="0.25">
      <c r="A26" s="137"/>
      <c r="B26" s="241" t="s">
        <v>146</v>
      </c>
      <c r="C26" s="217">
        <v>6742757.6910000006</v>
      </c>
      <c r="D26" s="218">
        <v>4279784.4210000001</v>
      </c>
      <c r="E26" s="218">
        <v>2054479.3540000001</v>
      </c>
      <c r="F26" s="219">
        <v>408493.91600000003</v>
      </c>
      <c r="G26" s="217">
        <v>6988136.068</v>
      </c>
      <c r="H26" s="218">
        <v>507911.386</v>
      </c>
      <c r="I26" s="218">
        <v>4874352.0590000004</v>
      </c>
      <c r="J26" s="218">
        <v>1503583.585</v>
      </c>
      <c r="K26" s="242">
        <v>102289.038</v>
      </c>
      <c r="L26" s="207"/>
      <c r="M26" s="138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8"/>
      <c r="AB26" s="138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8"/>
      <c r="AQ26" s="138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8"/>
      <c r="BF26" s="138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8"/>
      <c r="BU26" s="138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8"/>
      <c r="CJ26" s="138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8"/>
      <c r="CY26" s="138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8"/>
      <c r="DN26" s="138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  <c r="DY26" s="139"/>
      <c r="DZ26" s="139"/>
      <c r="EA26" s="139"/>
      <c r="EB26" s="138"/>
      <c r="EC26" s="138"/>
      <c r="ED26" s="139"/>
      <c r="EE26" s="139"/>
      <c r="EF26" s="139"/>
      <c r="EG26" s="139"/>
      <c r="EH26" s="139"/>
      <c r="EI26" s="139"/>
      <c r="EJ26" s="139"/>
      <c r="EK26" s="139"/>
      <c r="EL26" s="139"/>
      <c r="EM26" s="139"/>
      <c r="EN26" s="139"/>
      <c r="EO26" s="139"/>
      <c r="EP26" s="139"/>
      <c r="EQ26" s="138"/>
      <c r="ER26" s="138"/>
      <c r="ES26" s="139"/>
      <c r="ET26" s="139"/>
      <c r="EU26" s="139"/>
      <c r="EV26" s="139"/>
      <c r="EW26" s="139"/>
      <c r="EX26" s="139"/>
      <c r="EY26" s="139"/>
      <c r="EZ26" s="139"/>
      <c r="FA26" s="139"/>
      <c r="FB26" s="139"/>
      <c r="FC26" s="139"/>
      <c r="FD26" s="139"/>
      <c r="FE26" s="139"/>
      <c r="FF26" s="138"/>
      <c r="FG26" s="138"/>
      <c r="FH26" s="139"/>
      <c r="FI26" s="139"/>
      <c r="FJ26" s="139"/>
      <c r="FK26" s="139"/>
      <c r="FL26" s="139"/>
      <c r="FM26" s="139"/>
      <c r="FN26" s="139"/>
      <c r="FO26" s="139"/>
      <c r="FP26" s="139"/>
      <c r="FQ26" s="139"/>
      <c r="FR26" s="139"/>
      <c r="FS26" s="139"/>
      <c r="FT26" s="139"/>
      <c r="FU26" s="138"/>
      <c r="FV26" s="138"/>
      <c r="FW26" s="139"/>
      <c r="FX26" s="139"/>
      <c r="FY26" s="139"/>
      <c r="FZ26" s="139"/>
      <c r="GA26" s="139"/>
      <c r="GB26" s="139"/>
      <c r="GC26" s="139"/>
      <c r="GD26" s="139"/>
    </row>
    <row r="27" spans="1:186" s="140" customFormat="1" ht="12.75" customHeight="1" x14ac:dyDescent="0.25">
      <c r="A27" s="137"/>
      <c r="B27" s="239" t="s">
        <v>118</v>
      </c>
      <c r="C27" s="170">
        <v>1485134.1980000001</v>
      </c>
      <c r="D27" s="143">
        <v>1293301.1670000001</v>
      </c>
      <c r="E27" s="143">
        <v>128615.63099999999</v>
      </c>
      <c r="F27" s="171">
        <v>63217.4</v>
      </c>
      <c r="G27" s="170">
        <v>1574463.3739999998</v>
      </c>
      <c r="H27" s="143">
        <v>79017.79800000001</v>
      </c>
      <c r="I27" s="143">
        <v>1134883.6439999999</v>
      </c>
      <c r="J27" s="143">
        <v>338647.41899999999</v>
      </c>
      <c r="K27" s="240">
        <v>21914.512999999999</v>
      </c>
      <c r="L27" s="207"/>
      <c r="M27" s="138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8"/>
      <c r="AB27" s="138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8"/>
      <c r="AQ27" s="138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8"/>
      <c r="BF27" s="138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8"/>
      <c r="BU27" s="138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8"/>
      <c r="CJ27" s="138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8"/>
      <c r="CY27" s="138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8"/>
      <c r="DN27" s="138"/>
      <c r="DO27" s="139"/>
      <c r="DP27" s="139"/>
      <c r="DQ27" s="139"/>
      <c r="DR27" s="139"/>
      <c r="DS27" s="139"/>
      <c r="DT27" s="139"/>
      <c r="DU27" s="139"/>
      <c r="DV27" s="139"/>
      <c r="DW27" s="139"/>
      <c r="DX27" s="139"/>
      <c r="DY27" s="139"/>
      <c r="DZ27" s="139"/>
      <c r="EA27" s="139"/>
      <c r="EB27" s="138"/>
      <c r="EC27" s="138"/>
      <c r="ED27" s="139"/>
      <c r="EE27" s="139"/>
      <c r="EF27" s="139"/>
      <c r="EG27" s="139"/>
      <c r="EH27" s="139"/>
      <c r="EI27" s="139"/>
      <c r="EJ27" s="139"/>
      <c r="EK27" s="139"/>
      <c r="EL27" s="139"/>
      <c r="EM27" s="139"/>
      <c r="EN27" s="139"/>
      <c r="EO27" s="139"/>
      <c r="EP27" s="139"/>
      <c r="EQ27" s="138"/>
      <c r="ER27" s="138"/>
      <c r="ES27" s="139"/>
      <c r="ET27" s="139"/>
      <c r="EU27" s="139"/>
      <c r="EV27" s="139"/>
      <c r="EW27" s="139"/>
      <c r="EX27" s="139"/>
      <c r="EY27" s="139"/>
      <c r="EZ27" s="139"/>
      <c r="FA27" s="139"/>
      <c r="FB27" s="139"/>
      <c r="FC27" s="139"/>
      <c r="FD27" s="139"/>
      <c r="FE27" s="139"/>
      <c r="FF27" s="138"/>
      <c r="FG27" s="138"/>
      <c r="FH27" s="139"/>
      <c r="FI27" s="139"/>
      <c r="FJ27" s="139"/>
      <c r="FK27" s="139"/>
      <c r="FL27" s="139"/>
      <c r="FM27" s="139"/>
      <c r="FN27" s="139"/>
      <c r="FO27" s="139"/>
      <c r="FP27" s="139"/>
      <c r="FQ27" s="139"/>
      <c r="FR27" s="139"/>
      <c r="FS27" s="139"/>
      <c r="FT27" s="139"/>
      <c r="FU27" s="138"/>
      <c r="FV27" s="138"/>
      <c r="FW27" s="139"/>
      <c r="FX27" s="139"/>
      <c r="FY27" s="139"/>
      <c r="FZ27" s="139"/>
      <c r="GA27" s="139"/>
      <c r="GB27" s="139"/>
      <c r="GC27" s="139"/>
      <c r="GD27" s="139"/>
    </row>
    <row r="28" spans="1:186" s="140" customFormat="1" ht="12.75" customHeight="1" x14ac:dyDescent="0.25">
      <c r="A28" s="137"/>
      <c r="B28" s="239" t="s">
        <v>119</v>
      </c>
      <c r="C28" s="170">
        <v>2354760</v>
      </c>
      <c r="D28" s="143">
        <v>1822467</v>
      </c>
      <c r="E28" s="143">
        <v>314571</v>
      </c>
      <c r="F28" s="171">
        <v>217722</v>
      </c>
      <c r="G28" s="170">
        <v>3093615</v>
      </c>
      <c r="H28" s="143">
        <v>160729</v>
      </c>
      <c r="I28" s="143">
        <v>2169510</v>
      </c>
      <c r="J28" s="143">
        <v>714701</v>
      </c>
      <c r="K28" s="240">
        <v>48675</v>
      </c>
      <c r="L28" s="207"/>
      <c r="M28" s="138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8"/>
      <c r="AB28" s="138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8"/>
      <c r="AQ28" s="138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8"/>
      <c r="BF28" s="138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8"/>
      <c r="BU28" s="138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8"/>
      <c r="CJ28" s="138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8"/>
      <c r="CY28" s="138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8"/>
      <c r="DN28" s="138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8"/>
      <c r="EC28" s="138"/>
      <c r="ED28" s="139"/>
      <c r="EE28" s="139"/>
      <c r="EF28" s="139"/>
      <c r="EG28" s="139"/>
      <c r="EH28" s="139"/>
      <c r="EI28" s="139"/>
      <c r="EJ28" s="139"/>
      <c r="EK28" s="139"/>
      <c r="EL28" s="139"/>
      <c r="EM28" s="139"/>
      <c r="EN28" s="139"/>
      <c r="EO28" s="139"/>
      <c r="EP28" s="139"/>
      <c r="EQ28" s="138"/>
      <c r="ER28" s="138"/>
      <c r="ES28" s="139"/>
      <c r="ET28" s="139"/>
      <c r="EU28" s="139"/>
      <c r="EV28" s="139"/>
      <c r="EW28" s="139"/>
      <c r="EX28" s="139"/>
      <c r="EY28" s="139"/>
      <c r="EZ28" s="139"/>
      <c r="FA28" s="139"/>
      <c r="FB28" s="139"/>
      <c r="FC28" s="139"/>
      <c r="FD28" s="139"/>
      <c r="FE28" s="139"/>
      <c r="FF28" s="138"/>
      <c r="FG28" s="138"/>
      <c r="FH28" s="139"/>
      <c r="FI28" s="139"/>
      <c r="FJ28" s="139"/>
      <c r="FK28" s="139"/>
      <c r="FL28" s="139"/>
      <c r="FM28" s="139"/>
      <c r="FN28" s="139"/>
      <c r="FO28" s="139"/>
      <c r="FP28" s="139"/>
      <c r="FQ28" s="139"/>
      <c r="FR28" s="139"/>
      <c r="FS28" s="139"/>
      <c r="FT28" s="139"/>
      <c r="FU28" s="138"/>
      <c r="FV28" s="138"/>
      <c r="FW28" s="139"/>
      <c r="FX28" s="139"/>
      <c r="FY28" s="139"/>
      <c r="FZ28" s="139"/>
      <c r="GA28" s="139"/>
      <c r="GB28" s="139"/>
      <c r="GC28" s="139"/>
      <c r="GD28" s="139"/>
    </row>
    <row r="29" spans="1:186" s="140" customFormat="1" ht="12.75" customHeight="1" x14ac:dyDescent="0.25">
      <c r="A29" s="137"/>
      <c r="B29" s="243" t="s">
        <v>120</v>
      </c>
      <c r="C29" s="170">
        <v>5141433.0219999999</v>
      </c>
      <c r="D29" s="143">
        <v>3157941.764</v>
      </c>
      <c r="E29" s="143">
        <v>1628043.673</v>
      </c>
      <c r="F29" s="171">
        <v>355447.58499999996</v>
      </c>
      <c r="G29" s="170">
        <v>4465541.8899999997</v>
      </c>
      <c r="H29" s="142">
        <v>238779.255</v>
      </c>
      <c r="I29" s="142">
        <v>3073018.4479999999</v>
      </c>
      <c r="J29" s="142">
        <v>1083482.0190000001</v>
      </c>
      <c r="K29" s="244">
        <v>70262.168000000005</v>
      </c>
      <c r="L29" s="207"/>
      <c r="M29" s="138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8"/>
      <c r="AB29" s="138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8"/>
      <c r="AQ29" s="138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8"/>
      <c r="BF29" s="138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8"/>
      <c r="BU29" s="138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8"/>
      <c r="CJ29" s="138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8"/>
      <c r="CY29" s="138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8"/>
      <c r="DN29" s="138"/>
      <c r="DO29" s="139"/>
      <c r="DP29" s="139"/>
      <c r="DQ29" s="139"/>
      <c r="DR29" s="139"/>
      <c r="DS29" s="139"/>
      <c r="DT29" s="139"/>
      <c r="DU29" s="139"/>
      <c r="DV29" s="139"/>
      <c r="DW29" s="139"/>
      <c r="DX29" s="139"/>
      <c r="DY29" s="139"/>
      <c r="DZ29" s="139"/>
      <c r="EA29" s="139"/>
      <c r="EB29" s="138"/>
      <c r="EC29" s="138"/>
      <c r="ED29" s="139"/>
      <c r="EE29" s="139"/>
      <c r="EF29" s="139"/>
      <c r="EG29" s="139"/>
      <c r="EH29" s="139"/>
      <c r="EI29" s="139"/>
      <c r="EJ29" s="139"/>
      <c r="EK29" s="139"/>
      <c r="EL29" s="139"/>
      <c r="EM29" s="139"/>
      <c r="EN29" s="139"/>
      <c r="EO29" s="139"/>
      <c r="EP29" s="139"/>
      <c r="EQ29" s="138"/>
      <c r="ER29" s="138"/>
      <c r="ES29" s="139"/>
      <c r="ET29" s="139"/>
      <c r="EU29" s="139"/>
      <c r="EV29" s="139"/>
      <c r="EW29" s="139"/>
      <c r="EX29" s="139"/>
      <c r="EY29" s="139"/>
      <c r="EZ29" s="139"/>
      <c r="FA29" s="139"/>
      <c r="FB29" s="139"/>
      <c r="FC29" s="139"/>
      <c r="FD29" s="139"/>
      <c r="FE29" s="139"/>
      <c r="FF29" s="138"/>
      <c r="FG29" s="138"/>
      <c r="FH29" s="139"/>
      <c r="FI29" s="139"/>
      <c r="FJ29" s="139"/>
      <c r="FK29" s="139"/>
      <c r="FL29" s="139"/>
      <c r="FM29" s="139"/>
      <c r="FN29" s="139"/>
      <c r="FO29" s="139"/>
      <c r="FP29" s="139"/>
      <c r="FQ29" s="139"/>
      <c r="FR29" s="139"/>
      <c r="FS29" s="139"/>
      <c r="FT29" s="139"/>
      <c r="FU29" s="138"/>
      <c r="FV29" s="138"/>
      <c r="FW29" s="139"/>
      <c r="FX29" s="139"/>
      <c r="FY29" s="139"/>
      <c r="FZ29" s="139"/>
      <c r="GA29" s="139"/>
      <c r="GB29" s="139"/>
      <c r="GC29" s="139"/>
      <c r="GD29" s="139"/>
    </row>
    <row r="30" spans="1:186" s="140" customFormat="1" ht="12.75" customHeight="1" x14ac:dyDescent="0.25">
      <c r="A30" s="137"/>
      <c r="B30" s="241" t="s">
        <v>121</v>
      </c>
      <c r="C30" s="217">
        <v>6671569.2429999989</v>
      </c>
      <c r="D30" s="218">
        <v>4496019.1809999999</v>
      </c>
      <c r="E30" s="218">
        <v>1756610.9651617841</v>
      </c>
      <c r="F30" s="219">
        <v>418939.09683821583</v>
      </c>
      <c r="G30" s="217">
        <v>6181558.091</v>
      </c>
      <c r="H30" s="218">
        <v>304334.39600000001</v>
      </c>
      <c r="I30" s="218">
        <v>4310803.2110000001</v>
      </c>
      <c r="J30" s="218">
        <v>1463701.4440000001</v>
      </c>
      <c r="K30" s="242">
        <v>102719.03999999999</v>
      </c>
      <c r="L30" s="207"/>
      <c r="M30" s="138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8"/>
      <c r="AB30" s="138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8"/>
      <c r="AQ30" s="138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8"/>
      <c r="BF30" s="138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8"/>
      <c r="BU30" s="138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8"/>
      <c r="CJ30" s="138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8"/>
      <c r="CY30" s="138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8"/>
      <c r="DN30" s="138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  <c r="DY30" s="139"/>
      <c r="DZ30" s="139"/>
      <c r="EA30" s="139"/>
      <c r="EB30" s="138"/>
      <c r="EC30" s="138"/>
      <c r="ED30" s="139"/>
      <c r="EE30" s="139"/>
      <c r="EF30" s="139"/>
      <c r="EG30" s="139"/>
      <c r="EH30" s="139"/>
      <c r="EI30" s="139"/>
      <c r="EJ30" s="139"/>
      <c r="EK30" s="139"/>
      <c r="EL30" s="139"/>
      <c r="EM30" s="139"/>
      <c r="EN30" s="139"/>
      <c r="EO30" s="139"/>
      <c r="EP30" s="139"/>
      <c r="EQ30" s="138"/>
      <c r="ER30" s="138"/>
      <c r="ES30" s="139"/>
      <c r="ET30" s="139"/>
      <c r="EU30" s="139"/>
      <c r="EV30" s="139"/>
      <c r="EW30" s="139"/>
      <c r="EX30" s="139"/>
      <c r="EY30" s="139"/>
      <c r="EZ30" s="139"/>
      <c r="FA30" s="139"/>
      <c r="FB30" s="139"/>
      <c r="FC30" s="139"/>
      <c r="FD30" s="139"/>
      <c r="FE30" s="139"/>
      <c r="FF30" s="138"/>
      <c r="FG30" s="138"/>
      <c r="FH30" s="139"/>
      <c r="FI30" s="139"/>
      <c r="FJ30" s="139"/>
      <c r="FK30" s="139"/>
      <c r="FL30" s="139"/>
      <c r="FM30" s="139"/>
      <c r="FN30" s="139"/>
      <c r="FO30" s="139"/>
      <c r="FP30" s="139"/>
      <c r="FQ30" s="139"/>
      <c r="FR30" s="139"/>
      <c r="FS30" s="139"/>
      <c r="FT30" s="139"/>
      <c r="FU30" s="138"/>
      <c r="FV30" s="138"/>
      <c r="FW30" s="139"/>
      <c r="FX30" s="139"/>
      <c r="FY30" s="139"/>
      <c r="FZ30" s="139"/>
      <c r="GA30" s="139"/>
      <c r="GB30" s="139"/>
      <c r="GC30" s="139"/>
      <c r="GD30" s="139"/>
    </row>
    <row r="31" spans="1:186" s="140" customFormat="1" ht="12.75" customHeight="1" x14ac:dyDescent="0.25">
      <c r="A31" s="137"/>
      <c r="B31" s="239" t="s">
        <v>95</v>
      </c>
      <c r="C31" s="170">
        <v>1438792.69</v>
      </c>
      <c r="D31" s="143">
        <v>1276259.071</v>
      </c>
      <c r="E31" s="143">
        <v>98519.096000000005</v>
      </c>
      <c r="F31" s="171">
        <v>64014.523000000001</v>
      </c>
      <c r="G31" s="170">
        <v>1472813.324</v>
      </c>
      <c r="H31" s="143">
        <v>55952.764999999999</v>
      </c>
      <c r="I31" s="143">
        <v>1078653.3430000001</v>
      </c>
      <c r="J31" s="143">
        <v>317109.61199999996</v>
      </c>
      <c r="K31" s="240">
        <v>21097.603999999999</v>
      </c>
      <c r="L31" s="207"/>
      <c r="M31" s="138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8"/>
      <c r="AB31" s="138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8"/>
      <c r="AQ31" s="138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8"/>
      <c r="BF31" s="138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8"/>
      <c r="BU31" s="138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8"/>
      <c r="CJ31" s="138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8"/>
      <c r="CY31" s="138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8"/>
      <c r="DN31" s="138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8"/>
      <c r="EC31" s="138"/>
      <c r="ED31" s="139"/>
      <c r="EE31" s="139"/>
      <c r="EF31" s="139"/>
      <c r="EG31" s="139"/>
      <c r="EH31" s="139"/>
      <c r="EI31" s="139"/>
      <c r="EJ31" s="139"/>
      <c r="EK31" s="139"/>
      <c r="EL31" s="139"/>
      <c r="EM31" s="139"/>
      <c r="EN31" s="139"/>
      <c r="EO31" s="139"/>
      <c r="EP31" s="139"/>
      <c r="EQ31" s="138"/>
      <c r="ER31" s="138"/>
      <c r="ES31" s="139"/>
      <c r="ET31" s="139"/>
      <c r="EU31" s="139"/>
      <c r="EV31" s="139"/>
      <c r="EW31" s="139"/>
      <c r="EX31" s="139"/>
      <c r="EY31" s="139"/>
      <c r="EZ31" s="139"/>
      <c r="FA31" s="139"/>
      <c r="FB31" s="139"/>
      <c r="FC31" s="139"/>
      <c r="FD31" s="139"/>
      <c r="FE31" s="139"/>
      <c r="FF31" s="138"/>
      <c r="FG31" s="138"/>
      <c r="FH31" s="139"/>
      <c r="FI31" s="139"/>
      <c r="FJ31" s="139"/>
      <c r="FK31" s="139"/>
      <c r="FL31" s="139"/>
      <c r="FM31" s="139"/>
      <c r="FN31" s="139"/>
      <c r="FO31" s="139"/>
      <c r="FP31" s="139"/>
      <c r="FQ31" s="139"/>
      <c r="FR31" s="139"/>
      <c r="FS31" s="139"/>
      <c r="FT31" s="139"/>
      <c r="FU31" s="138"/>
      <c r="FV31" s="138"/>
      <c r="FW31" s="139"/>
      <c r="FX31" s="139"/>
      <c r="FY31" s="139"/>
      <c r="FZ31" s="139"/>
      <c r="GA31" s="139"/>
      <c r="GB31" s="139"/>
      <c r="GC31" s="139"/>
      <c r="GD31" s="139"/>
    </row>
    <row r="32" spans="1:186" s="140" customFormat="1" ht="12.75" customHeight="1" x14ac:dyDescent="0.25">
      <c r="A32" s="137"/>
      <c r="B32" s="239" t="s">
        <v>96</v>
      </c>
      <c r="C32" s="170">
        <v>1840289</v>
      </c>
      <c r="D32" s="143">
        <v>1502480</v>
      </c>
      <c r="E32" s="143">
        <v>231017</v>
      </c>
      <c r="F32" s="171">
        <v>106792</v>
      </c>
      <c r="G32" s="170">
        <v>2603410</v>
      </c>
      <c r="H32" s="143">
        <v>111728</v>
      </c>
      <c r="I32" s="143">
        <v>1811225</v>
      </c>
      <c r="J32" s="143">
        <v>634253</v>
      </c>
      <c r="K32" s="240">
        <v>46204</v>
      </c>
      <c r="L32" s="207"/>
      <c r="M32" s="138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8"/>
      <c r="AB32" s="138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8"/>
      <c r="AQ32" s="138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8"/>
      <c r="BF32" s="138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8"/>
      <c r="BU32" s="138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8"/>
      <c r="CJ32" s="138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8"/>
      <c r="CY32" s="138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8"/>
      <c r="DN32" s="138"/>
      <c r="DO32" s="139"/>
      <c r="DP32" s="139"/>
      <c r="DQ32" s="139"/>
      <c r="DR32" s="139"/>
      <c r="DS32" s="139"/>
      <c r="DT32" s="139"/>
      <c r="DU32" s="139"/>
      <c r="DV32" s="139"/>
      <c r="DW32" s="139"/>
      <c r="DX32" s="139"/>
      <c r="DY32" s="139"/>
      <c r="DZ32" s="139"/>
      <c r="EA32" s="139"/>
      <c r="EB32" s="138"/>
      <c r="EC32" s="138"/>
      <c r="ED32" s="139"/>
      <c r="EE32" s="139"/>
      <c r="EF32" s="139"/>
      <c r="EG32" s="139"/>
      <c r="EH32" s="139"/>
      <c r="EI32" s="139"/>
      <c r="EJ32" s="139"/>
      <c r="EK32" s="139"/>
      <c r="EL32" s="139"/>
      <c r="EM32" s="139"/>
      <c r="EN32" s="139"/>
      <c r="EO32" s="139"/>
      <c r="EP32" s="139"/>
      <c r="EQ32" s="138"/>
      <c r="ER32" s="138"/>
      <c r="ES32" s="139"/>
      <c r="ET32" s="139"/>
      <c r="EU32" s="139"/>
      <c r="EV32" s="139"/>
      <c r="EW32" s="139"/>
      <c r="EX32" s="139"/>
      <c r="EY32" s="139"/>
      <c r="EZ32" s="139"/>
      <c r="FA32" s="139"/>
      <c r="FB32" s="139"/>
      <c r="FC32" s="139"/>
      <c r="FD32" s="139"/>
      <c r="FE32" s="139"/>
      <c r="FF32" s="138"/>
      <c r="FG32" s="138"/>
      <c r="FH32" s="139"/>
      <c r="FI32" s="139"/>
      <c r="FJ32" s="139"/>
      <c r="FK32" s="139"/>
      <c r="FL32" s="139"/>
      <c r="FM32" s="139"/>
      <c r="FN32" s="139"/>
      <c r="FO32" s="139"/>
      <c r="FP32" s="139"/>
      <c r="FQ32" s="139"/>
      <c r="FR32" s="139"/>
      <c r="FS32" s="139"/>
      <c r="FT32" s="139"/>
      <c r="FU32" s="138"/>
      <c r="FV32" s="138"/>
      <c r="FW32" s="139"/>
      <c r="FX32" s="139"/>
      <c r="FY32" s="139"/>
      <c r="FZ32" s="139"/>
      <c r="GA32" s="139"/>
      <c r="GB32" s="139"/>
      <c r="GC32" s="139"/>
      <c r="GD32" s="139"/>
    </row>
    <row r="33" spans="1:186" s="140" customFormat="1" ht="12.75" customHeight="1" x14ac:dyDescent="0.25">
      <c r="A33" s="137"/>
      <c r="B33" s="243" t="s">
        <v>97</v>
      </c>
      <c r="C33" s="170">
        <v>3950044.2850000001</v>
      </c>
      <c r="D33" s="143">
        <v>2621448.6660000002</v>
      </c>
      <c r="E33" s="143">
        <v>1156571.31</v>
      </c>
      <c r="F33" s="171">
        <v>172024.30900000001</v>
      </c>
      <c r="G33" s="170">
        <v>3611574.2989999996</v>
      </c>
      <c r="H33" s="142">
        <v>183102.78399999999</v>
      </c>
      <c r="I33" s="142">
        <v>2340235.5129999998</v>
      </c>
      <c r="J33" s="142">
        <v>1020049.382</v>
      </c>
      <c r="K33" s="244">
        <v>68186.62</v>
      </c>
      <c r="L33" s="207"/>
      <c r="M33" s="138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8"/>
      <c r="AB33" s="138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8"/>
      <c r="AQ33" s="138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8"/>
      <c r="BF33" s="138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8"/>
      <c r="BU33" s="138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8"/>
      <c r="CJ33" s="138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8"/>
      <c r="CY33" s="138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8"/>
      <c r="DN33" s="138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8"/>
      <c r="EC33" s="138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8"/>
      <c r="ER33" s="138"/>
      <c r="ES33" s="139"/>
      <c r="ET33" s="139"/>
      <c r="EU33" s="139"/>
      <c r="EV33" s="139"/>
      <c r="EW33" s="139"/>
      <c r="EX33" s="139"/>
      <c r="EY33" s="139"/>
      <c r="EZ33" s="139"/>
      <c r="FA33" s="139"/>
      <c r="FB33" s="139"/>
      <c r="FC33" s="139"/>
      <c r="FD33" s="139"/>
      <c r="FE33" s="139"/>
      <c r="FF33" s="138"/>
      <c r="FG33" s="138"/>
      <c r="FH33" s="139"/>
      <c r="FI33" s="139"/>
      <c r="FJ33" s="139"/>
      <c r="FK33" s="139"/>
      <c r="FL33" s="139"/>
      <c r="FM33" s="139"/>
      <c r="FN33" s="139"/>
      <c r="FO33" s="139"/>
      <c r="FP33" s="139"/>
      <c r="FQ33" s="139"/>
      <c r="FR33" s="139"/>
      <c r="FS33" s="139"/>
      <c r="FT33" s="139"/>
      <c r="FU33" s="138"/>
      <c r="FV33" s="138"/>
      <c r="FW33" s="139"/>
      <c r="FX33" s="139"/>
      <c r="FY33" s="139"/>
      <c r="FZ33" s="139"/>
      <c r="GA33" s="139"/>
      <c r="GB33" s="139"/>
      <c r="GC33" s="139"/>
      <c r="GD33" s="139"/>
    </row>
    <row r="34" spans="1:186" s="140" customFormat="1" ht="13.5" customHeight="1" x14ac:dyDescent="0.25">
      <c r="A34" s="147"/>
      <c r="B34" s="241" t="s">
        <v>98</v>
      </c>
      <c r="C34" s="217">
        <v>5455108.5329299979</v>
      </c>
      <c r="D34" s="218">
        <v>3949964.6687699994</v>
      </c>
      <c r="E34" s="218">
        <v>1258428.1407600001</v>
      </c>
      <c r="F34" s="219">
        <v>246715.72339999909</v>
      </c>
      <c r="G34" s="217">
        <v>5769079.4238700019</v>
      </c>
      <c r="H34" s="218">
        <v>246938.60381000006</v>
      </c>
      <c r="I34" s="218">
        <v>4003878.1717499993</v>
      </c>
      <c r="J34" s="218">
        <v>1412645.5450399998</v>
      </c>
      <c r="K34" s="242">
        <v>105617.10327000238</v>
      </c>
      <c r="L34" s="207"/>
    </row>
    <row r="35" spans="1:186" s="140" customFormat="1" ht="13.5" customHeight="1" x14ac:dyDescent="0.25">
      <c r="A35" s="147"/>
      <c r="B35" s="239" t="s">
        <v>122</v>
      </c>
      <c r="C35" s="170">
        <v>1395062.0739399996</v>
      </c>
      <c r="D35" s="143">
        <v>1295004.8711999999</v>
      </c>
      <c r="E35" s="143">
        <v>63592.248930000009</v>
      </c>
      <c r="F35" s="171">
        <v>36464.953809999584</v>
      </c>
      <c r="G35" s="170">
        <v>1507409.8815200001</v>
      </c>
      <c r="H35" s="143">
        <v>53567.955180000004</v>
      </c>
      <c r="I35" s="143">
        <v>1082338.4241300002</v>
      </c>
      <c r="J35" s="143">
        <v>349929.02377000003</v>
      </c>
      <c r="K35" s="240">
        <v>21574.478439999828</v>
      </c>
      <c r="L35" s="207"/>
    </row>
    <row r="36" spans="1:186" s="140" customFormat="1" ht="13.5" customHeight="1" x14ac:dyDescent="0.25">
      <c r="A36" s="147"/>
      <c r="B36" s="239" t="s">
        <v>123</v>
      </c>
      <c r="C36" s="170">
        <v>1874458.942710001</v>
      </c>
      <c r="D36" s="143">
        <v>1544348.0471200007</v>
      </c>
      <c r="E36" s="143">
        <v>192414.01433999999</v>
      </c>
      <c r="F36" s="171">
        <v>137696.88125000024</v>
      </c>
      <c r="G36" s="170">
        <v>2731267.3937900006</v>
      </c>
      <c r="H36" s="143">
        <v>113864.37910999998</v>
      </c>
      <c r="I36" s="143">
        <v>1908230.4951800003</v>
      </c>
      <c r="J36" s="143">
        <v>661556.09693</v>
      </c>
      <c r="K36" s="240">
        <v>47616.422570000293</v>
      </c>
      <c r="L36" s="207"/>
    </row>
    <row r="37" spans="1:186" s="140" customFormat="1" ht="13.5" customHeight="1" x14ac:dyDescent="0.25">
      <c r="A37" s="147"/>
      <c r="B37" s="243" t="s">
        <v>124</v>
      </c>
      <c r="C37" s="170">
        <v>3829845.7275500009</v>
      </c>
      <c r="D37" s="143">
        <v>2749266.2705100011</v>
      </c>
      <c r="E37" s="143">
        <v>927763.7048399999</v>
      </c>
      <c r="F37" s="171">
        <v>152815.75219999981</v>
      </c>
      <c r="G37" s="170">
        <v>4037114.0431400011</v>
      </c>
      <c r="H37" s="142">
        <v>176237.42873999997</v>
      </c>
      <c r="I37" s="142">
        <v>2770153.6146200001</v>
      </c>
      <c r="J37" s="142">
        <v>1020744.5196799999</v>
      </c>
      <c r="K37" s="244">
        <v>69978.480100001223</v>
      </c>
      <c r="L37" s="207"/>
    </row>
    <row r="38" spans="1:186" s="140" customFormat="1" ht="13.5" customHeight="1" x14ac:dyDescent="0.2">
      <c r="A38" s="147"/>
      <c r="B38" s="241" t="s">
        <v>144</v>
      </c>
      <c r="C38" s="217">
        <v>5321089.7570099998</v>
      </c>
      <c r="D38" s="218">
        <v>4115830.0962199997</v>
      </c>
      <c r="E38" s="218">
        <v>996892.40229999996</v>
      </c>
      <c r="F38" s="219">
        <v>208367.2584899998</v>
      </c>
      <c r="G38" s="217">
        <v>6140971.2251499984</v>
      </c>
      <c r="H38" s="218">
        <v>276753.00948000001</v>
      </c>
      <c r="I38" s="218">
        <v>4327190.7171200011</v>
      </c>
      <c r="J38" s="218">
        <v>1438384.6983799997</v>
      </c>
      <c r="K38" s="242">
        <v>98642.80016999814</v>
      </c>
    </row>
    <row r="39" spans="1:186" s="140" customFormat="1" ht="13.5" customHeight="1" x14ac:dyDescent="0.2">
      <c r="A39" s="147"/>
      <c r="B39" s="239" t="s">
        <v>160</v>
      </c>
      <c r="C39" s="170">
        <f>SUM(D39:F39)</f>
        <v>1468685.169729999</v>
      </c>
      <c r="D39" s="143">
        <v>1348465.5874499995</v>
      </c>
      <c r="E39" s="143">
        <v>72554.787599999996</v>
      </c>
      <c r="F39" s="171">
        <v>47664.79467999957</v>
      </c>
      <c r="G39" s="170">
        <f>SUM(H39:K39)</f>
        <v>1457597.0173500006</v>
      </c>
      <c r="H39" s="143">
        <v>42441.309110000002</v>
      </c>
      <c r="I39" s="143">
        <v>1063018.0605000001</v>
      </c>
      <c r="J39" s="143">
        <v>329881.14729999995</v>
      </c>
      <c r="K39" s="240">
        <v>22256.500440000353</v>
      </c>
    </row>
    <row r="40" spans="1:186" s="140" customFormat="1" ht="13.5" customHeight="1" x14ac:dyDescent="0.2">
      <c r="A40" s="147"/>
      <c r="B40" s="239" t="s">
        <v>161</v>
      </c>
      <c r="C40" s="170">
        <v>2039860.9659499999</v>
      </c>
      <c r="D40" s="143">
        <v>1752228.8668499994</v>
      </c>
      <c r="E40" s="143">
        <v>208746.5779400001</v>
      </c>
      <c r="F40" s="171">
        <v>78885.521160000135</v>
      </c>
      <c r="G40" s="170">
        <v>2833756.8291600007</v>
      </c>
      <c r="H40" s="143">
        <v>87400.854659999997</v>
      </c>
      <c r="I40" s="143">
        <v>2046076.5569099998</v>
      </c>
      <c r="J40" s="143">
        <v>652108.55533</v>
      </c>
      <c r="K40" s="240">
        <v>48170.862260000875</v>
      </c>
    </row>
    <row r="41" spans="1:186" s="140" customFormat="1" ht="13.5" customHeight="1" x14ac:dyDescent="0.2">
      <c r="A41" s="147"/>
      <c r="B41" s="243" t="s">
        <v>162</v>
      </c>
      <c r="C41" s="170">
        <v>4273565.3111800002</v>
      </c>
      <c r="D41" s="143">
        <v>3001515.1671000002</v>
      </c>
      <c r="E41" s="143">
        <v>1131614.0684099994</v>
      </c>
      <c r="F41" s="171">
        <v>140436.07567000084</v>
      </c>
      <c r="G41" s="170">
        <v>4166813.3407799988</v>
      </c>
      <c r="H41" s="143">
        <v>123087.83396000002</v>
      </c>
      <c r="I41" s="143">
        <v>2994354.8699500002</v>
      </c>
      <c r="J41" s="143">
        <v>978314.23262999987</v>
      </c>
      <c r="K41" s="240">
        <v>71056.404239998854</v>
      </c>
    </row>
    <row r="42" spans="1:186" s="140" customFormat="1" ht="13.5" customHeight="1" x14ac:dyDescent="0.2">
      <c r="A42" s="147"/>
      <c r="B42" s="241" t="s">
        <v>164</v>
      </c>
      <c r="C42" s="217">
        <v>5783519.7919700043</v>
      </c>
      <c r="D42" s="218">
        <v>4394314.2988000028</v>
      </c>
      <c r="E42" s="218">
        <v>1222433.0041099999</v>
      </c>
      <c r="F42" s="219">
        <v>166772.48906000116</v>
      </c>
      <c r="G42" s="217">
        <v>5931998.6913799979</v>
      </c>
      <c r="H42" s="218">
        <v>162871.61291000003</v>
      </c>
      <c r="I42" s="218">
        <v>4290921.1205099998</v>
      </c>
      <c r="J42" s="218">
        <v>1378796.2747</v>
      </c>
      <c r="K42" s="242">
        <v>99409.683259998579</v>
      </c>
    </row>
    <row r="43" spans="1:186" s="140" customFormat="1" ht="13.5" customHeight="1" x14ac:dyDescent="0.2">
      <c r="A43" s="147"/>
      <c r="B43" s="239" t="s">
        <v>165</v>
      </c>
      <c r="C43" s="170">
        <v>1556455.9223299995</v>
      </c>
      <c r="D43" s="143">
        <v>1366274.4611199999</v>
      </c>
      <c r="E43" s="143">
        <v>101060.95188999998</v>
      </c>
      <c r="F43" s="171">
        <v>89120.509319999619</v>
      </c>
      <c r="G43" s="170">
        <v>1439868.5280499998</v>
      </c>
      <c r="H43" s="143">
        <v>33463.529600000002</v>
      </c>
      <c r="I43" s="143">
        <v>1073095.7664499998</v>
      </c>
      <c r="J43" s="143">
        <v>312159.64708000002</v>
      </c>
      <c r="K43" s="240">
        <v>21149.584920000038</v>
      </c>
    </row>
    <row r="44" spans="1:186" s="140" customFormat="1" ht="13.5" customHeight="1" x14ac:dyDescent="0.2">
      <c r="A44" s="147"/>
      <c r="B44" s="239" t="s">
        <v>166</v>
      </c>
      <c r="C44" s="170">
        <v>2115046.9473199989</v>
      </c>
      <c r="D44" s="143">
        <v>1733812.6039399994</v>
      </c>
      <c r="E44" s="143">
        <v>245139.54653000008</v>
      </c>
      <c r="F44" s="171">
        <v>136094.79684999929</v>
      </c>
      <c r="G44" s="170">
        <v>2651386.9950199984</v>
      </c>
      <c r="H44" s="143">
        <v>62970.61621</v>
      </c>
      <c r="I44" s="143">
        <v>1912737.0920099996</v>
      </c>
      <c r="J44" s="143">
        <v>630418.75470000005</v>
      </c>
      <c r="K44" s="240">
        <v>45260.532099999</v>
      </c>
    </row>
    <row r="45" spans="1:186" s="140" customFormat="1" ht="13.5" customHeight="1" x14ac:dyDescent="0.2">
      <c r="A45" s="147"/>
      <c r="B45" s="239" t="s">
        <v>167</v>
      </c>
      <c r="C45" s="170">
        <v>4312505.096570001</v>
      </c>
      <c r="D45" s="143">
        <v>3039178.6691699987</v>
      </c>
      <c r="E45" s="143">
        <v>1075476.4269199995</v>
      </c>
      <c r="F45" s="171">
        <v>197850.00048000229</v>
      </c>
      <c r="G45" s="170">
        <v>3930750.4379800009</v>
      </c>
      <c r="H45" s="143">
        <v>94675.510890000005</v>
      </c>
      <c r="I45" s="143">
        <v>2793834.6300400002</v>
      </c>
      <c r="J45" s="143">
        <v>974746.03211000003</v>
      </c>
      <c r="K45" s="240">
        <v>67494.264940000416</v>
      </c>
    </row>
    <row r="46" spans="1:186" s="140" customFormat="1" ht="13.5" customHeight="1" x14ac:dyDescent="0.2">
      <c r="A46" s="147"/>
      <c r="B46" s="241" t="s">
        <v>168</v>
      </c>
      <c r="C46" s="217">
        <v>5843582.5949999997</v>
      </c>
      <c r="D46" s="218">
        <v>4401759.0619999999</v>
      </c>
      <c r="E46" s="218">
        <v>1198027.5830000001</v>
      </c>
      <c r="F46" s="219">
        <v>243795.95</v>
      </c>
      <c r="G46" s="217">
        <v>5813085.2559999991</v>
      </c>
      <c r="H46" s="218">
        <v>123169.321</v>
      </c>
      <c r="I46" s="218">
        <v>4251362.3020000001</v>
      </c>
      <c r="J46" s="218">
        <v>1342327.3139999998</v>
      </c>
      <c r="K46" s="242">
        <v>96226.318999999989</v>
      </c>
    </row>
    <row r="47" spans="1:186" s="140" customFormat="1" ht="13.5" customHeight="1" x14ac:dyDescent="0.2">
      <c r="A47" s="147"/>
      <c r="B47" s="239" t="s">
        <v>170</v>
      </c>
      <c r="C47" s="170">
        <v>1472226.1926500001</v>
      </c>
      <c r="D47" s="143">
        <v>1323241.5228300001</v>
      </c>
      <c r="E47" s="143">
        <v>102185.08944</v>
      </c>
      <c r="F47" s="171">
        <v>46799.580379999999</v>
      </c>
      <c r="G47" s="170">
        <v>1406323.9211800001</v>
      </c>
      <c r="H47" s="143">
        <v>29852.499050000002</v>
      </c>
      <c r="I47" s="143">
        <v>1047761.8174300001</v>
      </c>
      <c r="J47" s="143">
        <v>307702.91343000002</v>
      </c>
      <c r="K47" s="240">
        <v>21006.691269999974</v>
      </c>
    </row>
    <row r="48" spans="1:186" s="140" customFormat="1" ht="13.5" customHeight="1" x14ac:dyDescent="0.2">
      <c r="A48" s="147"/>
      <c r="B48" s="239" t="s">
        <v>171</v>
      </c>
      <c r="C48" s="170">
        <v>2101462.6089700004</v>
      </c>
      <c r="D48" s="143">
        <v>1693878.3267200005</v>
      </c>
      <c r="E48" s="143">
        <v>267261.48670999997</v>
      </c>
      <c r="F48" s="171">
        <v>140322.7955399999</v>
      </c>
      <c r="G48" s="170">
        <v>2630065.9887400004</v>
      </c>
      <c r="H48" s="143">
        <v>58218.286630000002</v>
      </c>
      <c r="I48" s="143">
        <v>1891099.9921200003</v>
      </c>
      <c r="J48" s="143">
        <v>642332.60159000021</v>
      </c>
      <c r="K48" s="240">
        <v>38415.108399999786</v>
      </c>
    </row>
    <row r="49" spans="1:11" s="140" customFormat="1" ht="13.5" customHeight="1" x14ac:dyDescent="0.2">
      <c r="A49" s="147"/>
      <c r="B49" s="239" t="s">
        <v>182</v>
      </c>
      <c r="C49" s="170">
        <v>4364841.0844099987</v>
      </c>
      <c r="D49" s="143">
        <v>2946019.5321399998</v>
      </c>
      <c r="E49" s="143">
        <v>1041500.6131</v>
      </c>
      <c r="F49" s="171">
        <v>377320.93916999892</v>
      </c>
      <c r="G49" s="170">
        <v>4029646.5348300007</v>
      </c>
      <c r="H49" s="143">
        <v>82841.845019999993</v>
      </c>
      <c r="I49" s="143">
        <v>2919830.2607399998</v>
      </c>
      <c r="J49" s="143">
        <v>975660.41126999957</v>
      </c>
      <c r="K49" s="240">
        <v>51314.017800001347</v>
      </c>
    </row>
    <row r="50" spans="1:11" s="140" customFormat="1" ht="13.5" customHeight="1" x14ac:dyDescent="0.2">
      <c r="A50" s="147"/>
      <c r="B50" s="241" t="s">
        <v>183</v>
      </c>
      <c r="C50" s="217">
        <v>5899354.1299099969</v>
      </c>
      <c r="D50" s="218">
        <v>4331187.2876699977</v>
      </c>
      <c r="E50" s="218">
        <v>1143935.14873</v>
      </c>
      <c r="F50" s="219">
        <v>424231.69350999885</v>
      </c>
      <c r="G50" s="217">
        <v>5948101.4555100007</v>
      </c>
      <c r="H50" s="218">
        <v>112945.53843999997</v>
      </c>
      <c r="I50" s="218">
        <v>4379308.4114999995</v>
      </c>
      <c r="J50" s="218">
        <v>1386932.4229999995</v>
      </c>
      <c r="K50" s="242">
        <v>68915.082570001148</v>
      </c>
    </row>
    <row r="51" spans="1:11" s="140" customFormat="1" ht="13.5" customHeight="1" x14ac:dyDescent="0.2">
      <c r="A51" s="147"/>
      <c r="B51" s="239" t="s">
        <v>184</v>
      </c>
      <c r="C51" s="170">
        <v>1439763.60629</v>
      </c>
      <c r="D51" s="143">
        <v>1335934.5649300001</v>
      </c>
      <c r="E51" s="143">
        <v>62746.72365</v>
      </c>
      <c r="F51" s="171">
        <v>41082.317709999894</v>
      </c>
      <c r="G51" s="170">
        <v>1433054.7731700002</v>
      </c>
      <c r="H51" s="143">
        <v>28312.742160000002</v>
      </c>
      <c r="I51" s="143">
        <v>1027217.0897300002</v>
      </c>
      <c r="J51" s="143">
        <v>363521.54754</v>
      </c>
      <c r="K51" s="240">
        <v>14003.393739999867</v>
      </c>
    </row>
    <row r="52" spans="1:11" s="140" customFormat="1" ht="13.5" customHeight="1" x14ac:dyDescent="0.2">
      <c r="A52" s="147"/>
      <c r="B52" s="250" t="s">
        <v>187</v>
      </c>
      <c r="C52" s="170">
        <v>2108618.6284499997</v>
      </c>
      <c r="D52" s="143">
        <v>1815983.9104800001</v>
      </c>
      <c r="E52" s="143">
        <v>188292.61536</v>
      </c>
      <c r="F52" s="171">
        <v>104342.10260999971</v>
      </c>
      <c r="G52" s="170">
        <v>2888698.68028</v>
      </c>
      <c r="H52" s="143">
        <v>61534.317790000001</v>
      </c>
      <c r="I52" s="143">
        <v>2155009.2908200002</v>
      </c>
      <c r="J52" s="143">
        <v>635128.40373000014</v>
      </c>
      <c r="K52" s="240">
        <v>37026.667939999374</v>
      </c>
    </row>
    <row r="53" spans="1:11" s="140" customFormat="1" ht="13.5" customHeight="1" x14ac:dyDescent="0.2">
      <c r="A53" s="147"/>
      <c r="B53" s="250" t="s">
        <v>188</v>
      </c>
      <c r="C53" s="170">
        <v>4252935.1517299982</v>
      </c>
      <c r="D53" s="143">
        <v>3068843.13044</v>
      </c>
      <c r="E53" s="143">
        <v>918528.96874000016</v>
      </c>
      <c r="F53" s="171">
        <v>265563.05254999839</v>
      </c>
      <c r="G53" s="170">
        <v>4492163.5031899996</v>
      </c>
      <c r="H53" s="143">
        <v>91514.644020000007</v>
      </c>
      <c r="I53" s="143">
        <v>3343428.7581700007</v>
      </c>
      <c r="J53" s="143">
        <v>1005997.5704399999</v>
      </c>
      <c r="K53" s="240">
        <v>51222.5305599985</v>
      </c>
    </row>
    <row r="54" spans="1:11" s="140" customFormat="1" ht="13.5" customHeight="1" x14ac:dyDescent="0.2">
      <c r="A54" s="147"/>
      <c r="B54" s="241" t="s">
        <v>189</v>
      </c>
      <c r="C54" s="217">
        <v>5905830.1388199991</v>
      </c>
      <c r="D54" s="218">
        <v>4395722.4837300014</v>
      </c>
      <c r="E54" s="218">
        <v>1188946.8894900002</v>
      </c>
      <c r="F54" s="219">
        <v>321160.76559999771</v>
      </c>
      <c r="G54" s="217">
        <v>6505459.3252799958</v>
      </c>
      <c r="H54" s="218">
        <v>131301.14429</v>
      </c>
      <c r="I54" s="218">
        <v>4943386.9570500012</v>
      </c>
      <c r="J54" s="218">
        <v>1360935.1878500001</v>
      </c>
      <c r="K54" s="242">
        <v>69836.036089993897</v>
      </c>
    </row>
    <row r="55" spans="1:11" s="140" customFormat="1" ht="13.5" customHeight="1" x14ac:dyDescent="0.2">
      <c r="A55" s="147"/>
      <c r="B55" s="250" t="s">
        <v>190</v>
      </c>
      <c r="C55" s="170">
        <v>1200119.2120599998</v>
      </c>
      <c r="D55" s="143">
        <v>1329925.7174900002</v>
      </c>
      <c r="E55" s="143">
        <v>-106348.67799999999</v>
      </c>
      <c r="F55" s="171">
        <v>-23457.82743000027</v>
      </c>
      <c r="G55" s="170">
        <v>1384009.37635</v>
      </c>
      <c r="H55" s="143">
        <v>31430.565719999999</v>
      </c>
      <c r="I55" s="143">
        <v>988832.83958000003</v>
      </c>
      <c r="J55" s="143">
        <v>347626.48008999997</v>
      </c>
      <c r="K55" s="240">
        <v>16119.490960000161</v>
      </c>
    </row>
    <row r="56" spans="1:11" s="140" customFormat="1" ht="13.5" customHeight="1" x14ac:dyDescent="0.2">
      <c r="A56" s="147"/>
      <c r="B56" s="250" t="s">
        <v>191</v>
      </c>
      <c r="C56" s="170">
        <v>2133924.9182599992</v>
      </c>
      <c r="D56" s="143">
        <v>1974546.7636099998</v>
      </c>
      <c r="E56" s="143">
        <v>69293.524340000004</v>
      </c>
      <c r="F56" s="171">
        <v>90084.630309999658</v>
      </c>
      <c r="G56" s="170">
        <v>2896641.9378400007</v>
      </c>
      <c r="H56" s="143">
        <v>66419.283179999999</v>
      </c>
      <c r="I56" s="143">
        <v>2168583.1469000001</v>
      </c>
      <c r="J56" s="143">
        <v>627607.33707999985</v>
      </c>
      <c r="K56" s="240">
        <v>34032.170680001131</v>
      </c>
    </row>
    <row r="57" spans="1:11" s="140" customFormat="1" ht="13.5" customHeight="1" x14ac:dyDescent="0.2">
      <c r="A57" s="147"/>
      <c r="B57" s="250" t="s">
        <v>192</v>
      </c>
      <c r="C57" s="170">
        <v>4360056.4840499982</v>
      </c>
      <c r="D57" s="143">
        <v>3299604.0976899993</v>
      </c>
      <c r="E57" s="143">
        <v>843835.06145999988</v>
      </c>
      <c r="F57" s="171">
        <v>216617.32489999858</v>
      </c>
      <c r="G57" s="170">
        <v>4429507.1752800019</v>
      </c>
      <c r="H57" s="143">
        <v>105810.86051</v>
      </c>
      <c r="I57" s="143">
        <v>3264783.9775700001</v>
      </c>
      <c r="J57" s="143">
        <v>1013319.16279</v>
      </c>
      <c r="K57" s="240">
        <v>45593.174410001702</v>
      </c>
    </row>
    <row r="58" spans="1:11" s="140" customFormat="1" ht="13.5" customHeight="1" x14ac:dyDescent="0.2">
      <c r="A58" s="147"/>
      <c r="B58" s="241" t="s">
        <v>193</v>
      </c>
      <c r="C58" s="217">
        <v>6001370.0650799973</v>
      </c>
      <c r="D58" s="218">
        <v>4686988.3844299987</v>
      </c>
      <c r="E58" s="218">
        <v>1033461.1913100001</v>
      </c>
      <c r="F58" s="219">
        <v>280920.48933999887</v>
      </c>
      <c r="G58" s="217">
        <v>6594868.8064099997</v>
      </c>
      <c r="H58" s="218">
        <v>147203.35550000003</v>
      </c>
      <c r="I58" s="218">
        <v>4997575.9720900003</v>
      </c>
      <c r="J58" s="218">
        <v>1386695.8521399996</v>
      </c>
      <c r="K58" s="242">
        <v>63393.626679999681</v>
      </c>
    </row>
    <row r="59" spans="1:11" s="140" customFormat="1" ht="13.5" customHeight="1" x14ac:dyDescent="0.2">
      <c r="A59" s="147"/>
      <c r="B59" s="250" t="s">
        <v>194</v>
      </c>
      <c r="C59" s="170">
        <v>1230473.1208800001</v>
      </c>
      <c r="D59" s="143">
        <v>1331453.4300800001</v>
      </c>
      <c r="E59" s="143">
        <v>-102192.50975999999</v>
      </c>
      <c r="F59" s="171">
        <v>1212.2005600000284</v>
      </c>
      <c r="G59" s="170">
        <v>1374029.4812100001</v>
      </c>
      <c r="H59" s="143">
        <v>33041.451719999997</v>
      </c>
      <c r="I59" s="143">
        <v>957336.4627299998</v>
      </c>
      <c r="J59" s="143">
        <v>369379.9250799999</v>
      </c>
      <c r="K59" s="240">
        <v>14271.641680000424</v>
      </c>
    </row>
    <row r="60" spans="1:11" s="140" customFormat="1" ht="13.5" customHeight="1" x14ac:dyDescent="0.2">
      <c r="A60" s="147"/>
      <c r="B60" s="250" t="s">
        <v>195</v>
      </c>
      <c r="C60" s="170">
        <v>2176983.3433000003</v>
      </c>
      <c r="D60" s="143">
        <v>2062579.7086200002</v>
      </c>
      <c r="E60" s="143">
        <v>-3150.9911199999806</v>
      </c>
      <c r="F60" s="171">
        <v>117554.62580000002</v>
      </c>
      <c r="G60" s="170">
        <v>3040659.5118999998</v>
      </c>
      <c r="H60" s="143">
        <v>77477.049500000008</v>
      </c>
      <c r="I60" s="143">
        <v>2279611.7323699999</v>
      </c>
      <c r="J60" s="143">
        <v>649007.07504999987</v>
      </c>
      <c r="K60" s="240">
        <v>34563.654979999643</v>
      </c>
    </row>
    <row r="61" spans="1:11" s="140" customFormat="1" ht="13.5" customHeight="1" x14ac:dyDescent="0.2">
      <c r="A61" s="147"/>
      <c r="B61" s="250" t="s">
        <v>196</v>
      </c>
      <c r="C61" s="170">
        <v>4490125.8047999982</v>
      </c>
      <c r="D61" s="143">
        <v>3474653.0874700006</v>
      </c>
      <c r="E61" s="143">
        <v>735032.42159000016</v>
      </c>
      <c r="F61" s="171">
        <v>280440.29573999695</v>
      </c>
      <c r="G61" s="170">
        <v>4668542.5276899999</v>
      </c>
      <c r="H61" s="143">
        <v>118952.60836999997</v>
      </c>
      <c r="I61" s="143">
        <v>3477074.8434600001</v>
      </c>
      <c r="J61" s="143">
        <v>1020332.0318000002</v>
      </c>
      <c r="K61" s="240">
        <v>52183.044059999505</v>
      </c>
    </row>
    <row r="62" spans="1:11" s="140" customFormat="1" ht="13.5" customHeight="1" x14ac:dyDescent="0.2">
      <c r="A62" s="147"/>
      <c r="B62" s="241" t="s">
        <v>197</v>
      </c>
      <c r="C62" s="217">
        <v>6253802.3231899962</v>
      </c>
      <c r="D62" s="218">
        <v>4851196.7706299983</v>
      </c>
      <c r="E62" s="218">
        <v>1074129.2457000001</v>
      </c>
      <c r="F62" s="219">
        <v>328476.30685999757</v>
      </c>
      <c r="G62" s="217">
        <v>6818033.0379599985</v>
      </c>
      <c r="H62" s="218">
        <v>163320.65120999995</v>
      </c>
      <c r="I62" s="218">
        <v>5162817.7464599991</v>
      </c>
      <c r="J62" s="218">
        <v>1418241.75969</v>
      </c>
      <c r="K62" s="242">
        <v>73652.880600000033</v>
      </c>
    </row>
    <row r="63" spans="1:11" s="140" customFormat="1" ht="13.5" customHeight="1" x14ac:dyDescent="0.2">
      <c r="A63" s="147"/>
      <c r="B63" s="250" t="s">
        <v>198</v>
      </c>
      <c r="C63" s="170">
        <v>1370144.5211000002</v>
      </c>
      <c r="D63" s="143">
        <v>1380174.2843300002</v>
      </c>
      <c r="E63" s="143">
        <v>-15887.048030000002</v>
      </c>
      <c r="F63" s="171">
        <v>5857.2848000000486</v>
      </c>
      <c r="G63" s="170">
        <v>1516380.5593699997</v>
      </c>
      <c r="H63" s="143">
        <v>40032.437179999994</v>
      </c>
      <c r="I63" s="143">
        <v>1078099.0185199999</v>
      </c>
      <c r="J63" s="143">
        <v>378843.70121999993</v>
      </c>
      <c r="K63" s="240">
        <v>19405.402449999936</v>
      </c>
    </row>
    <row r="64" spans="1:11" s="140" customFormat="1" ht="13.5" customHeight="1" x14ac:dyDescent="0.2">
      <c r="A64" s="147"/>
      <c r="B64" s="250" t="s">
        <v>199</v>
      </c>
      <c r="C64" s="170">
        <v>2534607.91408</v>
      </c>
      <c r="D64" s="143">
        <v>2194803.9134200001</v>
      </c>
      <c r="E64" s="143">
        <v>160560.22774</v>
      </c>
      <c r="F64" s="171">
        <v>179243.77292000002</v>
      </c>
      <c r="G64" s="170">
        <v>3546370.6723700007</v>
      </c>
      <c r="H64" s="143">
        <v>91059.184139999998</v>
      </c>
      <c r="I64" s="143">
        <v>2754670.7596400008</v>
      </c>
      <c r="J64" s="143">
        <v>660823.14377999993</v>
      </c>
      <c r="K64" s="240">
        <v>39817.58481</v>
      </c>
    </row>
    <row r="65" spans="1:11" s="140" customFormat="1" ht="13.5" customHeight="1" x14ac:dyDescent="0.2">
      <c r="A65" s="147"/>
      <c r="B65" s="250" t="s">
        <v>200</v>
      </c>
      <c r="C65" s="170">
        <v>5043446.55437</v>
      </c>
      <c r="D65" s="143">
        <v>3661737.5752600003</v>
      </c>
      <c r="E65" s="143">
        <v>1042477.22404</v>
      </c>
      <c r="F65" s="171">
        <v>339231.75507000001</v>
      </c>
      <c r="G65" s="170">
        <v>5324843.1419699993</v>
      </c>
      <c r="H65" s="143">
        <v>136938.42819000001</v>
      </c>
      <c r="I65" s="143">
        <v>4058508.0296699996</v>
      </c>
      <c r="J65" s="143">
        <v>1070799.2143899999</v>
      </c>
      <c r="K65" s="240">
        <v>58597.469720000008</v>
      </c>
    </row>
    <row r="66" spans="1:11" s="140" customFormat="1" ht="13.5" customHeight="1" x14ac:dyDescent="0.2">
      <c r="A66" s="147"/>
      <c r="B66" s="241" t="s">
        <v>201</v>
      </c>
      <c r="C66" s="217">
        <v>6570557.3141000001</v>
      </c>
      <c r="D66" s="218">
        <v>5142483.1475599995</v>
      </c>
      <c r="E66" s="218">
        <v>1051059.0672000002</v>
      </c>
      <c r="F66" s="219">
        <v>377015.09934000002</v>
      </c>
      <c r="G66" s="217">
        <v>7766653.9062400013</v>
      </c>
      <c r="H66" s="218">
        <v>184894.03805999999</v>
      </c>
      <c r="I66" s="218">
        <v>6047093.2753700009</v>
      </c>
      <c r="J66" s="218">
        <v>1455334.0286300001</v>
      </c>
      <c r="K66" s="242">
        <v>79332.564179999899</v>
      </c>
    </row>
    <row r="67" spans="1:11" s="140" customFormat="1" ht="13.5" customHeight="1" x14ac:dyDescent="0.2">
      <c r="A67" s="147"/>
      <c r="B67" s="250" t="s">
        <v>202</v>
      </c>
      <c r="C67" s="170">
        <v>1610876.8380099998</v>
      </c>
      <c r="D67" s="143">
        <v>1450517.1453499999</v>
      </c>
      <c r="E67" s="143">
        <v>104335.79118</v>
      </c>
      <c r="F67" s="171">
        <v>56023.90148</v>
      </c>
      <c r="G67" s="170">
        <v>1529153.60283</v>
      </c>
      <c r="H67" s="143">
        <v>48703.534729999999</v>
      </c>
      <c r="I67" s="143">
        <v>1083639.4654099999</v>
      </c>
      <c r="J67" s="143">
        <v>375956.23392000003</v>
      </c>
      <c r="K67" s="240">
        <v>20854.368770000001</v>
      </c>
    </row>
    <row r="68" spans="1:11" s="140" customFormat="1" ht="13.5" customHeight="1" x14ac:dyDescent="0.2">
      <c r="A68" s="147"/>
      <c r="B68" s="250" t="s">
        <v>203</v>
      </c>
      <c r="C68" s="170">
        <v>2793336.8265800001</v>
      </c>
      <c r="D68" s="143">
        <v>2336318.34314</v>
      </c>
      <c r="E68" s="143">
        <v>274787.38607000001</v>
      </c>
      <c r="F68" s="171">
        <v>182231.09737</v>
      </c>
      <c r="G68" s="170">
        <v>3247867.1437499998</v>
      </c>
      <c r="H68" s="143">
        <v>100431.53883</v>
      </c>
      <c r="I68" s="143">
        <v>2447095.7140500001</v>
      </c>
      <c r="J68" s="143">
        <v>658567.23415000003</v>
      </c>
      <c r="K68" s="240">
        <v>41772.656719999999</v>
      </c>
    </row>
    <row r="69" spans="1:11" s="140" customFormat="1" ht="13.5" customHeight="1" x14ac:dyDescent="0.2">
      <c r="A69" s="147"/>
      <c r="B69" s="250" t="s">
        <v>204</v>
      </c>
      <c r="C69" s="170">
        <v>5455513.4812200004</v>
      </c>
      <c r="D69" s="143">
        <v>3900449.21538</v>
      </c>
      <c r="E69" s="143">
        <v>1194522.8513499999</v>
      </c>
      <c r="F69" s="171">
        <v>360541.41449</v>
      </c>
      <c r="G69" s="170">
        <v>5182300.5093400003</v>
      </c>
      <c r="H69" s="143">
        <v>154426.62926999998</v>
      </c>
      <c r="I69" s="143">
        <v>3889105.8719800003</v>
      </c>
      <c r="J69" s="143">
        <v>1077762.92976</v>
      </c>
      <c r="K69" s="240">
        <v>61005.078330000011</v>
      </c>
    </row>
    <row r="70" spans="1:11" s="140" customFormat="1" ht="13.5" customHeight="1" x14ac:dyDescent="0.2">
      <c r="A70" s="147"/>
      <c r="B70" s="241" t="s">
        <v>205</v>
      </c>
      <c r="C70" s="217">
        <v>7309835.2339999992</v>
      </c>
      <c r="D70" s="218">
        <v>5409015.7983399993</v>
      </c>
      <c r="E70" s="218">
        <v>1480157.3661199999</v>
      </c>
      <c r="F70" s="219">
        <v>420662.06954</v>
      </c>
      <c r="G70" s="217">
        <v>7647386.6908299997</v>
      </c>
      <c r="H70" s="218">
        <v>208836.11051999999</v>
      </c>
      <c r="I70" s="218">
        <v>5881671.7845600005</v>
      </c>
      <c r="J70" s="218">
        <v>1475397.7098400001</v>
      </c>
      <c r="K70" s="242">
        <v>81481.085909999994</v>
      </c>
    </row>
    <row r="71" spans="1:11" s="140" customFormat="1" ht="13.5" customHeight="1" x14ac:dyDescent="0.2">
      <c r="A71" s="147"/>
      <c r="B71" s="250" t="s">
        <v>206</v>
      </c>
      <c r="C71" s="170">
        <v>1619285.50395</v>
      </c>
      <c r="D71" s="143">
        <v>1473699.3940600001</v>
      </c>
      <c r="E71" s="143">
        <v>95753.193650000016</v>
      </c>
      <c r="F71" s="171">
        <v>49832.916239999999</v>
      </c>
      <c r="G71" s="170">
        <v>1658926.6426299999</v>
      </c>
      <c r="H71" s="143">
        <v>54990.108509999998</v>
      </c>
      <c r="I71" s="143">
        <v>1160948.2022599999</v>
      </c>
      <c r="J71" s="143">
        <v>422893.75870000001</v>
      </c>
      <c r="K71" s="240">
        <v>20094.57316</v>
      </c>
    </row>
    <row r="72" spans="1:11" s="140" customFormat="1" ht="13.5" customHeight="1" x14ac:dyDescent="0.2">
      <c r="A72" s="147"/>
      <c r="B72" s="250" t="s">
        <v>207</v>
      </c>
      <c r="C72" s="170">
        <v>2873147.24022</v>
      </c>
      <c r="D72" s="143">
        <v>2445743.3037399999</v>
      </c>
      <c r="E72" s="143">
        <v>244812.38756</v>
      </c>
      <c r="F72" s="171">
        <v>182591.54891999997</v>
      </c>
      <c r="G72" s="170">
        <v>3486866.3021400003</v>
      </c>
      <c r="H72" s="143">
        <v>105804.64164</v>
      </c>
      <c r="I72" s="143">
        <v>2566356.9969600001</v>
      </c>
      <c r="J72" s="143">
        <v>770516.26853</v>
      </c>
      <c r="K72" s="240">
        <v>44188.395010000007</v>
      </c>
    </row>
    <row r="73" spans="1:11" s="140" customFormat="1" ht="13.5" customHeight="1" x14ac:dyDescent="0.2">
      <c r="A73" s="147"/>
      <c r="B73" s="250" t="s">
        <v>208</v>
      </c>
      <c r="C73" s="170">
        <v>5488019.9296700004</v>
      </c>
      <c r="D73" s="143">
        <v>4020891.4853300001</v>
      </c>
      <c r="E73" s="143">
        <v>1143275.55966</v>
      </c>
      <c r="F73" s="171">
        <v>323852.88468000002</v>
      </c>
      <c r="G73" s="170">
        <v>5444798.4082000013</v>
      </c>
      <c r="H73" s="143">
        <v>157673.30981999999</v>
      </c>
      <c r="I73" s="143">
        <v>4013431.5750100007</v>
      </c>
      <c r="J73" s="143">
        <v>1211849.6486399998</v>
      </c>
      <c r="K73" s="240">
        <v>61843.874730000003</v>
      </c>
    </row>
    <row r="74" spans="1:11" s="140" customFormat="1" ht="13.5" customHeight="1" x14ac:dyDescent="0.2">
      <c r="A74" s="147"/>
      <c r="B74" s="241" t="s">
        <v>210</v>
      </c>
      <c r="C74" s="217">
        <v>7455285.668159999</v>
      </c>
      <c r="D74" s="218">
        <v>5736020.3436899995</v>
      </c>
      <c r="E74" s="218">
        <v>1317906.1789500001</v>
      </c>
      <c r="F74" s="219">
        <v>401359.14552000002</v>
      </c>
      <c r="G74" s="217">
        <v>7970340.5443499992</v>
      </c>
      <c r="H74" s="218">
        <v>210986.42796</v>
      </c>
      <c r="I74" s="218">
        <v>6033589.6860699998</v>
      </c>
      <c r="J74" s="218">
        <v>1639934.6997000002</v>
      </c>
      <c r="K74" s="242">
        <v>85829.730620000002</v>
      </c>
    </row>
    <row r="75" spans="1:11" s="140" customFormat="1" ht="13.5" customHeight="1" x14ac:dyDescent="0.2">
      <c r="A75" s="147"/>
      <c r="B75" s="250" t="s">
        <v>211</v>
      </c>
      <c r="C75" s="170">
        <v>1757777.8252699999</v>
      </c>
      <c r="D75" s="143">
        <v>1598088.6737499998</v>
      </c>
      <c r="E75" s="143">
        <v>110524.37045</v>
      </c>
      <c r="F75" s="171">
        <v>49164.781069999997</v>
      </c>
      <c r="G75" s="170">
        <v>1628770.41032</v>
      </c>
      <c r="H75" s="143">
        <v>48947.260179999997</v>
      </c>
      <c r="I75" s="143">
        <v>1130801.06562</v>
      </c>
      <c r="J75" s="143">
        <v>409352.30233000003</v>
      </c>
      <c r="K75" s="240">
        <v>39669.782189999998</v>
      </c>
    </row>
    <row r="76" spans="1:11" s="140" customFormat="1" ht="13.5" customHeight="1" x14ac:dyDescent="0.2">
      <c r="A76" s="147"/>
      <c r="B76" s="250" t="s">
        <v>212</v>
      </c>
      <c r="C76" s="170">
        <v>2666117.1779799997</v>
      </c>
      <c r="D76" s="143">
        <v>2325179.2205499997</v>
      </c>
      <c r="E76" s="143">
        <v>214830.99591</v>
      </c>
      <c r="F76" s="171">
        <v>126106.96151999998</v>
      </c>
      <c r="G76" s="170">
        <v>2777145.0237500002</v>
      </c>
      <c r="H76" s="143">
        <v>82075.594669999991</v>
      </c>
      <c r="I76" s="143">
        <v>2105842.0473700003</v>
      </c>
      <c r="J76" s="143">
        <v>545740.28210999991</v>
      </c>
      <c r="K76" s="240">
        <v>43487.099599999994</v>
      </c>
    </row>
    <row r="77" spans="1:11" s="140" customFormat="1" ht="13.5" customHeight="1" x14ac:dyDescent="0.2">
      <c r="A77" s="147"/>
      <c r="B77" s="250" t="s">
        <v>213</v>
      </c>
      <c r="C77" s="170">
        <v>5074708.6109999996</v>
      </c>
      <c r="D77" s="143">
        <v>3956058.3130000001</v>
      </c>
      <c r="E77" s="143">
        <v>769581.56799999997</v>
      </c>
      <c r="F77" s="171">
        <v>349068.73</v>
      </c>
      <c r="G77" s="170">
        <v>4524380.7620000001</v>
      </c>
      <c r="H77" s="143">
        <v>123726.827</v>
      </c>
      <c r="I77" s="143">
        <v>3375550.21</v>
      </c>
      <c r="J77" s="143">
        <v>963496.53700000001</v>
      </c>
      <c r="K77" s="240">
        <v>61607.187999999995</v>
      </c>
    </row>
    <row r="78" spans="1:11" s="140" customFormat="1" ht="13.5" customHeight="1" x14ac:dyDescent="0.2">
      <c r="A78" s="147"/>
      <c r="B78" s="241" t="s">
        <v>214</v>
      </c>
      <c r="C78" s="217">
        <v>7161972.5217299992</v>
      </c>
      <c r="D78" s="218">
        <v>5684416.8352199998</v>
      </c>
      <c r="E78" s="218">
        <v>1064118.9283199999</v>
      </c>
      <c r="F78" s="219">
        <v>413436.75818999985</v>
      </c>
      <c r="G78" s="217">
        <v>6855080.7029900001</v>
      </c>
      <c r="H78" s="218">
        <v>177591.70632</v>
      </c>
      <c r="I78" s="218">
        <v>5224239.1482100002</v>
      </c>
      <c r="J78" s="218">
        <v>1364899.9402299998</v>
      </c>
      <c r="K78" s="242">
        <v>88349.908229999812</v>
      </c>
    </row>
    <row r="79" spans="1:11" s="140" customFormat="1" ht="13.5" customHeight="1" x14ac:dyDescent="0.2">
      <c r="A79" s="147"/>
      <c r="B79" s="250" t="s">
        <v>215</v>
      </c>
      <c r="C79" s="170">
        <v>1793955.3646299997</v>
      </c>
      <c r="D79" s="143">
        <v>1600284.4538699999</v>
      </c>
      <c r="E79" s="143">
        <v>112288.76379</v>
      </c>
      <c r="F79" s="171">
        <v>81382.146970000002</v>
      </c>
      <c r="G79" s="170">
        <v>1431700.6389900001</v>
      </c>
      <c r="H79" s="143">
        <v>48016.597470000001</v>
      </c>
      <c r="I79" s="143">
        <v>957409.84427999996</v>
      </c>
      <c r="J79" s="143">
        <v>402208.79743999999</v>
      </c>
      <c r="K79" s="240">
        <v>24065.399799999999</v>
      </c>
    </row>
    <row r="80" spans="1:11" s="140" customFormat="1" ht="13.5" customHeight="1" x14ac:dyDescent="0.2">
      <c r="A80" s="147"/>
      <c r="B80" s="250" t="s">
        <v>216</v>
      </c>
      <c r="C80" s="170">
        <v>3158710.1591800004</v>
      </c>
      <c r="D80" s="143">
        <v>2630711.5822700001</v>
      </c>
      <c r="E80" s="143">
        <v>297776.45993999997</v>
      </c>
      <c r="F80" s="171">
        <v>230222.11697000009</v>
      </c>
      <c r="G80" s="170">
        <v>3315944.47107</v>
      </c>
      <c r="H80" s="143">
        <v>107220.45359</v>
      </c>
      <c r="I80" s="143">
        <v>2524181.5412699999</v>
      </c>
      <c r="J80" s="143">
        <v>630212.40551000007</v>
      </c>
      <c r="K80" s="240">
        <v>54330.070699999887</v>
      </c>
    </row>
    <row r="81" spans="1:11" s="140" customFormat="1" ht="13.5" customHeight="1" x14ac:dyDescent="0.2">
      <c r="A81" s="147"/>
      <c r="B81" s="250" t="s">
        <v>217</v>
      </c>
      <c r="C81" s="170">
        <v>5667991.9588299999</v>
      </c>
      <c r="D81" s="143">
        <v>4380508.6045399997</v>
      </c>
      <c r="E81" s="143">
        <v>874684.22951000009</v>
      </c>
      <c r="F81" s="171">
        <v>412799.12478000007</v>
      </c>
      <c r="G81" s="170">
        <v>5395025.0127499998</v>
      </c>
      <c r="H81" s="143">
        <v>166596.32178</v>
      </c>
      <c r="I81" s="143">
        <v>4033496.1944599994</v>
      </c>
      <c r="J81" s="143">
        <v>1112694.6166300001</v>
      </c>
      <c r="K81" s="240">
        <v>82237.879880000008</v>
      </c>
    </row>
    <row r="82" spans="1:11" s="140" customFormat="1" ht="13.5" customHeight="1" x14ac:dyDescent="0.2">
      <c r="A82" s="147"/>
      <c r="B82" s="241" t="s">
        <v>218</v>
      </c>
      <c r="C82" s="217">
        <v>7794879.6746200006</v>
      </c>
      <c r="D82" s="218">
        <v>6152215.3666200005</v>
      </c>
      <c r="E82" s="218">
        <v>1166218.4820399999</v>
      </c>
      <c r="F82" s="219">
        <v>476445.82595999993</v>
      </c>
      <c r="G82" s="217">
        <v>8152068.1187399989</v>
      </c>
      <c r="H82" s="218">
        <v>224356.16458000004</v>
      </c>
      <c r="I82" s="218">
        <v>6266824.3147899993</v>
      </c>
      <c r="J82" s="218">
        <v>1547701.1629300001</v>
      </c>
      <c r="K82" s="242">
        <v>113186.47644</v>
      </c>
    </row>
    <row r="83" spans="1:11" s="140" customFormat="1" ht="13.5" customHeight="1" x14ac:dyDescent="0.2">
      <c r="A83" s="147"/>
      <c r="B83" s="250" t="s">
        <v>219</v>
      </c>
      <c r="C83" s="170">
        <v>1858053.19676</v>
      </c>
      <c r="D83" s="143">
        <v>1693414.23422</v>
      </c>
      <c r="E83" s="143">
        <v>110559.01625999999</v>
      </c>
      <c r="F83" s="171">
        <v>54079.946279999996</v>
      </c>
      <c r="G83" s="170">
        <v>1816798.8162500001</v>
      </c>
      <c r="H83" s="143">
        <v>56077.283920000002</v>
      </c>
      <c r="I83" s="143">
        <v>1263032.7716300001</v>
      </c>
      <c r="J83" s="143">
        <v>466562.88435000001</v>
      </c>
      <c r="K83" s="240">
        <v>31125.876349999999</v>
      </c>
    </row>
    <row r="84" spans="1:11" s="140" customFormat="1" ht="13.5" customHeight="1" x14ac:dyDescent="0.2">
      <c r="A84" s="147"/>
      <c r="B84" s="250" t="s">
        <v>220</v>
      </c>
      <c r="C84" s="170">
        <v>3427120.4117999999</v>
      </c>
      <c r="D84" s="143">
        <v>2900954.1034299997</v>
      </c>
      <c r="E84" s="143">
        <v>315563.66453000001</v>
      </c>
      <c r="F84" s="171">
        <v>210602.64384000003</v>
      </c>
      <c r="G84" s="170">
        <v>3733616.0016700006</v>
      </c>
      <c r="H84" s="143">
        <v>116468.49018000001</v>
      </c>
      <c r="I84" s="143">
        <v>2974391.3499700003</v>
      </c>
      <c r="J84" s="143">
        <v>581625.52368999994</v>
      </c>
      <c r="K84" s="240">
        <v>61130.637830000007</v>
      </c>
    </row>
    <row r="85" spans="1:11" s="140" customFormat="1" ht="13.5" customHeight="1" x14ac:dyDescent="0.2">
      <c r="A85" s="147"/>
      <c r="B85" s="250" t="s">
        <v>221</v>
      </c>
      <c r="C85" s="170">
        <v>6175332.9393799994</v>
      </c>
      <c r="D85" s="143">
        <v>4711333.5633299993</v>
      </c>
      <c r="E85" s="143">
        <v>1059029.0269300002</v>
      </c>
      <c r="F85" s="171">
        <v>404970.34912000003</v>
      </c>
      <c r="G85" s="170">
        <v>6122089.2580799991</v>
      </c>
      <c r="H85" s="143">
        <v>173611.62727</v>
      </c>
      <c r="I85" s="143">
        <v>4827587.4516599998</v>
      </c>
      <c r="J85" s="143">
        <v>1030436.2671099997</v>
      </c>
      <c r="K85" s="240">
        <v>90453.91204000001</v>
      </c>
    </row>
    <row r="86" spans="1:11" s="140" customFormat="1" ht="13.5" customHeight="1" x14ac:dyDescent="0.2">
      <c r="A86" s="147"/>
      <c r="B86" s="241" t="s">
        <v>222</v>
      </c>
      <c r="C86" s="217">
        <v>8362820.4678399991</v>
      </c>
      <c r="D86" s="218">
        <v>6541283.9671999998</v>
      </c>
      <c r="E86" s="218">
        <v>1359629.17089</v>
      </c>
      <c r="F86" s="219">
        <v>461907.32974999998</v>
      </c>
      <c r="G86" s="217">
        <v>9007873.8269100003</v>
      </c>
      <c r="H86" s="218">
        <v>224816.92012999998</v>
      </c>
      <c r="I86" s="218">
        <v>7088551.0847699996</v>
      </c>
      <c r="J86" s="218">
        <v>1446592.2406599999</v>
      </c>
      <c r="K86" s="242">
        <v>247913.58134999999</v>
      </c>
    </row>
    <row r="87" spans="1:11" s="140" customFormat="1" ht="13.5" customHeight="1" x14ac:dyDescent="0.2">
      <c r="A87" s="147"/>
      <c r="B87" s="250" t="s">
        <v>223</v>
      </c>
      <c r="C87" s="170">
        <v>2115801.4454700002</v>
      </c>
      <c r="D87" s="143">
        <v>1901754.5192100001</v>
      </c>
      <c r="E87" s="143">
        <v>96890.051899999991</v>
      </c>
      <c r="F87" s="171">
        <v>117156.87436</v>
      </c>
      <c r="G87" s="170">
        <v>2089522.7192600002</v>
      </c>
      <c r="H87" s="143">
        <v>50634.178270000004</v>
      </c>
      <c r="I87" s="143">
        <v>1580155.3932700001</v>
      </c>
      <c r="J87" s="143">
        <v>423973.25124999997</v>
      </c>
      <c r="K87" s="240">
        <v>34759.896469999992</v>
      </c>
    </row>
    <row r="88" spans="1:11" s="140" customFormat="1" ht="13.5" customHeight="1" x14ac:dyDescent="0.2">
      <c r="A88" s="147"/>
      <c r="B88" s="250" t="s">
        <v>224</v>
      </c>
      <c r="C88" s="170">
        <v>3733873.7620200003</v>
      </c>
      <c r="D88" s="143">
        <v>3083103.3125400003</v>
      </c>
      <c r="E88" s="143">
        <v>364093.95033999998</v>
      </c>
      <c r="F88" s="171">
        <v>286676.49913999997</v>
      </c>
      <c r="G88" s="170">
        <v>3634892.4065800002</v>
      </c>
      <c r="H88" s="143">
        <v>104584.85063</v>
      </c>
      <c r="I88" s="143">
        <v>2842870.8223299999</v>
      </c>
      <c r="J88" s="143">
        <v>612936.31224999996</v>
      </c>
      <c r="K88" s="240">
        <v>74500.421369999982</v>
      </c>
    </row>
    <row r="89" spans="1:11" s="140" customFormat="1" ht="13.5" customHeight="1" x14ac:dyDescent="0.2">
      <c r="A89" s="147"/>
      <c r="B89" s="250" t="s">
        <v>226</v>
      </c>
      <c r="C89" s="170">
        <v>6817534.9487700006</v>
      </c>
      <c r="D89" s="143">
        <v>5259045.21954</v>
      </c>
      <c r="E89" s="143">
        <v>1122789.9336600001</v>
      </c>
      <c r="F89" s="171">
        <v>435699.79556999996</v>
      </c>
      <c r="G89" s="170">
        <v>5792901.783019999</v>
      </c>
      <c r="H89" s="143">
        <v>155408.68753</v>
      </c>
      <c r="I89" s="143">
        <v>4437616.75361</v>
      </c>
      <c r="J89" s="143">
        <v>1041517.0246599999</v>
      </c>
      <c r="K89" s="240">
        <v>158359.31722</v>
      </c>
    </row>
    <row r="90" spans="1:11" s="140" customFormat="1" ht="13.5" customHeight="1" x14ac:dyDescent="0.2">
      <c r="A90" s="147"/>
      <c r="B90" s="283" t="s">
        <v>228</v>
      </c>
      <c r="C90" s="284">
        <v>9302832</v>
      </c>
      <c r="D90" s="285">
        <v>7400915</v>
      </c>
      <c r="E90" s="285">
        <v>1409394</v>
      </c>
      <c r="F90" s="286">
        <v>492523</v>
      </c>
      <c r="G90" s="284">
        <v>8911267</v>
      </c>
      <c r="H90" s="285">
        <v>205594</v>
      </c>
      <c r="I90" s="285">
        <v>6926299</v>
      </c>
      <c r="J90" s="285">
        <v>1551036</v>
      </c>
      <c r="K90" s="287">
        <v>228338</v>
      </c>
    </row>
    <row r="91" spans="1:11" s="140" customFormat="1" ht="13.5" customHeight="1" x14ac:dyDescent="0.2">
      <c r="A91" s="147"/>
      <c r="B91" s="250" t="s">
        <v>229</v>
      </c>
      <c r="C91" s="170">
        <v>2263239.8793100002</v>
      </c>
      <c r="D91" s="143">
        <v>2031782.1460199999</v>
      </c>
      <c r="E91" s="143">
        <v>157151.80953</v>
      </c>
      <c r="F91" s="171">
        <v>74305.923760000005</v>
      </c>
      <c r="G91" s="170">
        <v>1765571.8926599999</v>
      </c>
      <c r="H91" s="143">
        <v>50690.889739999999</v>
      </c>
      <c r="I91" s="143">
        <v>1238755.26315</v>
      </c>
      <c r="J91" s="143">
        <v>426994.70321000001</v>
      </c>
      <c r="K91" s="240">
        <v>49131.03656</v>
      </c>
    </row>
    <row r="92" spans="1:11" s="140" customFormat="1" ht="13.5" customHeight="1" x14ac:dyDescent="0.2">
      <c r="A92" s="147"/>
      <c r="B92" s="250" t="s">
        <v>230</v>
      </c>
      <c r="C92" s="170">
        <v>4117707.5500000003</v>
      </c>
      <c r="D92" s="143">
        <v>3394922.801</v>
      </c>
      <c r="E92" s="143">
        <v>483255.52</v>
      </c>
      <c r="F92" s="171">
        <v>239529.22099999999</v>
      </c>
      <c r="G92" s="170">
        <v>3687425.3849999998</v>
      </c>
      <c r="H92" s="143">
        <v>105721.62599999999</v>
      </c>
      <c r="I92" s="143">
        <v>2766556.0649999999</v>
      </c>
      <c r="J92" s="143">
        <v>703056.179</v>
      </c>
      <c r="K92" s="240">
        <v>112091.51499999998</v>
      </c>
    </row>
    <row r="93" spans="1:11" s="140" customFormat="1" ht="13.5" customHeight="1" x14ac:dyDescent="0.2">
      <c r="A93" s="147"/>
      <c r="B93" s="250" t="s">
        <v>231</v>
      </c>
      <c r="C93" s="170">
        <v>7175024.7579999994</v>
      </c>
      <c r="D93" s="143">
        <v>5430692.074</v>
      </c>
      <c r="E93" s="143">
        <v>1307806.0159999998</v>
      </c>
      <c r="F93" s="171">
        <v>436526.66799999995</v>
      </c>
      <c r="G93" s="170">
        <v>5908402.3029999994</v>
      </c>
      <c r="H93" s="143">
        <v>164915.503</v>
      </c>
      <c r="I93" s="143">
        <v>4398564.0439999998</v>
      </c>
      <c r="J93" s="143">
        <v>1160446.297</v>
      </c>
      <c r="K93" s="240">
        <v>184476.459</v>
      </c>
    </row>
    <row r="94" spans="1:11" s="140" customFormat="1" ht="13.5" customHeight="1" x14ac:dyDescent="0.2">
      <c r="A94" s="147"/>
      <c r="B94" s="283" t="s">
        <v>235</v>
      </c>
      <c r="C94" s="284">
        <v>9361852.5559999999</v>
      </c>
      <c r="D94" s="285">
        <v>7318591.8049999997</v>
      </c>
      <c r="E94" s="285">
        <v>1497450.031</v>
      </c>
      <c r="F94" s="286">
        <v>545810.72</v>
      </c>
      <c r="G94" s="284">
        <v>8966771.4220000003</v>
      </c>
      <c r="H94" s="285">
        <v>231529.99099999998</v>
      </c>
      <c r="I94" s="285">
        <v>6890362.125</v>
      </c>
      <c r="J94" s="285">
        <v>1595096.2760000001</v>
      </c>
      <c r="K94" s="287">
        <v>249783.03</v>
      </c>
    </row>
    <row r="95" spans="1:11" s="140" customFormat="1" ht="13.5" customHeight="1" x14ac:dyDescent="0.2">
      <c r="A95" s="147"/>
      <c r="B95" s="250" t="s">
        <v>236</v>
      </c>
      <c r="C95" s="170">
        <v>2476035.7540699998</v>
      </c>
      <c r="D95" s="143">
        <v>2161622.7291799998</v>
      </c>
      <c r="E95" s="143">
        <v>179976.63696999999</v>
      </c>
      <c r="F95" s="171">
        <v>134436.38792000001</v>
      </c>
      <c r="G95" s="170">
        <v>1910676.3951000001</v>
      </c>
      <c r="H95" s="143">
        <v>62678.113060000003</v>
      </c>
      <c r="I95" s="143">
        <v>1360078.94142</v>
      </c>
      <c r="J95" s="143">
        <v>428884.92044999998</v>
      </c>
      <c r="K95" s="240">
        <v>59034.420169999998</v>
      </c>
    </row>
    <row r="96" spans="1:11" s="140" customFormat="1" ht="13.5" customHeight="1" x14ac:dyDescent="0.2">
      <c r="A96" s="147"/>
      <c r="B96" s="250" t="s">
        <v>237</v>
      </c>
      <c r="C96" s="170">
        <v>4249146.4454530003</v>
      </c>
      <c r="D96" s="143">
        <v>3524965.5218000002</v>
      </c>
      <c r="E96" s="143">
        <v>420845.47602</v>
      </c>
      <c r="F96" s="171">
        <v>303335.44763299992</v>
      </c>
      <c r="G96" s="170">
        <v>4123679.9139999999</v>
      </c>
      <c r="H96" s="143">
        <v>135680.50549000001</v>
      </c>
      <c r="I96" s="143">
        <v>3120608.41664</v>
      </c>
      <c r="J96" s="143">
        <v>735907.64242000005</v>
      </c>
      <c r="K96" s="240">
        <v>131483.34944999998</v>
      </c>
    </row>
    <row r="97" spans="1:11" s="140" customFormat="1" ht="13.5" customHeight="1" x14ac:dyDescent="0.2">
      <c r="A97" s="147"/>
      <c r="B97" s="250" t="s">
        <v>238</v>
      </c>
      <c r="C97" s="170">
        <v>7633191.1490000002</v>
      </c>
      <c r="D97" s="143">
        <v>5951473.3640000001</v>
      </c>
      <c r="E97" s="143">
        <v>1081878.639</v>
      </c>
      <c r="F97" s="171">
        <v>599839.14600000007</v>
      </c>
      <c r="G97" s="170">
        <v>6694391.0039999997</v>
      </c>
      <c r="H97" s="143">
        <v>208518.93100000001</v>
      </c>
      <c r="I97" s="143">
        <v>5041849.2290000003</v>
      </c>
      <c r="J97" s="143">
        <v>1242505.76</v>
      </c>
      <c r="K97" s="240">
        <v>201517.084</v>
      </c>
    </row>
    <row r="98" spans="1:11" s="71" customFormat="1" ht="6" customHeight="1" x14ac:dyDescent="0.2">
      <c r="A98" s="72"/>
      <c r="B98" s="245"/>
      <c r="C98" s="246"/>
      <c r="D98" s="247"/>
      <c r="E98" s="247"/>
      <c r="F98" s="248"/>
      <c r="G98" s="246"/>
      <c r="H98" s="247"/>
      <c r="I98" s="247"/>
      <c r="J98" s="247"/>
      <c r="K98" s="249"/>
    </row>
    <row r="99" spans="1:11" s="71" customFormat="1" ht="5.25" customHeight="1" x14ac:dyDescent="0.2">
      <c r="A99" s="72"/>
      <c r="B99" s="76"/>
      <c r="C99" s="154"/>
      <c r="D99" s="154"/>
      <c r="E99" s="154"/>
      <c r="F99" s="154"/>
      <c r="G99" s="154"/>
      <c r="H99" s="154"/>
      <c r="I99" s="154"/>
      <c r="J99" s="154"/>
      <c r="K99" s="154"/>
    </row>
    <row r="100" spans="1:11" x14ac:dyDescent="0.3">
      <c r="B100" s="338" t="s">
        <v>27</v>
      </c>
      <c r="C100" s="338"/>
    </row>
  </sheetData>
  <mergeCells count="1">
    <mergeCell ref="B100:C100"/>
  </mergeCells>
  <phoneticPr fontId="31" type="noConversion"/>
  <hyperlinks>
    <hyperlink ref="B100:C100" location="Aurkibidea!A1" tooltip="Itzuli" display="◄ itzuli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1"/>
  <sheetViews>
    <sheetView showGridLines="0" showZeros="0" zoomScaleNormal="100" workbookViewId="0">
      <selection activeCell="J29" sqref="J28:J29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88" customFormat="1" ht="15.75" x14ac:dyDescent="0.2">
      <c r="B1" s="203" t="s">
        <v>17</v>
      </c>
      <c r="G1" s="204"/>
      <c r="J1" s="191" t="str">
        <f>Aurkibidea!B8</f>
        <v>2025-ko 3. hiruhilabetea</v>
      </c>
    </row>
    <row r="2" spans="2:10" s="4" customFormat="1" ht="29.25" customHeight="1" x14ac:dyDescent="0.2">
      <c r="B2" s="344" t="s">
        <v>147</v>
      </c>
      <c r="C2" s="344"/>
      <c r="D2" s="344"/>
      <c r="E2" s="344"/>
      <c r="F2" s="344"/>
      <c r="G2" s="344"/>
      <c r="H2" s="344"/>
      <c r="I2" s="344"/>
      <c r="J2" s="344"/>
    </row>
    <row r="3" spans="2:10" s="4" customFormat="1" ht="23.25" customHeight="1" x14ac:dyDescent="0.2">
      <c r="B3" s="98"/>
      <c r="C3" s="260"/>
      <c r="D3" s="260"/>
      <c r="E3" s="260"/>
      <c r="F3" s="260"/>
      <c r="G3" s="98"/>
      <c r="H3" s="260"/>
      <c r="I3" s="260"/>
      <c r="J3" s="260"/>
    </row>
    <row r="4" spans="2:10" s="85" customFormat="1" ht="41.25" customHeight="1" x14ac:dyDescent="0.2">
      <c r="B4" s="99"/>
      <c r="C4" s="257"/>
      <c r="D4" s="165" t="s">
        <v>148</v>
      </c>
      <c r="E4" s="251" t="s">
        <v>234</v>
      </c>
      <c r="F4"/>
      <c r="G4" s="99"/>
      <c r="H4" s="257"/>
      <c r="I4" s="165" t="s">
        <v>149</v>
      </c>
      <c r="J4" s="251" t="s">
        <v>234</v>
      </c>
    </row>
    <row r="5" spans="2:10" ht="5.0999999999999996" customHeight="1" x14ac:dyDescent="0.2">
      <c r="B5" s="166"/>
      <c r="C5" s="167"/>
      <c r="D5" s="96"/>
      <c r="E5" s="97"/>
      <c r="F5" s="92"/>
      <c r="G5" s="166"/>
      <c r="H5" s="167"/>
      <c r="I5" s="96"/>
      <c r="J5" s="97"/>
    </row>
    <row r="6" spans="2:10" ht="18" customHeight="1" x14ac:dyDescent="0.2">
      <c r="B6" s="89">
        <v>1</v>
      </c>
      <c r="C6" s="90" t="s">
        <v>35</v>
      </c>
      <c r="D6" s="292">
        <v>2438103.6710000001</v>
      </c>
      <c r="E6" s="297">
        <v>1.7818537531128165</v>
      </c>
      <c r="F6" s="92"/>
      <c r="G6" s="89">
        <v>1</v>
      </c>
      <c r="H6" s="90" t="s">
        <v>49</v>
      </c>
      <c r="I6" s="303">
        <v>7633191.1490000002</v>
      </c>
      <c r="J6" s="310">
        <v>6.3855721173727842</v>
      </c>
    </row>
    <row r="7" spans="2:10" ht="18" customHeight="1" x14ac:dyDescent="0.2">
      <c r="B7" s="89">
        <v>2</v>
      </c>
      <c r="C7" s="90" t="s">
        <v>36</v>
      </c>
      <c r="D7" s="292">
        <v>4116717.2080000001</v>
      </c>
      <c r="E7" s="297">
        <v>0.47413724609906005</v>
      </c>
      <c r="F7" s="92"/>
      <c r="G7" s="89">
        <v>2</v>
      </c>
      <c r="H7" s="90" t="s">
        <v>50</v>
      </c>
      <c r="I7" s="303">
        <v>6696246.8039999995</v>
      </c>
      <c r="J7" s="310">
        <v>13.305207536727748</v>
      </c>
    </row>
    <row r="8" spans="2:10" ht="18" customHeight="1" x14ac:dyDescent="0.2">
      <c r="B8" s="89">
        <v>3</v>
      </c>
      <c r="C8" s="90" t="s">
        <v>37</v>
      </c>
      <c r="D8" s="292">
        <v>229195.87600000002</v>
      </c>
      <c r="E8" s="297">
        <v>-6.0359461774054495</v>
      </c>
      <c r="F8" s="92"/>
      <c r="G8" s="89">
        <v>3</v>
      </c>
      <c r="H8" s="90" t="s">
        <v>51</v>
      </c>
      <c r="I8" s="303">
        <v>297537.98499999999</v>
      </c>
      <c r="J8" s="310">
        <v>-2.350746286045946</v>
      </c>
    </row>
    <row r="9" spans="2:10" ht="18" customHeight="1" x14ac:dyDescent="0.2">
      <c r="B9" s="89">
        <v>4</v>
      </c>
      <c r="C9" s="90" t="s">
        <v>38</v>
      </c>
      <c r="D9" s="293">
        <v>6795269.4960000012</v>
      </c>
      <c r="E9" s="297">
        <v>5.8107522969636616</v>
      </c>
      <c r="F9" s="92"/>
      <c r="G9" s="89">
        <v>4</v>
      </c>
      <c r="H9" s="90" t="s">
        <v>52</v>
      </c>
      <c r="I9" s="303">
        <v>1561763.2210000008</v>
      </c>
      <c r="J9" s="310">
        <v>-1.7144985898720488E-2</v>
      </c>
    </row>
    <row r="10" spans="2:10" ht="18" customHeight="1" x14ac:dyDescent="0.2">
      <c r="B10" s="89">
        <v>6</v>
      </c>
      <c r="C10" s="90" t="s">
        <v>39</v>
      </c>
      <c r="D10" s="292">
        <v>353946.74099999998</v>
      </c>
      <c r="E10" s="297">
        <v>18.454398334802647</v>
      </c>
      <c r="F10" s="92"/>
      <c r="G10" s="89">
        <v>5</v>
      </c>
      <c r="H10" s="90" t="s">
        <v>53</v>
      </c>
      <c r="I10" s="303">
        <v>37654.148000000001</v>
      </c>
      <c r="J10" s="310">
        <v>-56.090408623355529</v>
      </c>
    </row>
    <row r="11" spans="2:10" ht="18" customHeight="1" x14ac:dyDescent="0.2">
      <c r="B11" s="89">
        <v>7</v>
      </c>
      <c r="C11" s="90" t="s">
        <v>40</v>
      </c>
      <c r="D11" s="293">
        <v>632215.723</v>
      </c>
      <c r="E11" s="297">
        <v>13.063780770353262</v>
      </c>
      <c r="F11" s="92"/>
      <c r="G11" s="89">
        <v>6</v>
      </c>
      <c r="H11" s="90" t="s">
        <v>54</v>
      </c>
      <c r="I11" s="303">
        <v>685.73300000000006</v>
      </c>
      <c r="J11" s="310">
        <v>60.471070028666716</v>
      </c>
    </row>
    <row r="12" spans="2:10" ht="18" customHeight="1" x14ac:dyDescent="0.2">
      <c r="B12" s="89">
        <v>8</v>
      </c>
      <c r="C12" s="90" t="s">
        <v>41</v>
      </c>
      <c r="D12" s="292">
        <v>97790.673999999999</v>
      </c>
      <c r="E12" s="298">
        <v>55.156513192774234</v>
      </c>
      <c r="F12" s="92"/>
      <c r="G12" s="89">
        <v>7</v>
      </c>
      <c r="H12" s="90" t="s">
        <v>55</v>
      </c>
      <c r="I12" s="303">
        <v>123256.85799999999</v>
      </c>
      <c r="J12" s="310">
        <v>-17.803840005597426</v>
      </c>
    </row>
    <row r="13" spans="2:10" ht="18" customHeight="1" x14ac:dyDescent="0.2">
      <c r="B13" s="89">
        <v>9</v>
      </c>
      <c r="C13" s="90" t="s">
        <v>42</v>
      </c>
      <c r="D13" s="292">
        <v>1044918.773</v>
      </c>
      <c r="E13" s="297">
        <v>48.307735107926277</v>
      </c>
      <c r="F13" s="92"/>
      <c r="G13" s="89">
        <v>8</v>
      </c>
      <c r="H13" s="90" t="s">
        <v>56</v>
      </c>
      <c r="I13" s="303">
        <v>38174.199999999997</v>
      </c>
      <c r="J13" s="310">
        <v>138.87504173752239</v>
      </c>
    </row>
    <row r="14" spans="2:10" ht="18" customHeight="1" x14ac:dyDescent="0.2">
      <c r="B14" s="89"/>
      <c r="C14" s="90"/>
      <c r="D14" s="292"/>
      <c r="E14" s="297" t="s">
        <v>225</v>
      </c>
      <c r="F14" s="92"/>
      <c r="G14" s="89">
        <v>9</v>
      </c>
      <c r="H14" s="90" t="s">
        <v>57</v>
      </c>
      <c r="I14" s="303">
        <v>1126606</v>
      </c>
      <c r="J14" s="310">
        <v>88.062925459638294</v>
      </c>
    </row>
    <row r="15" spans="2:10" s="187" customFormat="1" ht="5.0999999999999996" customHeight="1" x14ac:dyDescent="0.2">
      <c r="B15" s="89"/>
      <c r="C15" s="90"/>
      <c r="D15" s="292"/>
      <c r="E15" s="297" t="s">
        <v>225</v>
      </c>
      <c r="F15" s="270"/>
      <c r="G15" s="271"/>
      <c r="H15" s="272"/>
      <c r="I15" s="303"/>
      <c r="J15" s="310" t="s">
        <v>225</v>
      </c>
    </row>
    <row r="16" spans="2:10" ht="18" customHeight="1" x14ac:dyDescent="0.2">
      <c r="B16" s="29"/>
      <c r="C16" s="172" t="s">
        <v>150</v>
      </c>
      <c r="D16" s="294">
        <v>15708158.162000002</v>
      </c>
      <c r="E16" s="299">
        <v>6.2490066303218628</v>
      </c>
      <c r="F16" s="92"/>
      <c r="G16" s="29"/>
      <c r="H16" s="172" t="s">
        <v>151</v>
      </c>
      <c r="I16" s="306">
        <v>17515116.097999997</v>
      </c>
      <c r="J16" s="307">
        <v>10.835167664925516</v>
      </c>
    </row>
    <row r="17" spans="2:10" s="187" customFormat="1" ht="5.0999999999999996" customHeight="1" x14ac:dyDescent="0.2">
      <c r="B17" s="26"/>
      <c r="C17" s="261"/>
      <c r="D17" s="295"/>
      <c r="E17" s="300" t="s">
        <v>225</v>
      </c>
      <c r="F17" s="270"/>
      <c r="G17" s="273"/>
      <c r="H17" s="274"/>
      <c r="I17" s="304"/>
      <c r="J17" s="305" t="s">
        <v>225</v>
      </c>
    </row>
    <row r="18" spans="2:10" ht="18" customHeight="1" x14ac:dyDescent="0.2">
      <c r="B18" s="28"/>
      <c r="C18" s="22" t="s">
        <v>44</v>
      </c>
      <c r="D18" s="292">
        <v>13579286.251000002</v>
      </c>
      <c r="E18" s="297">
        <v>3.1960465199424304</v>
      </c>
      <c r="F18" s="92"/>
      <c r="G18" s="28"/>
      <c r="H18" s="22" t="s">
        <v>44</v>
      </c>
      <c r="I18" s="303">
        <v>16226393.307</v>
      </c>
      <c r="J18" s="310">
        <v>7.9066918121796892</v>
      </c>
    </row>
    <row r="19" spans="2:10" ht="18" customHeight="1" x14ac:dyDescent="0.2">
      <c r="B19" s="28"/>
      <c r="C19" s="22" t="s">
        <v>45</v>
      </c>
      <c r="D19" s="292">
        <v>986162.46399999992</v>
      </c>
      <c r="E19" s="297">
        <v>14.941161527956437</v>
      </c>
      <c r="F19" s="95"/>
      <c r="G19" s="28"/>
      <c r="H19" s="22" t="s">
        <v>45</v>
      </c>
      <c r="I19" s="303">
        <v>123942.59099999999</v>
      </c>
      <c r="J19" s="310">
        <v>-17.581414049139955</v>
      </c>
    </row>
    <row r="20" spans="2:10" ht="18" customHeight="1" x14ac:dyDescent="0.2">
      <c r="B20" s="28"/>
      <c r="C20" s="22" t="s">
        <v>46</v>
      </c>
      <c r="D20" s="292">
        <v>1142709.4470000002</v>
      </c>
      <c r="E20" s="297">
        <v>48.87009218124836</v>
      </c>
      <c r="F20" s="92"/>
      <c r="G20" s="28"/>
      <c r="H20" s="22" t="s">
        <v>46</v>
      </c>
      <c r="I20" s="303">
        <v>1164780.2</v>
      </c>
      <c r="J20" s="310">
        <v>89.383199002734813</v>
      </c>
    </row>
    <row r="21" spans="2:10" ht="5.0999999999999996" customHeight="1" x14ac:dyDescent="0.2">
      <c r="B21" s="28"/>
      <c r="C21" s="22"/>
      <c r="D21" s="292"/>
      <c r="E21" s="297"/>
      <c r="F21" s="92"/>
      <c r="G21" s="28"/>
      <c r="H21" s="22"/>
      <c r="I21" s="303"/>
      <c r="J21" s="310"/>
    </row>
    <row r="22" spans="2:10" ht="18" customHeight="1" x14ac:dyDescent="0.2">
      <c r="B22" s="49"/>
      <c r="C22" s="173" t="s">
        <v>150</v>
      </c>
      <c r="D22" s="296">
        <v>15708158.162000002</v>
      </c>
      <c r="E22" s="301">
        <v>6.249006630321885</v>
      </c>
      <c r="F22" s="92"/>
      <c r="G22" s="49"/>
      <c r="H22" s="173" t="s">
        <v>151</v>
      </c>
      <c r="I22" s="308">
        <v>17515116.098000001</v>
      </c>
      <c r="J22" s="309">
        <v>10.835167664925539</v>
      </c>
    </row>
    <row r="23" spans="2:10" ht="6" customHeight="1" x14ac:dyDescent="0.2">
      <c r="F23" s="92"/>
    </row>
    <row r="24" spans="2:10" ht="12.75" customHeight="1" x14ac:dyDescent="0.2">
      <c r="C24" s="338" t="s">
        <v>27</v>
      </c>
      <c r="D24" s="338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108"/>
  <sheetViews>
    <sheetView showGridLines="0" zoomScaleNormal="100" workbookViewId="0">
      <pane xSplit="2" ySplit="5" topLeftCell="C90" activePane="bottomRight" state="frozen"/>
      <selection pane="topRight"/>
      <selection pane="bottomLeft"/>
      <selection pane="bottomRight" activeCell="Q26" sqref="Q26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88" customFormat="1" x14ac:dyDescent="0.2">
      <c r="B1" s="190" t="s">
        <v>17</v>
      </c>
      <c r="N1" s="191" t="str">
        <f>Aurkibidea!B8</f>
        <v>2025-ko 3.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0" t="s">
        <v>83</v>
      </c>
      <c r="D5" s="210" t="s">
        <v>84</v>
      </c>
      <c r="E5" s="210" t="s">
        <v>85</v>
      </c>
      <c r="F5" s="210" t="s">
        <v>86</v>
      </c>
      <c r="G5" s="118" t="s">
        <v>87</v>
      </c>
      <c r="H5" s="210" t="s">
        <v>88</v>
      </c>
      <c r="I5" s="210" t="s">
        <v>89</v>
      </c>
      <c r="J5" s="118" t="s">
        <v>90</v>
      </c>
      <c r="K5" s="210" t="s">
        <v>91</v>
      </c>
      <c r="L5" s="210" t="s">
        <v>92</v>
      </c>
      <c r="M5" s="118" t="s">
        <v>93</v>
      </c>
      <c r="N5" s="211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27" t="s">
        <v>172</v>
      </c>
      <c r="C7" s="214">
        <v>1014788</v>
      </c>
      <c r="D7" s="214">
        <v>236413</v>
      </c>
      <c r="E7" s="214">
        <v>277887</v>
      </c>
      <c r="F7" s="214">
        <v>2890443</v>
      </c>
      <c r="G7" s="214">
        <v>4419531</v>
      </c>
      <c r="H7" s="214">
        <v>558273</v>
      </c>
      <c r="I7" s="214">
        <v>443916</v>
      </c>
      <c r="J7" s="214">
        <v>1002189</v>
      </c>
      <c r="K7" s="214">
        <v>164724</v>
      </c>
      <c r="L7" s="214">
        <v>256820</v>
      </c>
      <c r="M7" s="214">
        <v>421545</v>
      </c>
      <c r="N7" s="215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27" t="s">
        <v>173</v>
      </c>
      <c r="C8" s="214">
        <v>1100849</v>
      </c>
      <c r="D8" s="214">
        <v>345806</v>
      </c>
      <c r="E8" s="214">
        <v>278452</v>
      </c>
      <c r="F8" s="214">
        <v>2867561</v>
      </c>
      <c r="G8" s="214">
        <v>4592667</v>
      </c>
      <c r="H8" s="214">
        <v>507966</v>
      </c>
      <c r="I8" s="214">
        <v>504086</v>
      </c>
      <c r="J8" s="214">
        <v>1012052</v>
      </c>
      <c r="K8" s="214">
        <v>123840</v>
      </c>
      <c r="L8" s="214">
        <v>219035</v>
      </c>
      <c r="M8" s="214">
        <v>342874</v>
      </c>
      <c r="N8" s="215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27" t="s">
        <v>174</v>
      </c>
      <c r="C9" s="214">
        <v>1157847</v>
      </c>
      <c r="D9" s="214">
        <v>377887</v>
      </c>
      <c r="E9" s="214">
        <v>284382</v>
      </c>
      <c r="F9" s="214">
        <v>3632778</v>
      </c>
      <c r="G9" s="214">
        <v>5452894</v>
      </c>
      <c r="H9" s="214">
        <v>468329</v>
      </c>
      <c r="I9" s="214">
        <v>646861</v>
      </c>
      <c r="J9" s="214">
        <v>1115190</v>
      </c>
      <c r="K9" s="214">
        <v>123328</v>
      </c>
      <c r="L9" s="214">
        <v>120929</v>
      </c>
      <c r="M9" s="214">
        <v>244257</v>
      </c>
      <c r="N9" s="215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27" t="s">
        <v>175</v>
      </c>
      <c r="C10" s="214">
        <v>1225187</v>
      </c>
      <c r="D10" s="214">
        <v>1447709</v>
      </c>
      <c r="E10" s="214">
        <v>233775</v>
      </c>
      <c r="F10" s="214">
        <v>2811250</v>
      </c>
      <c r="G10" s="214">
        <v>5717921</v>
      </c>
      <c r="H10" s="214">
        <v>458250</v>
      </c>
      <c r="I10" s="214">
        <v>679467</v>
      </c>
      <c r="J10" s="214">
        <v>1137716</v>
      </c>
      <c r="K10" s="214">
        <v>145825</v>
      </c>
      <c r="L10" s="214">
        <v>402095</v>
      </c>
      <c r="M10" s="214">
        <v>547919</v>
      </c>
      <c r="N10" s="215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27" t="s">
        <v>176</v>
      </c>
      <c r="C11" s="214">
        <v>1367685</v>
      </c>
      <c r="D11" s="214">
        <v>1523753</v>
      </c>
      <c r="E11" s="214">
        <v>188967</v>
      </c>
      <c r="F11" s="214">
        <v>2999192</v>
      </c>
      <c r="G11" s="214">
        <v>6079596</v>
      </c>
      <c r="H11" s="214">
        <v>473693</v>
      </c>
      <c r="I11" s="214">
        <v>631657</v>
      </c>
      <c r="J11" s="214">
        <v>1105350</v>
      </c>
      <c r="K11" s="214">
        <v>228560</v>
      </c>
      <c r="L11" s="214">
        <v>397683</v>
      </c>
      <c r="M11" s="214">
        <v>626244</v>
      </c>
      <c r="N11" s="215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27" t="s">
        <v>177</v>
      </c>
      <c r="C12" s="214">
        <v>1364142</v>
      </c>
      <c r="D12" s="214">
        <v>1615716</v>
      </c>
      <c r="E12" s="214">
        <v>162733</v>
      </c>
      <c r="F12" s="214">
        <v>3443454</v>
      </c>
      <c r="G12" s="214">
        <v>6586045</v>
      </c>
      <c r="H12" s="214">
        <v>506028</v>
      </c>
      <c r="I12" s="214">
        <v>686004</v>
      </c>
      <c r="J12" s="214">
        <v>1192032</v>
      </c>
      <c r="K12" s="214">
        <v>233160</v>
      </c>
      <c r="L12" s="214">
        <v>384773</v>
      </c>
      <c r="M12" s="214">
        <v>617934</v>
      </c>
      <c r="N12" s="215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27" t="s">
        <v>178</v>
      </c>
      <c r="C13" s="214">
        <v>1459857</v>
      </c>
      <c r="D13" s="214">
        <v>1801238</v>
      </c>
      <c r="E13" s="214">
        <v>149106</v>
      </c>
      <c r="F13" s="214">
        <v>3833407</v>
      </c>
      <c r="G13" s="214">
        <v>7243608</v>
      </c>
      <c r="H13" s="214">
        <v>609152</v>
      </c>
      <c r="I13" s="214">
        <v>680661</v>
      </c>
      <c r="J13" s="214">
        <v>1289813</v>
      </c>
      <c r="K13" s="214">
        <v>255248</v>
      </c>
      <c r="L13" s="214">
        <v>465397</v>
      </c>
      <c r="M13" s="214">
        <v>720645</v>
      </c>
      <c r="N13" s="215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27" t="s">
        <v>179</v>
      </c>
      <c r="C14" s="214">
        <v>1524655</v>
      </c>
      <c r="D14" s="214">
        <v>2007834</v>
      </c>
      <c r="E14" s="214">
        <v>118118</v>
      </c>
      <c r="F14" s="214">
        <v>3972374</v>
      </c>
      <c r="G14" s="214">
        <v>7622982</v>
      </c>
      <c r="H14" s="214">
        <v>769728</v>
      </c>
      <c r="I14" s="214">
        <v>712354</v>
      </c>
      <c r="J14" s="214">
        <v>1482082</v>
      </c>
      <c r="K14" s="214">
        <v>317867</v>
      </c>
      <c r="L14" s="214">
        <v>276575</v>
      </c>
      <c r="M14" s="214">
        <v>594442</v>
      </c>
      <c r="N14" s="215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27" t="s">
        <v>102</v>
      </c>
      <c r="C18" s="214">
        <v>1600751.45156</v>
      </c>
      <c r="D18" s="214">
        <v>2197041.8677599998</v>
      </c>
      <c r="E18" s="214">
        <v>126687.25992000001</v>
      </c>
      <c r="F18" s="214">
        <v>4403855</v>
      </c>
      <c r="G18" s="214">
        <v>8328335.5792399999</v>
      </c>
      <c r="H18" s="214">
        <v>744661.57946000004</v>
      </c>
      <c r="I18" s="214">
        <v>706505</v>
      </c>
      <c r="J18" s="214">
        <v>1451166.5794600002</v>
      </c>
      <c r="K18" s="214">
        <v>277260.11908999999</v>
      </c>
      <c r="L18" s="214">
        <v>190117.38562000002</v>
      </c>
      <c r="M18" s="214">
        <v>467377.50471000001</v>
      </c>
      <c r="N18" s="215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27" t="s">
        <v>106</v>
      </c>
      <c r="C22" s="214">
        <v>1656423</v>
      </c>
      <c r="D22" s="214">
        <v>2345261</v>
      </c>
      <c r="E22" s="214">
        <v>125125</v>
      </c>
      <c r="F22" s="214">
        <v>4827316</v>
      </c>
      <c r="G22" s="214">
        <v>8954125</v>
      </c>
      <c r="H22" s="214">
        <v>728560</v>
      </c>
      <c r="I22" s="214">
        <v>682765</v>
      </c>
      <c r="J22" s="214">
        <v>1411325</v>
      </c>
      <c r="K22" s="214">
        <v>222314</v>
      </c>
      <c r="L22" s="214">
        <v>278406</v>
      </c>
      <c r="M22" s="214">
        <v>500720</v>
      </c>
      <c r="N22" s="215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27" t="s">
        <v>110</v>
      </c>
      <c r="C26" s="214">
        <v>1747002.6119599999</v>
      </c>
      <c r="D26" s="214">
        <v>2509687.4724400002</v>
      </c>
      <c r="E26" s="214">
        <v>108753.768</v>
      </c>
      <c r="F26" s="214">
        <v>5241185.3500400018</v>
      </c>
      <c r="G26" s="214">
        <v>9606629.2024400011</v>
      </c>
      <c r="H26" s="214">
        <v>760251.27341999998</v>
      </c>
      <c r="I26" s="214">
        <v>682394.69488000008</v>
      </c>
      <c r="J26" s="214">
        <v>1442645.9683000001</v>
      </c>
      <c r="K26" s="214">
        <v>226324.57211000001</v>
      </c>
      <c r="L26" s="214">
        <v>298282.63614000002</v>
      </c>
      <c r="M26" s="214">
        <v>524607.20825000003</v>
      </c>
      <c r="N26" s="215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27" t="s">
        <v>114</v>
      </c>
      <c r="C30" s="214">
        <v>1845783.6593900002</v>
      </c>
      <c r="D30" s="214">
        <v>2774547.74584</v>
      </c>
      <c r="E30" s="214">
        <v>94073.165359999999</v>
      </c>
      <c r="F30" s="214">
        <v>5733119.6009900002</v>
      </c>
      <c r="G30" s="214">
        <v>10447524.171580002</v>
      </c>
      <c r="H30" s="214">
        <v>813196.96643999999</v>
      </c>
      <c r="I30" s="214">
        <v>789319.22407999996</v>
      </c>
      <c r="J30" s="214">
        <v>1602516.1905199999</v>
      </c>
      <c r="K30" s="214">
        <v>265748.60967000003</v>
      </c>
      <c r="L30" s="214">
        <v>364354.05421999999</v>
      </c>
      <c r="M30" s="214">
        <v>630102.66388999997</v>
      </c>
      <c r="N30" s="215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7" t="s">
        <v>146</v>
      </c>
      <c r="C34" s="214">
        <v>1995138.5925199999</v>
      </c>
      <c r="D34" s="214">
        <v>3125407.6829400002</v>
      </c>
      <c r="E34" s="214">
        <v>74786.193549999996</v>
      </c>
      <c r="F34" s="214">
        <v>6312256.3601599988</v>
      </c>
      <c r="G34" s="214">
        <v>11507588.82917</v>
      </c>
      <c r="H34" s="214">
        <v>897602.43344000005</v>
      </c>
      <c r="I34" s="214">
        <v>882531.39755000011</v>
      </c>
      <c r="J34" s="214">
        <v>1780133.8309900002</v>
      </c>
      <c r="K34" s="214">
        <v>315497.37737999996</v>
      </c>
      <c r="L34" s="214">
        <v>286242.09106999997</v>
      </c>
      <c r="M34" s="214">
        <v>601739.46844999993</v>
      </c>
      <c r="N34" s="215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7" t="s">
        <v>121</v>
      </c>
      <c r="C38" s="214">
        <v>2148006.47334</v>
      </c>
      <c r="D38" s="214">
        <v>3486839.10984</v>
      </c>
      <c r="E38" s="214">
        <v>70823.953419999991</v>
      </c>
      <c r="F38" s="214">
        <v>6730575.8136700001</v>
      </c>
      <c r="G38" s="214">
        <v>12436245.350269999</v>
      </c>
      <c r="H38" s="214">
        <v>955951.08019999997</v>
      </c>
      <c r="I38" s="214">
        <v>1091452.71037</v>
      </c>
      <c r="J38" s="214">
        <v>2047403.79057</v>
      </c>
      <c r="K38" s="214">
        <v>259222.10213000001</v>
      </c>
      <c r="L38" s="214">
        <v>269583.33027999999</v>
      </c>
      <c r="M38" s="214">
        <v>528805.43241000001</v>
      </c>
      <c r="N38" s="215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7" t="s">
        <v>98</v>
      </c>
      <c r="C42" s="214">
        <v>2283486.5298300004</v>
      </c>
      <c r="D42" s="214">
        <v>3850147.7287800009</v>
      </c>
      <c r="E42" s="214">
        <v>71722.186730000001</v>
      </c>
      <c r="F42" s="214">
        <v>6630221.5240800045</v>
      </c>
      <c r="G42" s="214">
        <v>12835577.969420005</v>
      </c>
      <c r="H42" s="214">
        <v>1000545.8154</v>
      </c>
      <c r="I42" s="214">
        <v>1334134.46582</v>
      </c>
      <c r="J42" s="214">
        <v>2334680.2812200002</v>
      </c>
      <c r="K42" s="214">
        <v>434274.59856000001</v>
      </c>
      <c r="L42" s="214">
        <v>156296.62534999999</v>
      </c>
      <c r="M42" s="214">
        <v>590571.22390999994</v>
      </c>
      <c r="N42" s="215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7" t="s">
        <v>144</v>
      </c>
      <c r="C46" s="214">
        <v>2269349.2648399994</v>
      </c>
      <c r="D46" s="214">
        <v>3838968.5201999997</v>
      </c>
      <c r="E46" s="214">
        <v>128739.23794000001</v>
      </c>
      <c r="F46" s="214">
        <v>6235079.0866999961</v>
      </c>
      <c r="G46" s="214">
        <v>12472136.109679995</v>
      </c>
      <c r="H46" s="214">
        <v>990046.72620000003</v>
      </c>
      <c r="I46" s="214">
        <v>1318880.7064399999</v>
      </c>
      <c r="J46" s="214">
        <v>2308927.4326399998</v>
      </c>
      <c r="K46" s="214">
        <v>230560.09500999999</v>
      </c>
      <c r="L46" s="214">
        <v>233200.79432999989</v>
      </c>
      <c r="M46" s="214">
        <v>463760.88933999988</v>
      </c>
      <c r="N46" s="215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7" t="s">
        <v>164</v>
      </c>
      <c r="C50" s="214">
        <v>2257490.98746</v>
      </c>
      <c r="D50" s="214">
        <v>3844670.146639999</v>
      </c>
      <c r="E50" s="214">
        <v>220036.61728999999</v>
      </c>
      <c r="F50" s="214">
        <v>6375867.7636999991</v>
      </c>
      <c r="G50" s="214">
        <v>12698065.51509</v>
      </c>
      <c r="H50" s="214">
        <v>859064.59574999998</v>
      </c>
      <c r="I50" s="214">
        <v>923045.65952999995</v>
      </c>
      <c r="J50" s="214">
        <v>1782110.2552799999</v>
      </c>
      <c r="K50" s="214">
        <v>188070.81073999999</v>
      </c>
      <c r="L50" s="214">
        <v>403283.01977000001</v>
      </c>
      <c r="M50" s="214">
        <v>591353.83051</v>
      </c>
      <c r="N50" s="215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7" t="s">
        <v>168</v>
      </c>
      <c r="C54" s="214">
        <v>2114077.6639999999</v>
      </c>
      <c r="D54" s="214">
        <v>3760879.1430000002</v>
      </c>
      <c r="E54" s="214">
        <v>269117.31099999999</v>
      </c>
      <c r="F54" s="214">
        <v>5963963.8199999994</v>
      </c>
      <c r="G54" s="214">
        <v>12108037.937999999</v>
      </c>
      <c r="H54" s="214">
        <v>755513.52899999998</v>
      </c>
      <c r="I54" s="214">
        <v>1227458.4740000002</v>
      </c>
      <c r="J54" s="214">
        <v>1982972.003</v>
      </c>
      <c r="K54" s="214">
        <v>183626.92499999999</v>
      </c>
      <c r="L54" s="214">
        <v>409945.02899999998</v>
      </c>
      <c r="M54" s="214">
        <v>593571.95399999991</v>
      </c>
      <c r="N54" s="215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7" t="s">
        <v>183</v>
      </c>
      <c r="C58" s="214">
        <v>2204434.4964499995</v>
      </c>
      <c r="D58" s="214">
        <v>3700402.6612700005</v>
      </c>
      <c r="E58" s="214">
        <v>294340.79278999998</v>
      </c>
      <c r="F58" s="214">
        <v>6044360.6924400032</v>
      </c>
      <c r="G58" s="214">
        <v>12243538.642950002</v>
      </c>
      <c r="H58" s="214">
        <v>683341.65963000001</v>
      </c>
      <c r="I58" s="214">
        <v>658315.02815999999</v>
      </c>
      <c r="J58" s="214">
        <v>1341656.6877899999</v>
      </c>
      <c r="K58" s="214">
        <v>273235.44637000002</v>
      </c>
      <c r="L58" s="214">
        <v>443985.19888000004</v>
      </c>
      <c r="M58" s="214">
        <v>717220.64525000006</v>
      </c>
      <c r="N58" s="215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2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2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7" t="s">
        <v>189</v>
      </c>
      <c r="C62" s="214">
        <v>2233965.6360800001</v>
      </c>
      <c r="D62" s="214">
        <v>3799598.9101799997</v>
      </c>
      <c r="E62" s="214">
        <v>326097.21272999997</v>
      </c>
      <c r="F62" s="214">
        <v>6247818.126229994</v>
      </c>
      <c r="G62" s="214">
        <v>12607479.885219993</v>
      </c>
      <c r="H62" s="214">
        <v>520583.17235999997</v>
      </c>
      <c r="I62" s="214">
        <v>803334.76752999995</v>
      </c>
      <c r="J62" s="214">
        <v>1323917.93989</v>
      </c>
      <c r="K62" s="214">
        <v>221412.87747000001</v>
      </c>
      <c r="L62" s="214">
        <v>739103.53586000006</v>
      </c>
      <c r="M62" s="214">
        <v>960516.41333000013</v>
      </c>
      <c r="N62" s="215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2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2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2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7" t="s">
        <v>193</v>
      </c>
      <c r="C66" s="214">
        <v>2278379.93035</v>
      </c>
      <c r="D66" s="214">
        <v>3842674.0300299996</v>
      </c>
      <c r="E66" s="214">
        <v>284317.59057</v>
      </c>
      <c r="F66" s="214">
        <v>6492624.8473999966</v>
      </c>
      <c r="G66" s="214">
        <v>12897996.398349997</v>
      </c>
      <c r="H66" s="214">
        <v>378122.55885000003</v>
      </c>
      <c r="I66" s="214">
        <v>752532.57184999995</v>
      </c>
      <c r="J66" s="214">
        <v>1130655.1307000001</v>
      </c>
      <c r="K66" s="214">
        <v>212764.12293000001</v>
      </c>
      <c r="L66" s="214">
        <v>936728.88418000005</v>
      </c>
      <c r="M66" s="214">
        <v>1149493.0071100001</v>
      </c>
      <c r="N66" s="215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2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2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2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7" t="s">
        <v>197</v>
      </c>
      <c r="C70" s="214">
        <v>2324924.28418</v>
      </c>
      <c r="D70" s="214">
        <v>3955233.0235799998</v>
      </c>
      <c r="E70" s="214">
        <v>247555.00004000001</v>
      </c>
      <c r="F70" s="214">
        <v>6568328.2766299993</v>
      </c>
      <c r="G70" s="214">
        <v>13096040.58443</v>
      </c>
      <c r="H70" s="214">
        <v>395745.85623999999</v>
      </c>
      <c r="I70" s="214">
        <v>744719.38416999998</v>
      </c>
      <c r="J70" s="214">
        <v>1140465.2404100001</v>
      </c>
      <c r="K70" s="214">
        <v>246206.59168999997</v>
      </c>
      <c r="L70" s="214">
        <v>828516.82932000002</v>
      </c>
      <c r="M70" s="214">
        <v>1074723.4210099999</v>
      </c>
      <c r="N70" s="215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2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2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2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7" t="s">
        <v>201</v>
      </c>
      <c r="C74" s="214">
        <v>2383998.1724399999</v>
      </c>
      <c r="D74" s="214">
        <v>4051150.4326199996</v>
      </c>
      <c r="E74" s="214">
        <v>227407.75625000001</v>
      </c>
      <c r="F74" s="214">
        <v>7048550.1600900013</v>
      </c>
      <c r="G74" s="214">
        <v>13711106.521400001</v>
      </c>
      <c r="H74" s="214">
        <v>394642.26957999996</v>
      </c>
      <c r="I74" s="214">
        <v>880055.90970999992</v>
      </c>
      <c r="J74" s="214">
        <v>1274698.1792899999</v>
      </c>
      <c r="K74" s="214">
        <v>235702.32337</v>
      </c>
      <c r="L74" s="214">
        <v>907972.02166000009</v>
      </c>
      <c r="M74" s="214">
        <v>1143674.34503</v>
      </c>
      <c r="N74" s="215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2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2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2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7" t="s">
        <v>205</v>
      </c>
      <c r="C78" s="214">
        <v>2418719.4115999998</v>
      </c>
      <c r="D78" s="214">
        <v>4104193.3244500002</v>
      </c>
      <c r="E78" s="214">
        <v>218889.81821</v>
      </c>
      <c r="F78" s="214">
        <v>6947248.6452600025</v>
      </c>
      <c r="G78" s="214">
        <v>13689051.199520003</v>
      </c>
      <c r="H78" s="214">
        <v>422584.69173000002</v>
      </c>
      <c r="I78" s="214">
        <v>846382.14340000006</v>
      </c>
      <c r="J78" s="214">
        <v>1268966.83513</v>
      </c>
      <c r="K78" s="214">
        <v>210856.98074999999</v>
      </c>
      <c r="L78" s="214">
        <v>1483450.25205</v>
      </c>
      <c r="M78" s="214">
        <v>1694307.2327999999</v>
      </c>
      <c r="N78" s="215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2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2" t="s">
        <v>207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2" t="s">
        <v>208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7" t="s">
        <v>210</v>
      </c>
      <c r="C82" s="214">
        <v>2554710.1879400006</v>
      </c>
      <c r="D82" s="214">
        <v>4306173.7318500001</v>
      </c>
      <c r="E82" s="214">
        <v>213140.75678</v>
      </c>
      <c r="F82" s="214">
        <v>7186594.8838599976</v>
      </c>
      <c r="G82" s="214">
        <v>14260619.560429998</v>
      </c>
      <c r="H82" s="214">
        <v>425079.33368000004</v>
      </c>
      <c r="I82" s="214">
        <v>882128.77078999998</v>
      </c>
      <c r="J82" s="214">
        <v>1307208.1044700001</v>
      </c>
      <c r="K82" s="214">
        <v>431354.50089000002</v>
      </c>
      <c r="L82" s="214">
        <v>1679499.7933099996</v>
      </c>
      <c r="M82" s="214">
        <v>2110854.2941999994</v>
      </c>
      <c r="N82" s="215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2" t="s">
        <v>211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2" t="s">
        <v>212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2" t="s">
        <v>213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7" t="s">
        <v>214</v>
      </c>
      <c r="C86" s="214">
        <v>2646461.9846100002</v>
      </c>
      <c r="D86" s="214">
        <v>4568206.8673900003</v>
      </c>
      <c r="E86" s="214">
        <v>179065.92794000002</v>
      </c>
      <c r="F86" s="214">
        <v>7463085.7046600003</v>
      </c>
      <c r="G86" s="214">
        <v>14856820.4846</v>
      </c>
      <c r="H86" s="214">
        <v>406296.60206000006</v>
      </c>
      <c r="I86" s="214">
        <v>818460.73840000003</v>
      </c>
      <c r="J86" s="214">
        <v>1224757.3404600001</v>
      </c>
      <c r="K86" s="214">
        <v>315149.53379000002</v>
      </c>
      <c r="L86" s="214">
        <v>909011.45204</v>
      </c>
      <c r="M86" s="214">
        <v>1224160.9858300001</v>
      </c>
      <c r="N86" s="215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2" t="s">
        <v>215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2" t="s">
        <v>216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2" t="s">
        <v>217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7" t="s">
        <v>218</v>
      </c>
      <c r="C90" s="214">
        <v>2773179.9519799999</v>
      </c>
      <c r="D90" s="214">
        <v>4866215.6660599997</v>
      </c>
      <c r="E90" s="214">
        <v>176099.67006999999</v>
      </c>
      <c r="F90" s="214">
        <v>8098259.5976900011</v>
      </c>
      <c r="G90" s="214">
        <v>15913754.8858</v>
      </c>
      <c r="H90" s="214">
        <v>504175.04145999998</v>
      </c>
      <c r="I90" s="214">
        <v>965390.88637999992</v>
      </c>
      <c r="J90" s="214">
        <v>1469565.92784</v>
      </c>
      <c r="K90" s="214">
        <v>318600.20366</v>
      </c>
      <c r="L90" s="214">
        <v>925960.50719999999</v>
      </c>
      <c r="M90" s="214">
        <v>1244560.71086</v>
      </c>
      <c r="N90" s="215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2" t="s">
        <v>219</v>
      </c>
      <c r="C91" s="82">
        <v>637261.42575000005</v>
      </c>
      <c r="D91" s="82">
        <v>1042810.5057500011</v>
      </c>
      <c r="E91" s="82">
        <v>51755.81422</v>
      </c>
      <c r="F91" s="82">
        <v>1550992.0470000005</v>
      </c>
      <c r="G91" s="82">
        <v>3282819.7927200017</v>
      </c>
      <c r="H91" s="82">
        <v>39006.068410000007</v>
      </c>
      <c r="I91" s="82">
        <v>91992.304279999982</v>
      </c>
      <c r="J91" s="82">
        <v>130998.37268999999</v>
      </c>
      <c r="K91" s="82">
        <v>19174.928019999999</v>
      </c>
      <c r="L91" s="82">
        <v>68744.613079999996</v>
      </c>
      <c r="M91" s="82">
        <v>87919.541100000002</v>
      </c>
      <c r="N91" s="81">
        <v>3501737.7065100018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2" t="s">
        <v>220</v>
      </c>
      <c r="C92" s="82">
        <v>1437008.0798299999</v>
      </c>
      <c r="D92" s="82">
        <v>2160628.9847599999</v>
      </c>
      <c r="E92" s="82">
        <v>109447.04178999999</v>
      </c>
      <c r="F92" s="82">
        <v>3744313.1409499999</v>
      </c>
      <c r="G92" s="82">
        <v>7451397.2473299997</v>
      </c>
      <c r="H92" s="82">
        <v>150885.77645999999</v>
      </c>
      <c r="I92" s="82">
        <v>365852.80945999996</v>
      </c>
      <c r="J92" s="82">
        <v>516738.58591999998</v>
      </c>
      <c r="K92" s="82">
        <v>89681.629660000006</v>
      </c>
      <c r="L92" s="82">
        <v>336298.65474000003</v>
      </c>
      <c r="M92" s="82">
        <v>425980.2844</v>
      </c>
      <c r="N92" s="81">
        <v>8394116.1176500004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2" t="s">
        <v>221</v>
      </c>
      <c r="C93" s="82">
        <v>2099444.2165800002</v>
      </c>
      <c r="D93" s="82">
        <v>3359170.04734</v>
      </c>
      <c r="E93" s="82">
        <v>129668.45342999999</v>
      </c>
      <c r="F93" s="82">
        <v>5760432.7152999993</v>
      </c>
      <c r="G93" s="82">
        <v>11348715.43265</v>
      </c>
      <c r="H93" s="82">
        <v>230905.99022000001</v>
      </c>
      <c r="I93" s="82">
        <v>606284.30739999993</v>
      </c>
      <c r="J93" s="82">
        <v>837190.29761999997</v>
      </c>
      <c r="K93" s="82">
        <v>121927.14778</v>
      </c>
      <c r="L93" s="82">
        <v>608427.64911</v>
      </c>
      <c r="M93" s="82">
        <v>730354.79689</v>
      </c>
      <c r="N93" s="81">
        <v>12916260.52716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7" t="s">
        <v>222</v>
      </c>
      <c r="C94" s="214">
        <v>2930751.8360200003</v>
      </c>
      <c r="D94" s="214">
        <v>5049926.0779299997</v>
      </c>
      <c r="E94" s="214">
        <v>174428.00865</v>
      </c>
      <c r="F94" s="214">
        <v>8264609.1239000019</v>
      </c>
      <c r="G94" s="214">
        <v>16419715.046500001</v>
      </c>
      <c r="H94" s="214">
        <v>518970.17908000003</v>
      </c>
      <c r="I94" s="214">
        <v>1620011.0066499999</v>
      </c>
      <c r="J94" s="214">
        <v>2138981.18573</v>
      </c>
      <c r="K94" s="214">
        <v>496317.56023000006</v>
      </c>
      <c r="L94" s="214">
        <v>1009421.2558800001</v>
      </c>
      <c r="M94" s="214">
        <v>1505738.81611</v>
      </c>
      <c r="N94" s="215">
        <v>20064435.04834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2" t="s">
        <v>223</v>
      </c>
      <c r="C95" s="82">
        <v>698565.46624999901</v>
      </c>
      <c r="D95" s="82">
        <v>1214820.2094399999</v>
      </c>
      <c r="E95" s="82">
        <v>70225.164660000009</v>
      </c>
      <c r="F95" s="82">
        <v>1665705.1570400004</v>
      </c>
      <c r="G95" s="82">
        <v>3649315.9973899992</v>
      </c>
      <c r="H95" s="82">
        <v>41034.033000000003</v>
      </c>
      <c r="I95" s="82">
        <v>76448.359260000012</v>
      </c>
      <c r="J95" s="82">
        <v>117482.39226000002</v>
      </c>
      <c r="K95" s="82">
        <v>12385.851850000001</v>
      </c>
      <c r="L95" s="82">
        <v>159479.95238999999</v>
      </c>
      <c r="M95" s="82">
        <v>171865.80424</v>
      </c>
      <c r="N95" s="81">
        <v>3938664.1938899993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2" t="s">
        <v>224</v>
      </c>
      <c r="C96" s="82">
        <v>1548764.8279499998</v>
      </c>
      <c r="D96" s="82">
        <v>2450603.5720299999</v>
      </c>
      <c r="E96" s="82">
        <v>152967.78925999999</v>
      </c>
      <c r="F96" s="82">
        <v>4236081.9924499998</v>
      </c>
      <c r="G96" s="82">
        <v>8388418.18169</v>
      </c>
      <c r="H96" s="82">
        <v>172127.52770000001</v>
      </c>
      <c r="I96" s="82">
        <v>407554.10606999998</v>
      </c>
      <c r="J96" s="82">
        <v>579681.63376999996</v>
      </c>
      <c r="K96" s="82">
        <v>35091.747749999995</v>
      </c>
      <c r="L96" s="82">
        <v>690659.23810999992</v>
      </c>
      <c r="M96" s="82">
        <v>725750.9858599999</v>
      </c>
      <c r="N96" s="81">
        <v>9693850.8013199996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2" t="s">
        <v>226</v>
      </c>
      <c r="C97" s="82">
        <v>2252446.7047699997</v>
      </c>
      <c r="D97" s="82">
        <v>3699360.0817199997</v>
      </c>
      <c r="E97" s="82">
        <v>190288.85488</v>
      </c>
      <c r="F97" s="82">
        <v>6373192.0087300008</v>
      </c>
      <c r="G97" s="82">
        <v>12515287.6501</v>
      </c>
      <c r="H97" s="82">
        <v>310316.64988000004</v>
      </c>
      <c r="I97" s="82">
        <v>692096.47960999992</v>
      </c>
      <c r="J97" s="82">
        <v>1002413.12949</v>
      </c>
      <c r="K97" s="82">
        <v>181785.62956</v>
      </c>
      <c r="L97" s="82">
        <v>888153.19066999992</v>
      </c>
      <c r="M97" s="82">
        <v>1069938.82023</v>
      </c>
      <c r="N97" s="81">
        <v>14587639.599819999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1" t="s">
        <v>228</v>
      </c>
      <c r="C98" s="277">
        <v>3114326.3925199998</v>
      </c>
      <c r="D98" s="277">
        <v>5295155.9012000002</v>
      </c>
      <c r="E98" s="277">
        <v>256258.74477999998</v>
      </c>
      <c r="F98" s="277">
        <v>9013226.1537799966</v>
      </c>
      <c r="G98" s="277">
        <v>17678967.192279994</v>
      </c>
      <c r="H98" s="277">
        <v>680106.53243999998</v>
      </c>
      <c r="I98" s="277">
        <v>1661428.10849</v>
      </c>
      <c r="J98" s="277">
        <v>2341534.6409299998</v>
      </c>
      <c r="K98" s="277">
        <v>383988.13378999999</v>
      </c>
      <c r="L98" s="277">
        <v>1071832.6384399999</v>
      </c>
      <c r="M98" s="277">
        <v>1455820.7722299998</v>
      </c>
      <c r="N98" s="278">
        <v>21476322.605439994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2" t="s">
        <v>229</v>
      </c>
      <c r="C99" s="82">
        <v>740593.48006999993</v>
      </c>
      <c r="D99" s="82">
        <v>1347603.2257400001</v>
      </c>
      <c r="E99" s="82">
        <v>82648.334399999992</v>
      </c>
      <c r="F99" s="82">
        <v>1702903.9993799999</v>
      </c>
      <c r="G99" s="82">
        <v>3873749.0395900002</v>
      </c>
      <c r="H99" s="82">
        <v>52699.061600000001</v>
      </c>
      <c r="I99" s="82">
        <v>65517.996819999993</v>
      </c>
      <c r="J99" s="82">
        <v>118217.05841999999</v>
      </c>
      <c r="K99" s="82">
        <v>52713.987840000002</v>
      </c>
      <c r="L99" s="82">
        <v>195063.28570000001</v>
      </c>
      <c r="M99" s="82">
        <v>247777.27354000002</v>
      </c>
      <c r="N99" s="81">
        <v>4239743.3715500003</v>
      </c>
      <c r="O99" s="69"/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2" t="s">
        <v>230</v>
      </c>
      <c r="C100" s="82">
        <v>1632286.2150000001</v>
      </c>
      <c r="D100" s="82">
        <v>2834604.3969999999</v>
      </c>
      <c r="E100" s="82">
        <v>197622.823</v>
      </c>
      <c r="F100" s="82">
        <v>4847537.0380000006</v>
      </c>
      <c r="G100" s="82">
        <v>9512050.4730000012</v>
      </c>
      <c r="H100" s="82">
        <v>177658.88500000001</v>
      </c>
      <c r="I100" s="82">
        <v>343027.58600000001</v>
      </c>
      <c r="J100" s="82">
        <v>520686.47100000002</v>
      </c>
      <c r="K100" s="82">
        <v>61027.957999999999</v>
      </c>
      <c r="L100" s="82">
        <v>302909.23700000002</v>
      </c>
      <c r="M100" s="82">
        <v>363937.19500000001</v>
      </c>
      <c r="N100" s="81">
        <v>10396674.139</v>
      </c>
      <c r="O100" s="69"/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2" t="s">
        <v>231</v>
      </c>
      <c r="C101" s="82">
        <v>2395420.7760000001</v>
      </c>
      <c r="D101" s="82">
        <v>4097290.4280000003</v>
      </c>
      <c r="E101" s="82">
        <v>243918.67600000001</v>
      </c>
      <c r="F101" s="82">
        <v>6422097.3279999997</v>
      </c>
      <c r="G101" s="82">
        <v>13158727.208000001</v>
      </c>
      <c r="H101" s="82">
        <v>298804.21999999997</v>
      </c>
      <c r="I101" s="82">
        <v>559167.32900000003</v>
      </c>
      <c r="J101" s="82">
        <v>857971.549</v>
      </c>
      <c r="K101" s="82">
        <v>63027.115000000005</v>
      </c>
      <c r="L101" s="82">
        <v>704561.21</v>
      </c>
      <c r="M101" s="82">
        <v>767588.32499999995</v>
      </c>
      <c r="N101" s="81">
        <v>14784287.082</v>
      </c>
      <c r="O101" s="69"/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14.1" customHeight="1" x14ac:dyDescent="0.2">
      <c r="A102" s="68"/>
      <c r="B102" s="231" t="s">
        <v>235</v>
      </c>
      <c r="C102" s="277">
        <v>3282819.01</v>
      </c>
      <c r="D102" s="277">
        <v>5796807.3559999997</v>
      </c>
      <c r="E102" s="277">
        <v>293664.647</v>
      </c>
      <c r="F102" s="277">
        <v>9284938.9509999976</v>
      </c>
      <c r="G102" s="277">
        <v>18658229.963999998</v>
      </c>
      <c r="H102" s="277">
        <v>619236.96099999989</v>
      </c>
      <c r="I102" s="277">
        <v>1407636.1807800001</v>
      </c>
      <c r="J102" s="277">
        <v>2026873.1417799999</v>
      </c>
      <c r="K102" s="277">
        <v>193926.57699999999</v>
      </c>
      <c r="L102" s="277">
        <v>916130.82599999988</v>
      </c>
      <c r="M102" s="277">
        <v>1110057.4029999999</v>
      </c>
      <c r="N102" s="278">
        <v>21795160.508779999</v>
      </c>
      <c r="O102" s="69"/>
      <c r="P102" s="69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69"/>
      <c r="AE102" s="69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69"/>
      <c r="AT102" s="69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69"/>
      <c r="BI102" s="69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69"/>
      <c r="BX102" s="69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69"/>
      <c r="CM102" s="69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69"/>
      <c r="DB102" s="69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69"/>
      <c r="DQ102" s="69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69"/>
      <c r="EF102" s="69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69"/>
      <c r="EU102" s="69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69"/>
      <c r="FJ102" s="69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69"/>
      <c r="FY102" s="69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69"/>
      <c r="GN102" s="69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69"/>
      <c r="HC102" s="69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69"/>
      <c r="HR102" s="69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69"/>
      <c r="IG102" s="69"/>
      <c r="IH102" s="70"/>
      <c r="II102" s="70"/>
      <c r="IJ102" s="70"/>
      <c r="IK102" s="70"/>
      <c r="IL102" s="70"/>
      <c r="IM102" s="70"/>
      <c r="IN102" s="70"/>
      <c r="IO102" s="70"/>
      <c r="IP102" s="70"/>
      <c r="IQ102" s="70"/>
      <c r="IR102" s="70"/>
      <c r="IS102" s="70"/>
      <c r="IT102" s="70"/>
      <c r="IU102" s="69"/>
    </row>
    <row r="103" spans="1:255" s="71" customFormat="1" ht="14.1" customHeight="1" x14ac:dyDescent="0.2">
      <c r="A103" s="68"/>
      <c r="B103" s="232" t="s">
        <v>236</v>
      </c>
      <c r="C103" s="82">
        <v>738508.03545000008</v>
      </c>
      <c r="D103" s="82">
        <v>1397397.3362499999</v>
      </c>
      <c r="E103" s="82">
        <v>69224.107859999989</v>
      </c>
      <c r="F103" s="82">
        <v>1806322.5641800002</v>
      </c>
      <c r="G103" s="82">
        <v>4011452.0437400001</v>
      </c>
      <c r="H103" s="82">
        <v>58416.005489999996</v>
      </c>
      <c r="I103" s="82">
        <v>79034.339349999995</v>
      </c>
      <c r="J103" s="82">
        <v>137450.34483999998</v>
      </c>
      <c r="K103" s="82">
        <v>34240.990019999997</v>
      </c>
      <c r="L103" s="82">
        <v>736495.63833999995</v>
      </c>
      <c r="M103" s="82">
        <v>770736.62835999997</v>
      </c>
      <c r="N103" s="81">
        <v>4919639.0169399995</v>
      </c>
      <c r="O103" s="69"/>
      <c r="P103" s="69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69"/>
      <c r="AE103" s="69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69"/>
      <c r="AT103" s="69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69"/>
      <c r="BI103" s="69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69"/>
      <c r="BX103" s="69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69"/>
      <c r="CM103" s="69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69"/>
      <c r="DB103" s="69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69"/>
      <c r="DQ103" s="69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69"/>
      <c r="EF103" s="69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69"/>
      <c r="EU103" s="69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69"/>
      <c r="FJ103" s="69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69"/>
      <c r="FY103" s="69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69"/>
      <c r="GN103" s="69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69"/>
      <c r="HC103" s="69"/>
      <c r="HD103" s="70"/>
      <c r="HE103" s="70"/>
      <c r="HF103" s="70"/>
      <c r="HG103" s="70"/>
      <c r="HH103" s="70"/>
      <c r="HI103" s="70"/>
      <c r="HJ103" s="70"/>
      <c r="HK103" s="70"/>
      <c r="HL103" s="70"/>
      <c r="HM103" s="70"/>
      <c r="HN103" s="70"/>
      <c r="HO103" s="70"/>
      <c r="HP103" s="70"/>
      <c r="HQ103" s="69"/>
      <c r="HR103" s="69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69"/>
      <c r="IG103" s="69"/>
      <c r="IH103" s="70"/>
      <c r="II103" s="70"/>
      <c r="IJ103" s="70"/>
      <c r="IK103" s="70"/>
      <c r="IL103" s="70"/>
      <c r="IM103" s="70"/>
      <c r="IN103" s="70"/>
      <c r="IO103" s="70"/>
      <c r="IP103" s="70"/>
      <c r="IQ103" s="70"/>
      <c r="IR103" s="70"/>
      <c r="IS103" s="70"/>
      <c r="IT103" s="70"/>
      <c r="IU103" s="69"/>
    </row>
    <row r="104" spans="1:255" s="71" customFormat="1" ht="14.1" customHeight="1" x14ac:dyDescent="0.2">
      <c r="A104" s="68"/>
      <c r="B104" s="232" t="s">
        <v>237</v>
      </c>
      <c r="C104" s="82">
        <v>1650961.2411499999</v>
      </c>
      <c r="D104" s="82">
        <v>2790777.8701599999</v>
      </c>
      <c r="E104" s="82">
        <v>191894.35965999999</v>
      </c>
      <c r="F104" s="82">
        <v>4568677.1444399999</v>
      </c>
      <c r="G104" s="82">
        <v>9202310.6154100001</v>
      </c>
      <c r="H104" s="82">
        <v>185508.65110999998</v>
      </c>
      <c r="I104" s="82">
        <v>350841.55104999995</v>
      </c>
      <c r="J104" s="82">
        <v>536350.20215999987</v>
      </c>
      <c r="K104" s="82">
        <v>66068.399810000003</v>
      </c>
      <c r="L104" s="82">
        <v>875818.94368000003</v>
      </c>
      <c r="M104" s="82">
        <v>941887.34349</v>
      </c>
      <c r="N104" s="81">
        <v>10680548.161060002</v>
      </c>
      <c r="O104" s="69"/>
      <c r="P104" s="69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69"/>
      <c r="AE104" s="69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69"/>
      <c r="AT104" s="69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69"/>
      <c r="BI104" s="69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69"/>
      <c r="BX104" s="69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69"/>
      <c r="CM104" s="69"/>
      <c r="CN104" s="70"/>
      <c r="CO104" s="70"/>
      <c r="CP104" s="70"/>
      <c r="CQ104" s="70"/>
      <c r="CR104" s="70"/>
      <c r="CS104" s="70"/>
      <c r="CT104" s="70"/>
      <c r="CU104" s="70"/>
      <c r="CV104" s="70"/>
      <c r="CW104" s="70"/>
      <c r="CX104" s="70"/>
      <c r="CY104" s="70"/>
      <c r="CZ104" s="70"/>
      <c r="DA104" s="69"/>
      <c r="DB104" s="69"/>
      <c r="DC104" s="70"/>
      <c r="DD104" s="70"/>
      <c r="DE104" s="70"/>
      <c r="DF104" s="70"/>
      <c r="DG104" s="70"/>
      <c r="DH104" s="70"/>
      <c r="DI104" s="70"/>
      <c r="DJ104" s="70"/>
      <c r="DK104" s="70"/>
      <c r="DL104" s="70"/>
      <c r="DM104" s="70"/>
      <c r="DN104" s="70"/>
      <c r="DO104" s="70"/>
      <c r="DP104" s="69"/>
      <c r="DQ104" s="69"/>
      <c r="DR104" s="70"/>
      <c r="DS104" s="70"/>
      <c r="DT104" s="70"/>
      <c r="DU104" s="70"/>
      <c r="DV104" s="70"/>
      <c r="DW104" s="70"/>
      <c r="DX104" s="70"/>
      <c r="DY104" s="70"/>
      <c r="DZ104" s="70"/>
      <c r="EA104" s="70"/>
      <c r="EB104" s="70"/>
      <c r="EC104" s="70"/>
      <c r="ED104" s="70"/>
      <c r="EE104" s="69"/>
      <c r="EF104" s="69"/>
      <c r="EG104" s="70"/>
      <c r="EH104" s="70"/>
      <c r="EI104" s="70"/>
      <c r="EJ104" s="70"/>
      <c r="EK104" s="70"/>
      <c r="EL104" s="70"/>
      <c r="EM104" s="70"/>
      <c r="EN104" s="70"/>
      <c r="EO104" s="70"/>
      <c r="EP104" s="70"/>
      <c r="EQ104" s="70"/>
      <c r="ER104" s="70"/>
      <c r="ES104" s="70"/>
      <c r="ET104" s="69"/>
      <c r="EU104" s="69"/>
      <c r="EV104" s="70"/>
      <c r="EW104" s="70"/>
      <c r="EX104" s="70"/>
      <c r="EY104" s="70"/>
      <c r="EZ104" s="70"/>
      <c r="FA104" s="70"/>
      <c r="FB104" s="70"/>
      <c r="FC104" s="70"/>
      <c r="FD104" s="70"/>
      <c r="FE104" s="70"/>
      <c r="FF104" s="70"/>
      <c r="FG104" s="70"/>
      <c r="FH104" s="70"/>
      <c r="FI104" s="69"/>
      <c r="FJ104" s="69"/>
      <c r="FK104" s="70"/>
      <c r="FL104" s="70"/>
      <c r="FM104" s="70"/>
      <c r="FN104" s="70"/>
      <c r="FO104" s="70"/>
      <c r="FP104" s="70"/>
      <c r="FQ104" s="70"/>
      <c r="FR104" s="70"/>
      <c r="FS104" s="70"/>
      <c r="FT104" s="70"/>
      <c r="FU104" s="70"/>
      <c r="FV104" s="70"/>
      <c r="FW104" s="70"/>
      <c r="FX104" s="69"/>
      <c r="FY104" s="69"/>
      <c r="FZ104" s="70"/>
      <c r="GA104" s="70"/>
      <c r="GB104" s="70"/>
      <c r="GC104" s="70"/>
      <c r="GD104" s="70"/>
      <c r="GE104" s="70"/>
      <c r="GF104" s="70"/>
      <c r="GG104" s="70"/>
      <c r="GH104" s="70"/>
      <c r="GI104" s="70"/>
      <c r="GJ104" s="70"/>
      <c r="GK104" s="70"/>
      <c r="GL104" s="70"/>
      <c r="GM104" s="69"/>
      <c r="GN104" s="69"/>
      <c r="GO104" s="70"/>
      <c r="GP104" s="70"/>
      <c r="GQ104" s="70"/>
      <c r="GR104" s="70"/>
      <c r="GS104" s="70"/>
      <c r="GT104" s="70"/>
      <c r="GU104" s="70"/>
      <c r="GV104" s="70"/>
      <c r="GW104" s="70"/>
      <c r="GX104" s="70"/>
      <c r="GY104" s="70"/>
      <c r="GZ104" s="70"/>
      <c r="HA104" s="70"/>
      <c r="HB104" s="69"/>
      <c r="HC104" s="69"/>
      <c r="HD104" s="70"/>
      <c r="HE104" s="70"/>
      <c r="HF104" s="70"/>
      <c r="HG104" s="70"/>
      <c r="HH104" s="70"/>
      <c r="HI104" s="70"/>
      <c r="HJ104" s="70"/>
      <c r="HK104" s="70"/>
      <c r="HL104" s="70"/>
      <c r="HM104" s="70"/>
      <c r="HN104" s="70"/>
      <c r="HO104" s="70"/>
      <c r="HP104" s="70"/>
      <c r="HQ104" s="69"/>
      <c r="HR104" s="69"/>
      <c r="HS104" s="70"/>
      <c r="HT104" s="70"/>
      <c r="HU104" s="70"/>
      <c r="HV104" s="70"/>
      <c r="HW104" s="70"/>
      <c r="HX104" s="70"/>
      <c r="HY104" s="70"/>
      <c r="HZ104" s="70"/>
      <c r="IA104" s="70"/>
      <c r="IB104" s="70"/>
      <c r="IC104" s="70"/>
      <c r="ID104" s="70"/>
      <c r="IE104" s="70"/>
      <c r="IF104" s="69"/>
      <c r="IG104" s="69"/>
      <c r="IH104" s="70"/>
      <c r="II104" s="70"/>
      <c r="IJ104" s="70"/>
      <c r="IK104" s="70"/>
      <c r="IL104" s="70"/>
      <c r="IM104" s="70"/>
      <c r="IN104" s="70"/>
      <c r="IO104" s="70"/>
      <c r="IP104" s="70"/>
      <c r="IQ104" s="70"/>
      <c r="IR104" s="70"/>
      <c r="IS104" s="70"/>
      <c r="IT104" s="70"/>
      <c r="IU104" s="69"/>
    </row>
    <row r="105" spans="1:255" s="71" customFormat="1" ht="14.1" customHeight="1" x14ac:dyDescent="0.2">
      <c r="A105" s="68"/>
      <c r="B105" s="232" t="s">
        <v>238</v>
      </c>
      <c r="C105" s="82">
        <v>2438103.6710000001</v>
      </c>
      <c r="D105" s="82">
        <v>4116717.2080000001</v>
      </c>
      <c r="E105" s="82">
        <v>229195.87600000002</v>
      </c>
      <c r="F105" s="82">
        <v>6795269.4960000012</v>
      </c>
      <c r="G105" s="82">
        <v>13579286.251000002</v>
      </c>
      <c r="H105" s="82">
        <v>353946.74099999998</v>
      </c>
      <c r="I105" s="82">
        <v>632215.723</v>
      </c>
      <c r="J105" s="82">
        <v>986162.46399999992</v>
      </c>
      <c r="K105" s="82">
        <v>97790.673999999999</v>
      </c>
      <c r="L105" s="82">
        <v>1044918.773</v>
      </c>
      <c r="M105" s="82">
        <v>1142709.4470000002</v>
      </c>
      <c r="N105" s="81">
        <v>15708158.162000002</v>
      </c>
      <c r="O105" s="69"/>
      <c r="P105" s="69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69"/>
      <c r="AE105" s="69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69"/>
      <c r="AT105" s="69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69"/>
      <c r="BI105" s="69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69"/>
      <c r="BX105" s="69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69"/>
      <c r="CM105" s="69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69"/>
      <c r="DB105" s="69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69"/>
      <c r="DQ105" s="69"/>
      <c r="DR105" s="70"/>
      <c r="DS105" s="70"/>
      <c r="DT105" s="70"/>
      <c r="DU105" s="70"/>
      <c r="DV105" s="70"/>
      <c r="DW105" s="70"/>
      <c r="DX105" s="70"/>
      <c r="DY105" s="70"/>
      <c r="DZ105" s="70"/>
      <c r="EA105" s="70"/>
      <c r="EB105" s="70"/>
      <c r="EC105" s="70"/>
      <c r="ED105" s="70"/>
      <c r="EE105" s="69"/>
      <c r="EF105" s="69"/>
      <c r="EG105" s="70"/>
      <c r="EH105" s="70"/>
      <c r="EI105" s="70"/>
      <c r="EJ105" s="70"/>
      <c r="EK105" s="70"/>
      <c r="EL105" s="70"/>
      <c r="EM105" s="70"/>
      <c r="EN105" s="70"/>
      <c r="EO105" s="70"/>
      <c r="EP105" s="70"/>
      <c r="EQ105" s="70"/>
      <c r="ER105" s="70"/>
      <c r="ES105" s="70"/>
      <c r="ET105" s="69"/>
      <c r="EU105" s="69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69"/>
      <c r="FJ105" s="69"/>
      <c r="FK105" s="70"/>
      <c r="FL105" s="70"/>
      <c r="FM105" s="70"/>
      <c r="FN105" s="70"/>
      <c r="FO105" s="70"/>
      <c r="FP105" s="70"/>
      <c r="FQ105" s="70"/>
      <c r="FR105" s="70"/>
      <c r="FS105" s="70"/>
      <c r="FT105" s="70"/>
      <c r="FU105" s="70"/>
      <c r="FV105" s="70"/>
      <c r="FW105" s="70"/>
      <c r="FX105" s="69"/>
      <c r="FY105" s="69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  <c r="GK105" s="70"/>
      <c r="GL105" s="70"/>
      <c r="GM105" s="69"/>
      <c r="GN105" s="69"/>
      <c r="GO105" s="70"/>
      <c r="GP105" s="70"/>
      <c r="GQ105" s="70"/>
      <c r="GR105" s="70"/>
      <c r="GS105" s="70"/>
      <c r="GT105" s="70"/>
      <c r="GU105" s="70"/>
      <c r="GV105" s="70"/>
      <c r="GW105" s="70"/>
      <c r="GX105" s="70"/>
      <c r="GY105" s="70"/>
      <c r="GZ105" s="70"/>
      <c r="HA105" s="70"/>
      <c r="HB105" s="69"/>
      <c r="HC105" s="69"/>
      <c r="HD105" s="70"/>
      <c r="HE105" s="70"/>
      <c r="HF105" s="70"/>
      <c r="HG105" s="70"/>
      <c r="HH105" s="70"/>
      <c r="HI105" s="70"/>
      <c r="HJ105" s="70"/>
      <c r="HK105" s="70"/>
      <c r="HL105" s="70"/>
      <c r="HM105" s="70"/>
      <c r="HN105" s="70"/>
      <c r="HO105" s="70"/>
      <c r="HP105" s="70"/>
      <c r="HQ105" s="69"/>
      <c r="HR105" s="69"/>
      <c r="HS105" s="70"/>
      <c r="HT105" s="70"/>
      <c r="HU105" s="70"/>
      <c r="HV105" s="70"/>
      <c r="HW105" s="70"/>
      <c r="HX105" s="70"/>
      <c r="HY105" s="70"/>
      <c r="HZ105" s="70"/>
      <c r="IA105" s="70"/>
      <c r="IB105" s="70"/>
      <c r="IC105" s="70"/>
      <c r="ID105" s="70"/>
      <c r="IE105" s="70"/>
      <c r="IF105" s="69"/>
      <c r="IG105" s="69"/>
      <c r="IH105" s="70"/>
      <c r="II105" s="70"/>
      <c r="IJ105" s="70"/>
      <c r="IK105" s="70"/>
      <c r="IL105" s="70"/>
      <c r="IM105" s="70"/>
      <c r="IN105" s="70"/>
      <c r="IO105" s="70"/>
      <c r="IP105" s="70"/>
      <c r="IQ105" s="70"/>
      <c r="IR105" s="70"/>
      <c r="IS105" s="70"/>
      <c r="IT105" s="70"/>
      <c r="IU105" s="69"/>
    </row>
    <row r="106" spans="1:255" s="71" customFormat="1" ht="3.95" customHeight="1" x14ac:dyDescent="0.2">
      <c r="A106" s="7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255" s="71" customFormat="1" ht="6" customHeight="1" x14ac:dyDescent="0.2">
      <c r="A107" s="72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</row>
    <row r="108" spans="1:255" x14ac:dyDescent="0.2">
      <c r="B108" s="338" t="s">
        <v>27</v>
      </c>
      <c r="C108" s="338"/>
    </row>
  </sheetData>
  <mergeCells count="1">
    <mergeCell ref="B108:C108"/>
  </mergeCells>
  <phoneticPr fontId="0" type="noConversion"/>
  <hyperlinks>
    <hyperlink ref="B108:C108" location="Aurkibidea!A1" tooltip="Itzuli" display="◄ itzuli" xr:uid="{00000000-0004-0000-0D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107"/>
  <sheetViews>
    <sheetView showGridLines="0" showZeros="0" zoomScaleNormal="100" workbookViewId="0">
      <pane xSplit="2" ySplit="5" topLeftCell="C97" activePane="bottomRight" state="frozen"/>
      <selection pane="topRight"/>
      <selection pane="bottomLeft"/>
      <selection pane="bottomRight" activeCell="P116" sqref="P116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88" customFormat="1" x14ac:dyDescent="0.2">
      <c r="B1" s="190" t="s">
        <v>17</v>
      </c>
      <c r="O1" s="191" t="str">
        <f>Aurkibidea!B8</f>
        <v>2025-ko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0" t="s">
        <v>152</v>
      </c>
      <c r="D5" s="210" t="s">
        <v>129</v>
      </c>
      <c r="E5" s="210" t="s">
        <v>153</v>
      </c>
      <c r="F5" s="210" t="s">
        <v>154</v>
      </c>
      <c r="G5" s="210" t="s">
        <v>155</v>
      </c>
      <c r="H5" s="118" t="s">
        <v>87</v>
      </c>
      <c r="I5" s="210" t="s">
        <v>156</v>
      </c>
      <c r="J5" s="210" t="s">
        <v>157</v>
      </c>
      <c r="K5" s="118" t="s">
        <v>90</v>
      </c>
      <c r="L5" s="210" t="s">
        <v>158</v>
      </c>
      <c r="M5" s="210" t="s">
        <v>159</v>
      </c>
      <c r="N5" s="118" t="s">
        <v>93</v>
      </c>
      <c r="O5" s="211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27" t="s">
        <v>172</v>
      </c>
      <c r="C7" s="220">
        <v>2482406</v>
      </c>
      <c r="D7" s="220">
        <v>1927987</v>
      </c>
      <c r="E7" s="220">
        <v>170057</v>
      </c>
      <c r="F7" s="220">
        <v>400457</v>
      </c>
      <c r="G7" s="220">
        <v>92447</v>
      </c>
      <c r="H7" s="220">
        <v>5073354</v>
      </c>
      <c r="I7" s="220">
        <v>8104</v>
      </c>
      <c r="J7" s="220">
        <v>156523</v>
      </c>
      <c r="K7" s="220">
        <v>164626</v>
      </c>
      <c r="L7" s="220">
        <v>73568</v>
      </c>
      <c r="M7" s="220">
        <v>638806</v>
      </c>
      <c r="N7" s="220">
        <v>712374</v>
      </c>
      <c r="O7" s="221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27" t="s">
        <v>173</v>
      </c>
      <c r="C8" s="220">
        <v>2740571</v>
      </c>
      <c r="D8" s="220">
        <v>2117622</v>
      </c>
      <c r="E8" s="220">
        <v>186032</v>
      </c>
      <c r="F8" s="220">
        <v>531706</v>
      </c>
      <c r="G8" s="220">
        <v>93149</v>
      </c>
      <c r="H8" s="220">
        <v>5669079</v>
      </c>
      <c r="I8" s="220">
        <v>13132</v>
      </c>
      <c r="J8" s="220">
        <v>77928</v>
      </c>
      <c r="K8" s="220">
        <v>91061</v>
      </c>
      <c r="L8" s="220">
        <v>44728</v>
      </c>
      <c r="M8" s="220">
        <v>491612</v>
      </c>
      <c r="N8" s="220">
        <v>536340</v>
      </c>
      <c r="O8" s="221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27" t="s">
        <v>174</v>
      </c>
      <c r="C9" s="220">
        <v>2869628</v>
      </c>
      <c r="D9" s="220">
        <v>2977975</v>
      </c>
      <c r="E9" s="220">
        <v>160350</v>
      </c>
      <c r="F9" s="220">
        <v>325196</v>
      </c>
      <c r="G9" s="220">
        <v>73814</v>
      </c>
      <c r="H9" s="220">
        <v>6406964</v>
      </c>
      <c r="I9" s="220">
        <v>15850</v>
      </c>
      <c r="J9" s="220">
        <v>185902</v>
      </c>
      <c r="K9" s="220">
        <v>201752</v>
      </c>
      <c r="L9" s="220">
        <v>41377</v>
      </c>
      <c r="M9" s="220">
        <v>266485</v>
      </c>
      <c r="N9" s="220">
        <v>307861</v>
      </c>
      <c r="O9" s="221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27" t="s">
        <v>175</v>
      </c>
      <c r="C10" s="220">
        <v>3279309</v>
      </c>
      <c r="D10" s="220">
        <v>3439816</v>
      </c>
      <c r="E10" s="220">
        <v>169849</v>
      </c>
      <c r="F10" s="220">
        <v>280792</v>
      </c>
      <c r="G10" s="220">
        <v>52246</v>
      </c>
      <c r="H10" s="220">
        <v>7222011</v>
      </c>
      <c r="I10" s="220">
        <v>18364</v>
      </c>
      <c r="J10" s="220">
        <v>184221</v>
      </c>
      <c r="K10" s="220">
        <v>202584</v>
      </c>
      <c r="L10" s="220">
        <v>22771</v>
      </c>
      <c r="M10" s="220">
        <v>293640</v>
      </c>
      <c r="N10" s="220">
        <v>316411</v>
      </c>
      <c r="O10" s="221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27" t="s">
        <v>176</v>
      </c>
      <c r="C11" s="220">
        <v>3473942</v>
      </c>
      <c r="D11" s="220">
        <v>3838121</v>
      </c>
      <c r="E11" s="220">
        <v>178459</v>
      </c>
      <c r="F11" s="220">
        <v>169161</v>
      </c>
      <c r="G11" s="220">
        <v>49596</v>
      </c>
      <c r="H11" s="220">
        <v>7709280</v>
      </c>
      <c r="I11" s="220">
        <v>9121</v>
      </c>
      <c r="J11" s="220">
        <v>95805</v>
      </c>
      <c r="K11" s="220">
        <v>104926</v>
      </c>
      <c r="L11" s="220">
        <v>18809</v>
      </c>
      <c r="M11" s="220">
        <v>155051</v>
      </c>
      <c r="N11" s="220">
        <v>173859</v>
      </c>
      <c r="O11" s="221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27" t="s">
        <v>177</v>
      </c>
      <c r="C12" s="220">
        <v>3694695</v>
      </c>
      <c r="D12" s="220">
        <v>4277230</v>
      </c>
      <c r="E12" s="220">
        <v>188058</v>
      </c>
      <c r="F12" s="220">
        <v>185884</v>
      </c>
      <c r="G12" s="220">
        <v>84419</v>
      </c>
      <c r="H12" s="220">
        <v>8430286</v>
      </c>
      <c r="I12" s="220">
        <v>12310</v>
      </c>
      <c r="J12" s="220">
        <v>64230</v>
      </c>
      <c r="K12" s="220">
        <v>76540</v>
      </c>
      <c r="L12" s="220">
        <v>28571</v>
      </c>
      <c r="M12" s="220" t="s">
        <v>181</v>
      </c>
      <c r="N12" s="220">
        <v>28571</v>
      </c>
      <c r="O12" s="221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27" t="s">
        <v>178</v>
      </c>
      <c r="C13" s="220">
        <v>3920977</v>
      </c>
      <c r="D13" s="220">
        <v>4267495</v>
      </c>
      <c r="E13" s="220">
        <v>212452</v>
      </c>
      <c r="F13" s="220">
        <v>154590</v>
      </c>
      <c r="G13" s="220">
        <v>93169</v>
      </c>
      <c r="H13" s="220">
        <v>8648683</v>
      </c>
      <c r="I13" s="220">
        <v>9589</v>
      </c>
      <c r="J13" s="220">
        <v>136656</v>
      </c>
      <c r="K13" s="220">
        <v>146245</v>
      </c>
      <c r="L13" s="220">
        <v>35765</v>
      </c>
      <c r="M13" s="220">
        <v>362218</v>
      </c>
      <c r="N13" s="220">
        <v>397983</v>
      </c>
      <c r="O13" s="221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27" t="s">
        <v>179</v>
      </c>
      <c r="C14" s="220">
        <v>4104261</v>
      </c>
      <c r="D14" s="220">
        <v>4493797</v>
      </c>
      <c r="E14" s="220">
        <v>234448</v>
      </c>
      <c r="F14" s="220">
        <v>236308</v>
      </c>
      <c r="G14" s="220">
        <v>69144</v>
      </c>
      <c r="H14" s="220">
        <v>9137959</v>
      </c>
      <c r="I14" s="220">
        <v>11945</v>
      </c>
      <c r="J14" s="220">
        <v>209292</v>
      </c>
      <c r="K14" s="220">
        <v>221237</v>
      </c>
      <c r="L14" s="220">
        <v>27392</v>
      </c>
      <c r="M14" s="220">
        <v>561900</v>
      </c>
      <c r="N14" s="220">
        <v>589292</v>
      </c>
      <c r="O14" s="221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27" t="s">
        <v>102</v>
      </c>
      <c r="C18" s="220">
        <v>4213339.2803399991</v>
      </c>
      <c r="D18" s="220">
        <v>4884980.0657600006</v>
      </c>
      <c r="E18" s="220">
        <v>256660.37894999993</v>
      </c>
      <c r="F18" s="220">
        <v>218450.95922999922</v>
      </c>
      <c r="G18" s="220">
        <v>68448.536940000005</v>
      </c>
      <c r="H18" s="220">
        <v>9641879.221219996</v>
      </c>
      <c r="I18" s="220">
        <v>3201.92623</v>
      </c>
      <c r="J18" s="220">
        <v>168263.78198000003</v>
      </c>
      <c r="K18" s="220">
        <v>171465.70821000004</v>
      </c>
      <c r="L18" s="220">
        <v>18882.032810000001</v>
      </c>
      <c r="M18" s="220">
        <v>451000</v>
      </c>
      <c r="N18" s="220">
        <v>469882.03281</v>
      </c>
      <c r="O18" s="221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27" t="s">
        <v>106</v>
      </c>
      <c r="C22" s="220">
        <v>4401057</v>
      </c>
      <c r="D22" s="220">
        <v>5513329</v>
      </c>
      <c r="E22" s="220">
        <v>281713</v>
      </c>
      <c r="F22" s="220">
        <v>151367</v>
      </c>
      <c r="G22" s="220">
        <v>252646</v>
      </c>
      <c r="H22" s="220">
        <v>10600112</v>
      </c>
      <c r="I22" s="220">
        <v>5278</v>
      </c>
      <c r="J22" s="220">
        <v>107242</v>
      </c>
      <c r="K22" s="220">
        <v>112520</v>
      </c>
      <c r="L22" s="220">
        <v>76527</v>
      </c>
      <c r="M22" s="220">
        <v>421001</v>
      </c>
      <c r="N22" s="220">
        <v>497528</v>
      </c>
      <c r="O22" s="221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27" t="s">
        <v>110</v>
      </c>
      <c r="C26" s="220">
        <v>5110120.4819900002</v>
      </c>
      <c r="D26" s="220">
        <v>6118903.1505900007</v>
      </c>
      <c r="E26" s="220">
        <v>285297.21061000001</v>
      </c>
      <c r="F26" s="220">
        <v>209875.16663000081</v>
      </c>
      <c r="G26" s="220">
        <v>63494.524529999995</v>
      </c>
      <c r="H26" s="220">
        <v>11787690.534350002</v>
      </c>
      <c r="I26" s="220">
        <v>14516.990040000001</v>
      </c>
      <c r="J26" s="220">
        <v>113504.42746000001</v>
      </c>
      <c r="K26" s="220">
        <v>128021.41750000001</v>
      </c>
      <c r="L26" s="220">
        <v>12342.855320000001</v>
      </c>
      <c r="M26" s="220">
        <v>426000</v>
      </c>
      <c r="N26" s="220">
        <v>438342.85531999997</v>
      </c>
      <c r="O26" s="221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27" t="s">
        <v>114</v>
      </c>
      <c r="C30" s="220">
        <v>5748225.1076299995</v>
      </c>
      <c r="D30" s="220">
        <v>6768598.2784000002</v>
      </c>
      <c r="E30" s="220">
        <v>341163.69475000002</v>
      </c>
      <c r="F30" s="220">
        <v>150139.0803999994</v>
      </c>
      <c r="G30" s="220">
        <v>98366.052519999997</v>
      </c>
      <c r="H30" s="220">
        <v>13106492.213699998</v>
      </c>
      <c r="I30" s="220">
        <v>12409.562980000001</v>
      </c>
      <c r="J30" s="220">
        <v>86957.944399999993</v>
      </c>
      <c r="K30" s="220">
        <v>99367.507379999995</v>
      </c>
      <c r="L30" s="220">
        <v>35659.988570000001</v>
      </c>
      <c r="M30" s="220">
        <v>127215.33663999999</v>
      </c>
      <c r="N30" s="220">
        <v>162875.32520999998</v>
      </c>
      <c r="O30" s="221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7" t="s">
        <v>146</v>
      </c>
      <c r="C34" s="220">
        <v>6742757.6937499996</v>
      </c>
      <c r="D34" s="220">
        <v>6994399.5438200003</v>
      </c>
      <c r="E34" s="220">
        <v>462941.63217</v>
      </c>
      <c r="F34" s="220">
        <v>279274.51983999833</v>
      </c>
      <c r="G34" s="220">
        <v>137553.97301999998</v>
      </c>
      <c r="H34" s="220">
        <v>14616927.362599997</v>
      </c>
      <c r="I34" s="220">
        <v>3404.6590000000001</v>
      </c>
      <c r="J34" s="220">
        <v>62998.537679999987</v>
      </c>
      <c r="K34" s="220">
        <v>66403.196679999994</v>
      </c>
      <c r="L34" s="220">
        <v>31049.065859999999</v>
      </c>
      <c r="M34" s="220">
        <v>59000</v>
      </c>
      <c r="N34" s="220">
        <v>90049.065860000002</v>
      </c>
      <c r="O34" s="221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7" t="s">
        <v>121</v>
      </c>
      <c r="C38" s="220">
        <v>6671569.5409700004</v>
      </c>
      <c r="D38" s="220">
        <v>6187113.4270600006</v>
      </c>
      <c r="E38" s="220">
        <v>412631.33663999999</v>
      </c>
      <c r="F38" s="220">
        <v>360887.37156000175</v>
      </c>
      <c r="G38" s="220">
        <v>230543.28723000002</v>
      </c>
      <c r="H38" s="220">
        <v>13862744.963460004</v>
      </c>
      <c r="I38" s="220">
        <v>14956.513350000001</v>
      </c>
      <c r="J38" s="220">
        <v>87542.505720000016</v>
      </c>
      <c r="K38" s="220">
        <v>102499.01907000001</v>
      </c>
      <c r="L38" s="220">
        <v>50932.262769999994</v>
      </c>
      <c r="M38" s="220">
        <v>413500</v>
      </c>
      <c r="N38" s="220">
        <v>464432.26276999997</v>
      </c>
      <c r="O38" s="221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7" t="s">
        <v>98</v>
      </c>
      <c r="C42" s="220">
        <v>5455108.5329299988</v>
      </c>
      <c r="D42" s="220">
        <v>5773720.6598700006</v>
      </c>
      <c r="E42" s="220">
        <v>422576.19372999994</v>
      </c>
      <c r="F42" s="220">
        <v>782690.90115999989</v>
      </c>
      <c r="G42" s="220">
        <v>62834.777040000001</v>
      </c>
      <c r="H42" s="220">
        <v>12496931.06473</v>
      </c>
      <c r="I42" s="220">
        <v>2878.2820200000001</v>
      </c>
      <c r="J42" s="220">
        <v>116024.91668999998</v>
      </c>
      <c r="K42" s="220">
        <v>118903.19870999998</v>
      </c>
      <c r="L42" s="220">
        <v>51694.7932</v>
      </c>
      <c r="M42" s="220">
        <v>1765000</v>
      </c>
      <c r="N42" s="220">
        <v>1816694.7932</v>
      </c>
      <c r="O42" s="221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7" t="s">
        <v>144</v>
      </c>
      <c r="C46" s="220">
        <v>5321089.7570099998</v>
      </c>
      <c r="D46" s="220">
        <v>6145245.6921499996</v>
      </c>
      <c r="E46" s="220">
        <v>489684.75357</v>
      </c>
      <c r="F46" s="220">
        <v>758305.41107000038</v>
      </c>
      <c r="G46" s="220">
        <v>95940.742759999994</v>
      </c>
      <c r="H46" s="220">
        <v>12810266.356559999</v>
      </c>
      <c r="I46" s="220">
        <v>1373.7552000000001</v>
      </c>
      <c r="J46" s="220">
        <v>218396.39171999996</v>
      </c>
      <c r="K46" s="220">
        <v>219770.14691999997</v>
      </c>
      <c r="L46" s="220">
        <v>56993.429579999996</v>
      </c>
      <c r="M46" s="220">
        <v>2387048.2442199998</v>
      </c>
      <c r="N46" s="220">
        <v>2444041.6738</v>
      </c>
      <c r="O46" s="221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7" t="s">
        <v>164</v>
      </c>
      <c r="C50" s="220">
        <v>5783519.7919700034</v>
      </c>
      <c r="D50" s="220">
        <v>5935008.5323799979</v>
      </c>
      <c r="E50" s="220">
        <v>559313.61956999998</v>
      </c>
      <c r="F50" s="220">
        <v>816810.14719999954</v>
      </c>
      <c r="G50" s="220">
        <v>216683.33513999998</v>
      </c>
      <c r="H50" s="220">
        <v>13311335.42626</v>
      </c>
      <c r="I50" s="220">
        <v>3800.1949199999999</v>
      </c>
      <c r="J50" s="220">
        <v>336699.80085999996</v>
      </c>
      <c r="K50" s="220">
        <v>340499.99577999994</v>
      </c>
      <c r="L50" s="220">
        <v>109922.54878000001</v>
      </c>
      <c r="M50" s="220">
        <v>1331677.4350000001</v>
      </c>
      <c r="N50" s="220">
        <v>1441599.9837800001</v>
      </c>
      <c r="O50" s="221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7" t="s">
        <v>168</v>
      </c>
      <c r="C54" s="220">
        <v>5843582.5949999997</v>
      </c>
      <c r="D54" s="220">
        <v>5815561.7520000003</v>
      </c>
      <c r="E54" s="220">
        <v>747591.31800000009</v>
      </c>
      <c r="F54" s="220">
        <v>570791.16299999971</v>
      </c>
      <c r="G54" s="220">
        <v>178430.43300000002</v>
      </c>
      <c r="H54" s="220">
        <v>13155957.260999998</v>
      </c>
      <c r="I54" s="220">
        <v>73428.173999999999</v>
      </c>
      <c r="J54" s="220">
        <v>388136.478</v>
      </c>
      <c r="K54" s="220">
        <v>461564.652</v>
      </c>
      <c r="L54" s="220">
        <v>61237.353000000003</v>
      </c>
      <c r="M54" s="220">
        <v>1432990.3559999999</v>
      </c>
      <c r="N54" s="220">
        <v>1494227.7089999998</v>
      </c>
      <c r="O54" s="221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7" t="s">
        <v>183</v>
      </c>
      <c r="C58" s="220">
        <v>5907446.8366999971</v>
      </c>
      <c r="D58" s="220">
        <v>5954180.5505100014</v>
      </c>
      <c r="E58" s="220">
        <v>530647.07251000009</v>
      </c>
      <c r="F58" s="220">
        <v>402918.53218999971</v>
      </c>
      <c r="G58" s="220">
        <v>57570.210700000003</v>
      </c>
      <c r="H58" s="220">
        <v>12852763.202609999</v>
      </c>
      <c r="I58" s="220">
        <v>2044.9027099999998</v>
      </c>
      <c r="J58" s="220">
        <v>429471.00722999999</v>
      </c>
      <c r="K58" s="220">
        <v>431515.90993999998</v>
      </c>
      <c r="L58" s="220">
        <v>65646.922930000001</v>
      </c>
      <c r="M58" s="220">
        <v>1511593.139</v>
      </c>
      <c r="N58" s="220">
        <v>1577240.0619299999</v>
      </c>
      <c r="O58" s="221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2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2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7" t="s">
        <v>189</v>
      </c>
      <c r="C62" s="220">
        <v>5905830.1388199991</v>
      </c>
      <c r="D62" s="220">
        <v>6511159.2852799948</v>
      </c>
      <c r="E62" s="220">
        <v>511503.63295999973</v>
      </c>
      <c r="F62" s="220">
        <v>397914.03697999939</v>
      </c>
      <c r="G62" s="220">
        <v>58242.773450000001</v>
      </c>
      <c r="H62" s="220">
        <v>13384649.867489992</v>
      </c>
      <c r="I62" s="220">
        <v>3356.9462100000001</v>
      </c>
      <c r="J62" s="220">
        <v>345007.53937000001</v>
      </c>
      <c r="K62" s="220">
        <v>348364.48558000004</v>
      </c>
      <c r="L62" s="220">
        <v>38035.696199999998</v>
      </c>
      <c r="M62" s="220">
        <v>1402866.5</v>
      </c>
      <c r="N62" s="220">
        <v>1440902.1961999999</v>
      </c>
      <c r="O62" s="221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2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2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2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7" t="s">
        <v>193</v>
      </c>
      <c r="C66" s="220">
        <v>6001370.0650799982</v>
      </c>
      <c r="D66" s="220">
        <v>6598809.75141</v>
      </c>
      <c r="E66" s="220">
        <v>460819.20074999996</v>
      </c>
      <c r="F66" s="220">
        <v>488484.06702999957</v>
      </c>
      <c r="G66" s="220">
        <v>38228.586330000006</v>
      </c>
      <c r="H66" s="220">
        <v>13587711.670599999</v>
      </c>
      <c r="I66" s="220">
        <v>2782.1227800000001</v>
      </c>
      <c r="J66" s="220">
        <v>145004.93414000003</v>
      </c>
      <c r="K66" s="220">
        <v>147787.05692000003</v>
      </c>
      <c r="L66" s="220">
        <v>55403.08814</v>
      </c>
      <c r="M66" s="220">
        <v>1428918.1640000001</v>
      </c>
      <c r="N66" s="220">
        <v>1484321.25214</v>
      </c>
      <c r="O66" s="221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2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2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2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7" t="s">
        <v>197</v>
      </c>
      <c r="C70" s="220">
        <v>6253802.3231899962</v>
      </c>
      <c r="D70" s="220">
        <v>6821950.7949599996</v>
      </c>
      <c r="E70" s="220">
        <v>482960.55312000017</v>
      </c>
      <c r="F70" s="220">
        <v>416732.07596999966</v>
      </c>
      <c r="G70" s="220">
        <v>38223.213960000001</v>
      </c>
      <c r="H70" s="220">
        <v>14013668.961199995</v>
      </c>
      <c r="I70" s="220">
        <v>8885.2564600000005</v>
      </c>
      <c r="J70" s="220">
        <v>192240.16224999999</v>
      </c>
      <c r="K70" s="220">
        <v>201125.41871</v>
      </c>
      <c r="L70" s="220">
        <v>118938.58834</v>
      </c>
      <c r="M70" s="220">
        <v>1316530</v>
      </c>
      <c r="N70" s="220">
        <v>1435468.58834</v>
      </c>
      <c r="O70" s="221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2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2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2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7" t="s">
        <v>201</v>
      </c>
      <c r="C74" s="220">
        <v>6570557.3140999991</v>
      </c>
      <c r="D74" s="220">
        <v>7770645.6968299998</v>
      </c>
      <c r="E74" s="220">
        <v>455707.13682999997</v>
      </c>
      <c r="F74" s="220">
        <v>443102.89715999924</v>
      </c>
      <c r="G74" s="220">
        <v>3715.0359699999999</v>
      </c>
      <c r="H74" s="220">
        <v>15243728.080889998</v>
      </c>
      <c r="I74" s="220">
        <v>2350.9009000000001</v>
      </c>
      <c r="J74" s="220">
        <v>149753.74503000002</v>
      </c>
      <c r="K74" s="220">
        <v>152104.64593000003</v>
      </c>
      <c r="L74" s="220">
        <v>82686.961230000001</v>
      </c>
      <c r="M74" s="220">
        <v>1162335.2333200001</v>
      </c>
      <c r="N74" s="220">
        <v>1245022.1945500001</v>
      </c>
      <c r="O74" s="221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2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2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2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7" t="s">
        <v>205</v>
      </c>
      <c r="C78" s="220">
        <v>7309835.2339999992</v>
      </c>
      <c r="D78" s="220">
        <v>7651520.3588299993</v>
      </c>
      <c r="E78" s="220">
        <v>439362.48152999999</v>
      </c>
      <c r="F78" s="220">
        <v>247075.89910000004</v>
      </c>
      <c r="G78" s="220">
        <v>4124.6017499999998</v>
      </c>
      <c r="H78" s="220">
        <v>15651918.575209998</v>
      </c>
      <c r="I78" s="220">
        <v>15465.331269999999</v>
      </c>
      <c r="J78" s="220">
        <v>122866.4636</v>
      </c>
      <c r="K78" s="220">
        <v>138331.79487000001</v>
      </c>
      <c r="L78" s="220">
        <v>83416.933619999996</v>
      </c>
      <c r="M78" s="220">
        <v>1457896.5279999999</v>
      </c>
      <c r="N78" s="220">
        <v>1541313.46162</v>
      </c>
      <c r="O78" s="221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2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2" t="s">
        <v>207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2" t="s">
        <v>208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7" t="s">
        <v>210</v>
      </c>
      <c r="C82" s="220">
        <v>7455285.668159999</v>
      </c>
      <c r="D82" s="220">
        <v>7974487.6082899999</v>
      </c>
      <c r="E82" s="220">
        <v>449718.19834</v>
      </c>
      <c r="F82" s="220">
        <v>283327.91315000132</v>
      </c>
      <c r="G82" s="220">
        <v>7146.1038800000006</v>
      </c>
      <c r="H82" s="220">
        <v>16169965.49182</v>
      </c>
      <c r="I82" s="220">
        <v>4756.8339800000003</v>
      </c>
      <c r="J82" s="220">
        <v>82127.722949999981</v>
      </c>
      <c r="K82" s="220">
        <v>86884.556929999977</v>
      </c>
      <c r="L82" s="220">
        <v>80002.442119999992</v>
      </c>
      <c r="M82" s="220">
        <v>990083.9952</v>
      </c>
      <c r="N82" s="220">
        <v>1070086.43732</v>
      </c>
      <c r="O82" s="221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2" t="s">
        <v>211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2" t="s">
        <v>212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2" t="s">
        <v>213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7" t="s">
        <v>214</v>
      </c>
      <c r="C86" s="220">
        <v>7161972.5217299983</v>
      </c>
      <c r="D86" s="220">
        <v>6857444.3516399991</v>
      </c>
      <c r="E86" s="220">
        <v>363050.02601000003</v>
      </c>
      <c r="F86" s="220">
        <v>969218.79302000068</v>
      </c>
      <c r="G86" s="220">
        <v>30662.714809999998</v>
      </c>
      <c r="H86" s="220">
        <v>15382348.407209998</v>
      </c>
      <c r="I86" s="220">
        <v>5258.0174399999996</v>
      </c>
      <c r="J86" s="220">
        <v>97835.060460000008</v>
      </c>
      <c r="K86" s="220">
        <v>103093.0779</v>
      </c>
      <c r="L86" s="220">
        <v>131823.83034000001</v>
      </c>
      <c r="M86" s="220">
        <v>2539662.415</v>
      </c>
      <c r="N86" s="220">
        <v>2671486.2453399999</v>
      </c>
      <c r="O86" s="221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2" t="s">
        <v>215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2" t="s">
        <v>216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2" t="s">
        <v>217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7" t="s">
        <v>218</v>
      </c>
      <c r="C90" s="220">
        <v>7794879.6746199997</v>
      </c>
      <c r="D90" s="220">
        <v>8155216.7785099996</v>
      </c>
      <c r="E90" s="220">
        <v>410920.25114000001</v>
      </c>
      <c r="F90" s="220">
        <v>1661677.8357699998</v>
      </c>
      <c r="G90" s="220">
        <v>5189.5617300000004</v>
      </c>
      <c r="H90" s="220">
        <v>18027884.101770002</v>
      </c>
      <c r="I90" s="220">
        <v>8088.4341100000001</v>
      </c>
      <c r="J90" s="220">
        <v>388209.01100000006</v>
      </c>
      <c r="K90" s="220">
        <v>396297.44511000003</v>
      </c>
      <c r="L90" s="220">
        <v>76461.40340000001</v>
      </c>
      <c r="M90" s="220">
        <v>1782249.83562</v>
      </c>
      <c r="N90" s="220">
        <v>1858711.23902</v>
      </c>
      <c r="O90" s="221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2" t="s">
        <v>219</v>
      </c>
      <c r="C91" s="83">
        <v>1858053.1967600002</v>
      </c>
      <c r="D91" s="83">
        <v>1816799.7787500001</v>
      </c>
      <c r="E91" s="83">
        <v>98691.457699999999</v>
      </c>
      <c r="F91" s="83">
        <v>1136588.89912</v>
      </c>
      <c r="G91" s="83">
        <v>266.90821999999997</v>
      </c>
      <c r="H91" s="83">
        <v>4910400.2405500002</v>
      </c>
      <c r="I91" s="83">
        <v>761.42746999999997</v>
      </c>
      <c r="J91" s="83">
        <v>54095.632169999997</v>
      </c>
      <c r="K91" s="83">
        <v>54857.059639999999</v>
      </c>
      <c r="L91" s="83">
        <v>5578.70849</v>
      </c>
      <c r="M91" s="83">
        <v>0</v>
      </c>
      <c r="N91" s="83">
        <v>5578.70849</v>
      </c>
      <c r="O91" s="84">
        <v>4970836.00868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2" t="s">
        <v>220</v>
      </c>
      <c r="C92" s="83">
        <v>3427120.4117999999</v>
      </c>
      <c r="D92" s="83">
        <v>3734023.74927</v>
      </c>
      <c r="E92" s="83">
        <v>186883.40526999999</v>
      </c>
      <c r="F92" s="83">
        <v>804483.9863099996</v>
      </c>
      <c r="G92" s="83">
        <v>630.41765999999996</v>
      </c>
      <c r="H92" s="83">
        <v>8153141.9703099998</v>
      </c>
      <c r="I92" s="83">
        <v>1051.1436800000001</v>
      </c>
      <c r="J92" s="83">
        <v>175766.79006999999</v>
      </c>
      <c r="K92" s="83">
        <v>176817.93375</v>
      </c>
      <c r="L92" s="83">
        <v>8418.8196399999997</v>
      </c>
      <c r="M92" s="83">
        <v>556615</v>
      </c>
      <c r="N92" s="83">
        <v>565033.81964</v>
      </c>
      <c r="O92" s="84">
        <v>8894993.7237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2" t="s">
        <v>221</v>
      </c>
      <c r="C93" s="83">
        <v>6175332.9393800003</v>
      </c>
      <c r="D93" s="83">
        <v>6123401.4111799998</v>
      </c>
      <c r="E93" s="83">
        <v>287064.21418999997</v>
      </c>
      <c r="F93" s="83">
        <v>1445663.0511299986</v>
      </c>
      <c r="G93" s="83">
        <v>3635.5129899999997</v>
      </c>
      <c r="H93" s="83">
        <v>14035097.128869999</v>
      </c>
      <c r="I93" s="83">
        <v>1120.64895</v>
      </c>
      <c r="J93" s="83">
        <v>261672.16584999999</v>
      </c>
      <c r="K93" s="83">
        <v>262792.81479999999</v>
      </c>
      <c r="L93" s="83">
        <v>25854.408800000001</v>
      </c>
      <c r="M93" s="83">
        <v>556615</v>
      </c>
      <c r="N93" s="83">
        <v>582469.40879999998</v>
      </c>
      <c r="O93" s="84">
        <v>14880359.352469999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7" t="s">
        <v>222</v>
      </c>
      <c r="C94" s="220">
        <v>8362820.4678400001</v>
      </c>
      <c r="D94" s="220">
        <v>9011631.0800400004</v>
      </c>
      <c r="E94" s="220">
        <v>414275.87347999995</v>
      </c>
      <c r="F94" s="220">
        <v>704691.44570999965</v>
      </c>
      <c r="G94" s="220">
        <v>9665.3308500000003</v>
      </c>
      <c r="H94" s="220">
        <v>18503084.197920002</v>
      </c>
      <c r="I94" s="220">
        <v>3038.3698799999997</v>
      </c>
      <c r="J94" s="220">
        <v>649160.91342999996</v>
      </c>
      <c r="K94" s="220">
        <v>652199.28330999997</v>
      </c>
      <c r="L94" s="220">
        <v>31931.475809999996</v>
      </c>
      <c r="M94" s="220">
        <v>586615</v>
      </c>
      <c r="N94" s="220">
        <v>618546.47580999997</v>
      </c>
      <c r="O94" s="221">
        <v>19773829.957040001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2" t="s">
        <v>223</v>
      </c>
      <c r="C95" s="83">
        <v>2115801.4454700002</v>
      </c>
      <c r="D95" s="83">
        <v>2089778.4821599999</v>
      </c>
      <c r="E95" s="83">
        <v>105869.60679999999</v>
      </c>
      <c r="F95" s="83">
        <v>1082721.0856800005</v>
      </c>
      <c r="G95" s="83">
        <v>1859.2749799999999</v>
      </c>
      <c r="H95" s="83">
        <v>5396029.8950900007</v>
      </c>
      <c r="I95" s="83">
        <v>3603.8211700000002</v>
      </c>
      <c r="J95" s="83">
        <v>103002.54030000001</v>
      </c>
      <c r="K95" s="83">
        <v>106606.36147</v>
      </c>
      <c r="L95" s="83">
        <v>6626.7510700000003</v>
      </c>
      <c r="M95" s="83">
        <v>694421</v>
      </c>
      <c r="N95" s="83">
        <v>701047.75107</v>
      </c>
      <c r="O95" s="84">
        <v>6203684.0076300008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2" t="s">
        <v>224</v>
      </c>
      <c r="C96" s="83">
        <v>3733873.7620200007</v>
      </c>
      <c r="D96" s="83">
        <v>3635315.92539</v>
      </c>
      <c r="E96" s="83">
        <v>202942.97135000001</v>
      </c>
      <c r="F96" s="83">
        <v>857361.18259999994</v>
      </c>
      <c r="G96" s="83">
        <v>10318.951800000001</v>
      </c>
      <c r="H96" s="83">
        <v>8439812.7931600008</v>
      </c>
      <c r="I96" s="83">
        <v>4153.2326200000007</v>
      </c>
      <c r="J96" s="83">
        <v>155752.68020999999</v>
      </c>
      <c r="K96" s="83">
        <v>159905.91282999999</v>
      </c>
      <c r="L96" s="83">
        <v>13762.698540000001</v>
      </c>
      <c r="M96" s="83">
        <v>694421</v>
      </c>
      <c r="N96" s="83">
        <v>708183.69854000001</v>
      </c>
      <c r="O96" s="84">
        <v>9307902.4045300018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2" t="s">
        <v>226</v>
      </c>
      <c r="C97" s="83">
        <v>6817534.9487699997</v>
      </c>
      <c r="D97" s="83">
        <v>5794287.2562000006</v>
      </c>
      <c r="E97" s="83">
        <v>303100.21666999999</v>
      </c>
      <c r="F97" s="83">
        <v>1519487.8864599979</v>
      </c>
      <c r="G97" s="83">
        <v>62363.272490000003</v>
      </c>
      <c r="H97" s="83">
        <v>14496773.58059</v>
      </c>
      <c r="I97" s="83">
        <v>4219.8780999999999</v>
      </c>
      <c r="J97" s="83">
        <v>252445.26359999998</v>
      </c>
      <c r="K97" s="83">
        <v>256665.14169999998</v>
      </c>
      <c r="L97" s="83">
        <v>15441.53292</v>
      </c>
      <c r="M97" s="83">
        <v>694421</v>
      </c>
      <c r="N97" s="83">
        <v>709862.53292000003</v>
      </c>
      <c r="O97" s="84">
        <v>15463301.255209999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1" t="s">
        <v>228</v>
      </c>
      <c r="C98" s="279">
        <v>9302831.7122799996</v>
      </c>
      <c r="D98" s="279">
        <v>8915139.9009399991</v>
      </c>
      <c r="E98" s="279">
        <v>529317.68405000004</v>
      </c>
      <c r="F98" s="279">
        <v>827009.67078999989</v>
      </c>
      <c r="G98" s="279">
        <v>150166.65950000001</v>
      </c>
      <c r="H98" s="279">
        <v>19724465.627560001</v>
      </c>
      <c r="I98" s="279">
        <v>8038.0658299999996</v>
      </c>
      <c r="J98" s="279">
        <v>423261.40695999993</v>
      </c>
      <c r="K98" s="279">
        <v>431299.47278999991</v>
      </c>
      <c r="L98" s="279">
        <v>22170.018539999997</v>
      </c>
      <c r="M98" s="279">
        <v>920421</v>
      </c>
      <c r="N98" s="279">
        <v>942591.01853999996</v>
      </c>
      <c r="O98" s="280">
        <v>21098356.118889999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2" t="s">
        <v>229</v>
      </c>
      <c r="C99" s="83">
        <v>2263239.8793100002</v>
      </c>
      <c r="D99" s="83">
        <v>1765702.2630999999</v>
      </c>
      <c r="E99" s="83">
        <v>87648.428100000019</v>
      </c>
      <c r="F99" s="83">
        <v>1155606.2157100001</v>
      </c>
      <c r="G99" s="83">
        <v>4088.2083400000001</v>
      </c>
      <c r="H99" s="83">
        <v>5276284.9945600005</v>
      </c>
      <c r="I99" s="83">
        <v>59.375720000000008</v>
      </c>
      <c r="J99" s="83">
        <v>23924.415919999999</v>
      </c>
      <c r="K99" s="83">
        <v>23983.791639999999</v>
      </c>
      <c r="L99" s="83">
        <v>7036.6978400000007</v>
      </c>
      <c r="M99" s="83">
        <v>599058</v>
      </c>
      <c r="N99" s="83">
        <v>606094.69784000004</v>
      </c>
      <c r="O99" s="84">
        <v>5906363.4840400014</v>
      </c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2" t="s">
        <v>230</v>
      </c>
      <c r="C100" s="83">
        <v>4117707.5500000003</v>
      </c>
      <c r="D100" s="83">
        <v>3688390.6989999996</v>
      </c>
      <c r="E100" s="83">
        <v>218206.383</v>
      </c>
      <c r="F100" s="83">
        <v>1376593.6459999997</v>
      </c>
      <c r="G100" s="83">
        <v>45482.305</v>
      </c>
      <c r="H100" s="83">
        <v>9446380.5830000006</v>
      </c>
      <c r="I100" s="83">
        <v>179.911</v>
      </c>
      <c r="J100" s="83">
        <v>109919.467</v>
      </c>
      <c r="K100" s="83">
        <v>110099.378</v>
      </c>
      <c r="L100" s="83">
        <v>11170.800999999999</v>
      </c>
      <c r="M100" s="83">
        <v>599058</v>
      </c>
      <c r="N100" s="83">
        <v>610228.80099999998</v>
      </c>
      <c r="O100" s="84">
        <v>10166708.762000002</v>
      </c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2" t="s">
        <v>231</v>
      </c>
      <c r="C101" s="83">
        <v>7175024.7680000002</v>
      </c>
      <c r="D101" s="83">
        <v>5909919.7199999997</v>
      </c>
      <c r="E101" s="83">
        <v>304700.72600000002</v>
      </c>
      <c r="F101" s="83">
        <v>1562031.0309999995</v>
      </c>
      <c r="G101" s="83">
        <v>85753.811000000002</v>
      </c>
      <c r="H101" s="83">
        <v>15037430.056</v>
      </c>
      <c r="I101" s="83">
        <v>427.32499999999999</v>
      </c>
      <c r="J101" s="83">
        <v>149954.52099999998</v>
      </c>
      <c r="K101" s="83">
        <v>150381.84599999999</v>
      </c>
      <c r="L101" s="83">
        <v>15980.824000000001</v>
      </c>
      <c r="M101" s="83">
        <v>599058</v>
      </c>
      <c r="N101" s="83">
        <v>615038.82400000002</v>
      </c>
      <c r="O101" s="84">
        <v>15802850.726</v>
      </c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14.1" customHeight="1" x14ac:dyDescent="0.2">
      <c r="A102" s="68"/>
      <c r="B102" s="231" t="s">
        <v>235</v>
      </c>
      <c r="C102" s="279">
        <v>9361852.5559999999</v>
      </c>
      <c r="D102" s="279">
        <v>8970626.7589999996</v>
      </c>
      <c r="E102" s="279">
        <v>501827.56099999999</v>
      </c>
      <c r="F102" s="279">
        <v>848043.57799999975</v>
      </c>
      <c r="G102" s="279">
        <v>154846.31700000001</v>
      </c>
      <c r="H102" s="279">
        <v>19837196.770999998</v>
      </c>
      <c r="I102" s="279">
        <v>4196.9719999999998</v>
      </c>
      <c r="J102" s="279">
        <v>279457.99778000003</v>
      </c>
      <c r="K102" s="279">
        <v>283654.96978000004</v>
      </c>
      <c r="L102" s="279">
        <v>25088.437999999998</v>
      </c>
      <c r="M102" s="279">
        <v>1087196</v>
      </c>
      <c r="N102" s="279">
        <v>1112284.4380000001</v>
      </c>
      <c r="O102" s="280">
        <v>21233136.178780001</v>
      </c>
      <c r="P102" s="69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69"/>
      <c r="AE102" s="69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69"/>
      <c r="AT102" s="69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69"/>
      <c r="BI102" s="69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69"/>
      <c r="BX102" s="69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69"/>
      <c r="CM102" s="69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69"/>
      <c r="DB102" s="69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69"/>
      <c r="DQ102" s="69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69"/>
      <c r="EF102" s="69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69"/>
      <c r="EU102" s="69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69"/>
      <c r="FJ102" s="69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69"/>
      <c r="FY102" s="69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69"/>
      <c r="GN102" s="69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69"/>
      <c r="HC102" s="69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69"/>
      <c r="HR102" s="69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69"/>
      <c r="IG102" s="69"/>
      <c r="IH102" s="70"/>
      <c r="II102" s="70"/>
      <c r="IJ102" s="70"/>
      <c r="IK102" s="70"/>
      <c r="IL102" s="70"/>
      <c r="IM102" s="70"/>
      <c r="IN102" s="70"/>
      <c r="IO102" s="70"/>
      <c r="IP102" s="70"/>
      <c r="IQ102" s="70"/>
      <c r="IR102" s="70"/>
      <c r="IS102" s="70"/>
      <c r="IT102" s="70"/>
      <c r="IU102" s="69"/>
    </row>
    <row r="103" spans="1:255" s="71" customFormat="1" ht="14.1" customHeight="1" x14ac:dyDescent="0.2">
      <c r="A103" s="68"/>
      <c r="B103" s="232" t="s">
        <v>236</v>
      </c>
      <c r="C103" s="83">
        <v>2476035.7540700003</v>
      </c>
      <c r="D103" s="83">
        <v>1910676.3950999998</v>
      </c>
      <c r="E103" s="83">
        <v>86463.599309999991</v>
      </c>
      <c r="F103" s="83">
        <v>1138322.8548600003</v>
      </c>
      <c r="G103" s="83">
        <v>1580.5995600000001</v>
      </c>
      <c r="H103" s="83">
        <v>5613079.2029000008</v>
      </c>
      <c r="I103" s="83">
        <v>74.971609999999998</v>
      </c>
      <c r="J103" s="83">
        <v>11893.302370000001</v>
      </c>
      <c r="K103" s="83">
        <v>11968.273980000002</v>
      </c>
      <c r="L103" s="83">
        <v>6201.3586400000004</v>
      </c>
      <c r="M103" s="83">
        <v>697606</v>
      </c>
      <c r="N103" s="83">
        <v>703807.35863999999</v>
      </c>
      <c r="O103" s="84">
        <v>6328854.8355200011</v>
      </c>
      <c r="P103" s="69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69"/>
      <c r="AE103" s="69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69"/>
      <c r="AT103" s="69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69"/>
      <c r="BI103" s="69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69"/>
      <c r="BX103" s="69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69"/>
      <c r="CM103" s="69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69"/>
      <c r="DB103" s="69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69"/>
      <c r="DQ103" s="69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69"/>
      <c r="EF103" s="69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69"/>
      <c r="EU103" s="69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69"/>
      <c r="FJ103" s="69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69"/>
      <c r="FY103" s="69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69"/>
      <c r="GN103" s="69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69"/>
      <c r="HC103" s="69"/>
      <c r="HD103" s="70"/>
      <c r="HE103" s="70"/>
      <c r="HF103" s="70"/>
      <c r="HG103" s="70"/>
      <c r="HH103" s="70"/>
      <c r="HI103" s="70"/>
      <c r="HJ103" s="70"/>
      <c r="HK103" s="70"/>
      <c r="HL103" s="70"/>
      <c r="HM103" s="70"/>
      <c r="HN103" s="70"/>
      <c r="HO103" s="70"/>
      <c r="HP103" s="70"/>
      <c r="HQ103" s="69"/>
      <c r="HR103" s="69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69"/>
      <c r="IG103" s="69"/>
      <c r="IH103" s="70"/>
      <c r="II103" s="70"/>
      <c r="IJ103" s="70"/>
      <c r="IK103" s="70"/>
      <c r="IL103" s="70"/>
      <c r="IM103" s="70"/>
      <c r="IN103" s="70"/>
      <c r="IO103" s="70"/>
      <c r="IP103" s="70"/>
      <c r="IQ103" s="70"/>
      <c r="IR103" s="70"/>
      <c r="IS103" s="70"/>
      <c r="IT103" s="70"/>
      <c r="IU103" s="69"/>
    </row>
    <row r="104" spans="1:255" s="71" customFormat="1" ht="14.1" customHeight="1" x14ac:dyDescent="0.2">
      <c r="A104" s="68"/>
      <c r="B104" s="232" t="s">
        <v>237</v>
      </c>
      <c r="C104" s="83">
        <v>4249146.4454530003</v>
      </c>
      <c r="D104" s="83">
        <v>4124116.608</v>
      </c>
      <c r="E104" s="83">
        <v>206306.63991000003</v>
      </c>
      <c r="F104" s="83">
        <v>918645.95712000038</v>
      </c>
      <c r="G104" s="83">
        <v>24508.833740000002</v>
      </c>
      <c r="H104" s="83">
        <v>9522724.4842230007</v>
      </c>
      <c r="I104" s="83">
        <v>245.29113999999998</v>
      </c>
      <c r="J104" s="83">
        <v>85545.641340000002</v>
      </c>
      <c r="K104" s="83">
        <v>85790.932480000003</v>
      </c>
      <c r="L104" s="83">
        <v>34070.210019999999</v>
      </c>
      <c r="M104" s="83">
        <v>697606</v>
      </c>
      <c r="N104" s="83">
        <v>731676.21002</v>
      </c>
      <c r="O104" s="84">
        <v>10340191.626723001</v>
      </c>
      <c r="P104" s="69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69"/>
      <c r="AE104" s="69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69"/>
      <c r="AT104" s="69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69"/>
      <c r="BI104" s="69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69"/>
      <c r="BX104" s="69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69"/>
      <c r="CM104" s="69"/>
      <c r="CN104" s="70"/>
      <c r="CO104" s="70"/>
      <c r="CP104" s="70"/>
      <c r="CQ104" s="70"/>
      <c r="CR104" s="70"/>
      <c r="CS104" s="70"/>
      <c r="CT104" s="70"/>
      <c r="CU104" s="70"/>
      <c r="CV104" s="70"/>
      <c r="CW104" s="70"/>
      <c r="CX104" s="70"/>
      <c r="CY104" s="70"/>
      <c r="CZ104" s="70"/>
      <c r="DA104" s="69"/>
      <c r="DB104" s="69"/>
      <c r="DC104" s="70"/>
      <c r="DD104" s="70"/>
      <c r="DE104" s="70"/>
      <c r="DF104" s="70"/>
      <c r="DG104" s="70"/>
      <c r="DH104" s="70"/>
      <c r="DI104" s="70"/>
      <c r="DJ104" s="70"/>
      <c r="DK104" s="70"/>
      <c r="DL104" s="70"/>
      <c r="DM104" s="70"/>
      <c r="DN104" s="70"/>
      <c r="DO104" s="70"/>
      <c r="DP104" s="69"/>
      <c r="DQ104" s="69"/>
      <c r="DR104" s="70"/>
      <c r="DS104" s="70"/>
      <c r="DT104" s="70"/>
      <c r="DU104" s="70"/>
      <c r="DV104" s="70"/>
      <c r="DW104" s="70"/>
      <c r="DX104" s="70"/>
      <c r="DY104" s="70"/>
      <c r="DZ104" s="70"/>
      <c r="EA104" s="70"/>
      <c r="EB104" s="70"/>
      <c r="EC104" s="70"/>
      <c r="ED104" s="70"/>
      <c r="EE104" s="69"/>
      <c r="EF104" s="69"/>
      <c r="EG104" s="70"/>
      <c r="EH104" s="70"/>
      <c r="EI104" s="70"/>
      <c r="EJ104" s="70"/>
      <c r="EK104" s="70"/>
      <c r="EL104" s="70"/>
      <c r="EM104" s="70"/>
      <c r="EN104" s="70"/>
      <c r="EO104" s="70"/>
      <c r="EP104" s="70"/>
      <c r="EQ104" s="70"/>
      <c r="ER104" s="70"/>
      <c r="ES104" s="70"/>
      <c r="ET104" s="69"/>
      <c r="EU104" s="69"/>
      <c r="EV104" s="70"/>
      <c r="EW104" s="70"/>
      <c r="EX104" s="70"/>
      <c r="EY104" s="70"/>
      <c r="EZ104" s="70"/>
      <c r="FA104" s="70"/>
      <c r="FB104" s="70"/>
      <c r="FC104" s="70"/>
      <c r="FD104" s="70"/>
      <c r="FE104" s="70"/>
      <c r="FF104" s="70"/>
      <c r="FG104" s="70"/>
      <c r="FH104" s="70"/>
      <c r="FI104" s="69"/>
      <c r="FJ104" s="69"/>
      <c r="FK104" s="70"/>
      <c r="FL104" s="70"/>
      <c r="FM104" s="70"/>
      <c r="FN104" s="70"/>
      <c r="FO104" s="70"/>
      <c r="FP104" s="70"/>
      <c r="FQ104" s="70"/>
      <c r="FR104" s="70"/>
      <c r="FS104" s="70"/>
      <c r="FT104" s="70"/>
      <c r="FU104" s="70"/>
      <c r="FV104" s="70"/>
      <c r="FW104" s="70"/>
      <c r="FX104" s="69"/>
      <c r="FY104" s="69"/>
      <c r="FZ104" s="70"/>
      <c r="GA104" s="70"/>
      <c r="GB104" s="70"/>
      <c r="GC104" s="70"/>
      <c r="GD104" s="70"/>
      <c r="GE104" s="70"/>
      <c r="GF104" s="70"/>
      <c r="GG104" s="70"/>
      <c r="GH104" s="70"/>
      <c r="GI104" s="70"/>
      <c r="GJ104" s="70"/>
      <c r="GK104" s="70"/>
      <c r="GL104" s="70"/>
      <c r="GM104" s="69"/>
      <c r="GN104" s="69"/>
      <c r="GO104" s="70"/>
      <c r="GP104" s="70"/>
      <c r="GQ104" s="70"/>
      <c r="GR104" s="70"/>
      <c r="GS104" s="70"/>
      <c r="GT104" s="70"/>
      <c r="GU104" s="70"/>
      <c r="GV104" s="70"/>
      <c r="GW104" s="70"/>
      <c r="GX104" s="70"/>
      <c r="GY104" s="70"/>
      <c r="GZ104" s="70"/>
      <c r="HA104" s="70"/>
      <c r="HB104" s="69"/>
      <c r="HC104" s="69"/>
      <c r="HD104" s="70"/>
      <c r="HE104" s="70"/>
      <c r="HF104" s="70"/>
      <c r="HG104" s="70"/>
      <c r="HH104" s="70"/>
      <c r="HI104" s="70"/>
      <c r="HJ104" s="70"/>
      <c r="HK104" s="70"/>
      <c r="HL104" s="70"/>
      <c r="HM104" s="70"/>
      <c r="HN104" s="70"/>
      <c r="HO104" s="70"/>
      <c r="HP104" s="70"/>
      <c r="HQ104" s="69"/>
      <c r="HR104" s="69"/>
      <c r="HS104" s="70"/>
      <c r="HT104" s="70"/>
      <c r="HU104" s="70"/>
      <c r="HV104" s="70"/>
      <c r="HW104" s="70"/>
      <c r="HX104" s="70"/>
      <c r="HY104" s="70"/>
      <c r="HZ104" s="70"/>
      <c r="IA104" s="70"/>
      <c r="IB104" s="70"/>
      <c r="IC104" s="70"/>
      <c r="ID104" s="70"/>
      <c r="IE104" s="70"/>
      <c r="IF104" s="69"/>
      <c r="IG104" s="69"/>
      <c r="IH104" s="70"/>
      <c r="II104" s="70"/>
      <c r="IJ104" s="70"/>
      <c r="IK104" s="70"/>
      <c r="IL104" s="70"/>
      <c r="IM104" s="70"/>
      <c r="IN104" s="70"/>
      <c r="IO104" s="70"/>
      <c r="IP104" s="70"/>
      <c r="IQ104" s="70"/>
      <c r="IR104" s="70"/>
      <c r="IS104" s="70"/>
      <c r="IT104" s="70"/>
      <c r="IU104" s="69"/>
    </row>
    <row r="105" spans="1:255" s="71" customFormat="1" ht="14.1" customHeight="1" x14ac:dyDescent="0.2">
      <c r="A105" s="68"/>
      <c r="B105" s="232" t="s">
        <v>238</v>
      </c>
      <c r="C105" s="163">
        <v>7633191.1490000002</v>
      </c>
      <c r="D105" s="163">
        <v>6696246.8039999995</v>
      </c>
      <c r="E105" s="163">
        <v>297537.98499999999</v>
      </c>
      <c r="F105" s="163">
        <v>1561763.2210000008</v>
      </c>
      <c r="G105" s="163">
        <v>37654.148000000001</v>
      </c>
      <c r="H105" s="163">
        <v>16226393.307</v>
      </c>
      <c r="I105" s="163">
        <v>685.73300000000006</v>
      </c>
      <c r="J105" s="163">
        <v>123256.85799999999</v>
      </c>
      <c r="K105" s="163">
        <v>123942.59099999999</v>
      </c>
      <c r="L105" s="163">
        <v>38174.199999999997</v>
      </c>
      <c r="M105" s="163">
        <v>1126606</v>
      </c>
      <c r="N105" s="163">
        <v>1164780.2</v>
      </c>
      <c r="O105" s="302">
        <v>17515116.098000001</v>
      </c>
      <c r="P105" s="69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69"/>
      <c r="AE105" s="69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69"/>
      <c r="AT105" s="69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69"/>
      <c r="BI105" s="69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69"/>
      <c r="BX105" s="69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69"/>
      <c r="CM105" s="69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69"/>
      <c r="DB105" s="69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69"/>
      <c r="DQ105" s="69"/>
      <c r="DR105" s="70"/>
      <c r="DS105" s="70"/>
      <c r="DT105" s="70"/>
      <c r="DU105" s="70"/>
      <c r="DV105" s="70"/>
      <c r="DW105" s="70"/>
      <c r="DX105" s="70"/>
      <c r="DY105" s="70"/>
      <c r="DZ105" s="70"/>
      <c r="EA105" s="70"/>
      <c r="EB105" s="70"/>
      <c r="EC105" s="70"/>
      <c r="ED105" s="70"/>
      <c r="EE105" s="69"/>
      <c r="EF105" s="69"/>
      <c r="EG105" s="70"/>
      <c r="EH105" s="70"/>
      <c r="EI105" s="70"/>
      <c r="EJ105" s="70"/>
      <c r="EK105" s="70"/>
      <c r="EL105" s="70"/>
      <c r="EM105" s="70"/>
      <c r="EN105" s="70"/>
      <c r="EO105" s="70"/>
      <c r="EP105" s="70"/>
      <c r="EQ105" s="70"/>
      <c r="ER105" s="70"/>
      <c r="ES105" s="70"/>
      <c r="ET105" s="69"/>
      <c r="EU105" s="69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69"/>
      <c r="FJ105" s="69"/>
      <c r="FK105" s="70"/>
      <c r="FL105" s="70"/>
      <c r="FM105" s="70"/>
      <c r="FN105" s="70"/>
      <c r="FO105" s="70"/>
      <c r="FP105" s="70"/>
      <c r="FQ105" s="70"/>
      <c r="FR105" s="70"/>
      <c r="FS105" s="70"/>
      <c r="FT105" s="70"/>
      <c r="FU105" s="70"/>
      <c r="FV105" s="70"/>
      <c r="FW105" s="70"/>
      <c r="FX105" s="69"/>
      <c r="FY105" s="69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  <c r="GK105" s="70"/>
      <c r="GL105" s="70"/>
      <c r="GM105" s="69"/>
      <c r="GN105" s="69"/>
      <c r="GO105" s="70"/>
      <c r="GP105" s="70"/>
      <c r="GQ105" s="70"/>
      <c r="GR105" s="70"/>
      <c r="GS105" s="70"/>
      <c r="GT105" s="70"/>
      <c r="GU105" s="70"/>
      <c r="GV105" s="70"/>
      <c r="GW105" s="70"/>
      <c r="GX105" s="70"/>
      <c r="GY105" s="70"/>
      <c r="GZ105" s="70"/>
      <c r="HA105" s="70"/>
      <c r="HB105" s="69"/>
      <c r="HC105" s="69"/>
      <c r="HD105" s="70"/>
      <c r="HE105" s="70"/>
      <c r="HF105" s="70"/>
      <c r="HG105" s="70"/>
      <c r="HH105" s="70"/>
      <c r="HI105" s="70"/>
      <c r="HJ105" s="70"/>
      <c r="HK105" s="70"/>
      <c r="HL105" s="70"/>
      <c r="HM105" s="70"/>
      <c r="HN105" s="70"/>
      <c r="HO105" s="70"/>
      <c r="HP105" s="70"/>
      <c r="HQ105" s="69"/>
      <c r="HR105" s="69"/>
      <c r="HS105" s="70"/>
      <c r="HT105" s="70"/>
      <c r="HU105" s="70"/>
      <c r="HV105" s="70"/>
      <c r="HW105" s="70"/>
      <c r="HX105" s="70"/>
      <c r="HY105" s="70"/>
      <c r="HZ105" s="70"/>
      <c r="IA105" s="70"/>
      <c r="IB105" s="70"/>
      <c r="IC105" s="70"/>
      <c r="ID105" s="70"/>
      <c r="IE105" s="70"/>
      <c r="IF105" s="69"/>
      <c r="IG105" s="69"/>
      <c r="IH105" s="70"/>
      <c r="II105" s="70"/>
      <c r="IJ105" s="70"/>
      <c r="IK105" s="70"/>
      <c r="IL105" s="70"/>
      <c r="IM105" s="70"/>
      <c r="IN105" s="70"/>
      <c r="IO105" s="70"/>
      <c r="IP105" s="70"/>
      <c r="IQ105" s="70"/>
      <c r="IR105" s="70"/>
      <c r="IS105" s="70"/>
      <c r="IT105" s="70"/>
      <c r="IU105" s="69"/>
    </row>
    <row r="106" spans="1:255" s="71" customFormat="1" ht="3.95" customHeight="1" x14ac:dyDescent="0.2">
      <c r="A106" s="7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</row>
    <row r="107" spans="1:255" x14ac:dyDescent="0.25">
      <c r="B107" s="337" t="s">
        <v>27</v>
      </c>
      <c r="C107" s="337"/>
    </row>
  </sheetData>
  <mergeCells count="1">
    <mergeCell ref="B107:C107"/>
  </mergeCells>
  <phoneticPr fontId="0" type="noConversion"/>
  <hyperlinks>
    <hyperlink ref="B107:C107" location="Aurkibidea!A1" tooltip="Itzuli" display="◄ itzuli" xr:uid="{00000000-0004-0000-0E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Normal="100" workbookViewId="0">
      <selection activeCell="C33" sqref="C33"/>
    </sheetView>
  </sheetViews>
  <sheetFormatPr baseColWidth="10" defaultColWidth="12.5703125" defaultRowHeight="11.25" x14ac:dyDescent="0.2"/>
  <cols>
    <col min="1" max="1" width="4.140625" style="155" customWidth="1"/>
    <col min="2" max="2" width="4" style="155" customWidth="1"/>
    <col min="3" max="3" width="34.5703125" style="155" bestFit="1" customWidth="1"/>
    <col min="4" max="4" width="2.7109375" style="155" customWidth="1"/>
    <col min="5" max="5" width="18.7109375" style="155" customWidth="1"/>
    <col min="6" max="6" width="2.7109375" style="155" customWidth="1"/>
    <col min="7" max="7" width="18.7109375" style="155" customWidth="1"/>
    <col min="8" max="8" width="2.7109375" style="155" customWidth="1"/>
    <col min="9" max="9" width="18.7109375" style="155" customWidth="1"/>
    <col min="10" max="16384" width="12.5703125" style="155"/>
  </cols>
  <sheetData>
    <row r="1" spans="1:9" ht="15.75" x14ac:dyDescent="0.2">
      <c r="A1" s="156"/>
      <c r="B1" s="190" t="s">
        <v>17</v>
      </c>
      <c r="C1" s="194"/>
      <c r="D1" s="194"/>
      <c r="E1" s="194"/>
      <c r="F1" s="194"/>
      <c r="G1" s="194"/>
      <c r="H1" s="194"/>
      <c r="I1" s="191" t="str">
        <f>Aurkibidea!B8</f>
        <v>2025-ko 3. hiruhilabetea</v>
      </c>
    </row>
    <row r="2" spans="1:9" ht="18" x14ac:dyDescent="0.2">
      <c r="A2" s="156"/>
      <c r="B2" s="345" t="s">
        <v>58</v>
      </c>
      <c r="C2" s="345"/>
      <c r="D2" s="345"/>
      <c r="E2" s="345"/>
      <c r="F2" s="345"/>
      <c r="G2" s="345"/>
      <c r="H2" s="345"/>
      <c r="I2" s="345"/>
    </row>
    <row r="3" spans="1:9" ht="24" customHeight="1" x14ac:dyDescent="0.2">
      <c r="A3" s="156"/>
      <c r="B3" s="157"/>
      <c r="C3" s="156"/>
      <c r="D3" s="156"/>
      <c r="E3" s="156"/>
      <c r="F3" s="156"/>
      <c r="G3" s="184" t="s">
        <v>29</v>
      </c>
      <c r="H3"/>
      <c r="I3" s="156"/>
    </row>
    <row r="4" spans="1:9" ht="32.1" customHeight="1" x14ac:dyDescent="0.2">
      <c r="A4" s="93"/>
      <c r="B4" s="158"/>
      <c r="C4" s="91"/>
      <c r="D4" s="93"/>
      <c r="E4" s="174">
        <v>2025</v>
      </c>
      <c r="F4"/>
      <c r="G4" s="174">
        <v>2024</v>
      </c>
      <c r="H4"/>
      <c r="I4" s="176" t="s">
        <v>234</v>
      </c>
    </row>
    <row r="5" spans="1:9" ht="9" customHeight="1" x14ac:dyDescent="0.2">
      <c r="A5" s="93"/>
      <c r="B5" s="158"/>
      <c r="C5" s="91"/>
      <c r="D5" s="93"/>
      <c r="E5" s="175"/>
      <c r="F5" s="177"/>
      <c r="G5" s="175"/>
      <c r="H5" s="177"/>
      <c r="I5" s="175"/>
    </row>
    <row r="6" spans="1:9" ht="19.5" customHeight="1" x14ac:dyDescent="0.2">
      <c r="A6" s="93"/>
      <c r="B6" s="350" t="s">
        <v>59</v>
      </c>
      <c r="C6" s="351"/>
      <c r="D6" s="93"/>
      <c r="E6" s="178">
        <v>16226393.307</v>
      </c>
      <c r="F6"/>
      <c r="G6" s="178">
        <v>15037430.056</v>
      </c>
      <c r="H6"/>
      <c r="I6" s="253">
        <f>IF(E6=0," ",(+E6/G6-1)*100)</f>
        <v>7.9066918121796892</v>
      </c>
    </row>
    <row r="7" spans="1:9" ht="19.5" customHeight="1" x14ac:dyDescent="0.2">
      <c r="A7" s="93"/>
      <c r="B7" s="346" t="s">
        <v>60</v>
      </c>
      <c r="C7" s="347"/>
      <c r="D7" s="93"/>
      <c r="E7" s="179">
        <v>13579286.251000002</v>
      </c>
      <c r="F7"/>
      <c r="G7" s="179">
        <v>13158727.208000001</v>
      </c>
      <c r="H7"/>
      <c r="I7" s="254">
        <f t="shared" ref="I7:I26" si="0">IF(E7=0," ",(+E7/G7-1)*100)</f>
        <v>3.1960465199424304</v>
      </c>
    </row>
    <row r="8" spans="1:9" ht="12.75" x14ac:dyDescent="0.2">
      <c r="A8" s="93"/>
      <c r="B8" s="160"/>
      <c r="C8" s="161" t="s">
        <v>61</v>
      </c>
      <c r="D8" s="93"/>
      <c r="E8" s="180">
        <v>2438103.6710000001</v>
      </c>
      <c r="F8"/>
      <c r="G8" s="180">
        <v>2395420.7760000001</v>
      </c>
      <c r="H8"/>
      <c r="I8" s="255">
        <f t="shared" si="0"/>
        <v>1.7818537531128165</v>
      </c>
    </row>
    <row r="9" spans="1:9" ht="12.75" x14ac:dyDescent="0.2">
      <c r="A9" s="93"/>
      <c r="B9" s="160"/>
      <c r="C9" s="161" t="s">
        <v>62</v>
      </c>
      <c r="D9" s="93"/>
      <c r="E9" s="180">
        <v>4116717.2080000001</v>
      </c>
      <c r="F9"/>
      <c r="G9" s="180">
        <v>4097290.4280000003</v>
      </c>
      <c r="H9"/>
      <c r="I9" s="255">
        <f t="shared" si="0"/>
        <v>0.47413724609906005</v>
      </c>
    </row>
    <row r="10" spans="1:9" ht="12.75" x14ac:dyDescent="0.2">
      <c r="A10" s="93"/>
      <c r="B10" s="160"/>
      <c r="C10" s="161" t="s">
        <v>63</v>
      </c>
      <c r="D10" s="93"/>
      <c r="E10" s="180">
        <v>229195.87600000002</v>
      </c>
      <c r="F10"/>
      <c r="G10" s="180">
        <v>243918.67600000001</v>
      </c>
      <c r="H10"/>
      <c r="I10" s="255">
        <f t="shared" si="0"/>
        <v>-6.0359461774054495</v>
      </c>
    </row>
    <row r="11" spans="1:9" ht="12.75" x14ac:dyDescent="0.2">
      <c r="A11" s="93"/>
      <c r="B11" s="160"/>
      <c r="C11" s="161" t="s">
        <v>64</v>
      </c>
      <c r="D11" s="93"/>
      <c r="E11" s="180">
        <v>6795269.4960000012</v>
      </c>
      <c r="F11"/>
      <c r="G11" s="180">
        <v>6422097.3279999997</v>
      </c>
      <c r="H11"/>
      <c r="I11" s="255">
        <f t="shared" si="0"/>
        <v>5.8107522969636616</v>
      </c>
    </row>
    <row r="12" spans="1:9" ht="19.5" customHeight="1" x14ac:dyDescent="0.2">
      <c r="A12" s="93"/>
      <c r="B12" s="346" t="s">
        <v>65</v>
      </c>
      <c r="C12" s="347"/>
      <c r="D12" s="93"/>
      <c r="E12" s="179">
        <v>2647107.055999998</v>
      </c>
      <c r="F12"/>
      <c r="G12" s="179">
        <v>1878702.8479999993</v>
      </c>
      <c r="H12"/>
      <c r="I12" s="255">
        <f t="shared" si="0"/>
        <v>40.900784752522988</v>
      </c>
    </row>
    <row r="13" spans="1:9" ht="19.5" customHeight="1" x14ac:dyDescent="0.2">
      <c r="A13" s="93"/>
      <c r="B13" s="346" t="s">
        <v>66</v>
      </c>
      <c r="C13" s="347"/>
      <c r="D13" s="93"/>
      <c r="E13" s="181">
        <v>123942.59099999999</v>
      </c>
      <c r="F13"/>
      <c r="G13" s="181">
        <v>150381.84599999999</v>
      </c>
      <c r="H13"/>
      <c r="I13" s="254">
        <f t="shared" si="0"/>
        <v>-17.581414049139955</v>
      </c>
    </row>
    <row r="14" spans="1:9" ht="19.5" customHeight="1" x14ac:dyDescent="0.2">
      <c r="A14" s="93"/>
      <c r="B14" s="346" t="s">
        <v>67</v>
      </c>
      <c r="C14" s="347"/>
      <c r="D14" s="93"/>
      <c r="E14" s="181">
        <v>986162.46399999992</v>
      </c>
      <c r="F14"/>
      <c r="G14" s="181">
        <v>857971.549</v>
      </c>
      <c r="H14"/>
      <c r="I14" s="254">
        <f t="shared" si="0"/>
        <v>14.941161527956437</v>
      </c>
    </row>
    <row r="15" spans="1:9" ht="12.75" x14ac:dyDescent="0.2">
      <c r="A15" s="93"/>
      <c r="B15" s="159"/>
      <c r="C15" s="161" t="s">
        <v>68</v>
      </c>
      <c r="D15" s="93"/>
      <c r="E15" s="180">
        <v>353946.74099999998</v>
      </c>
      <c r="F15"/>
      <c r="G15" s="180">
        <v>298804.21999999997</v>
      </c>
      <c r="H15"/>
      <c r="I15" s="255">
        <f t="shared" si="0"/>
        <v>18.454398334802647</v>
      </c>
    </row>
    <row r="16" spans="1:9" ht="12.75" x14ac:dyDescent="0.2">
      <c r="A16" s="93"/>
      <c r="B16" s="159"/>
      <c r="C16" s="161" t="s">
        <v>69</v>
      </c>
      <c r="D16" s="93"/>
      <c r="E16" s="180">
        <v>632215.723</v>
      </c>
      <c r="F16"/>
      <c r="G16" s="180">
        <v>559167.32900000003</v>
      </c>
      <c r="H16"/>
      <c r="I16" s="255">
        <f t="shared" si="0"/>
        <v>13.063780770353262</v>
      </c>
    </row>
    <row r="17" spans="1:11" ht="19.5" customHeight="1" x14ac:dyDescent="0.2">
      <c r="A17" s="93"/>
      <c r="B17" s="348" t="s">
        <v>169</v>
      </c>
      <c r="C17" s="349"/>
      <c r="D17" s="93"/>
      <c r="E17" s="179">
        <v>1784887.1829999981</v>
      </c>
      <c r="F17"/>
      <c r="G17" s="179">
        <v>1171113.1449999991</v>
      </c>
      <c r="H17"/>
      <c r="I17" s="254">
        <f>IF(E17=0," ",(+E17/G17-1)*100)</f>
        <v>52.409456816403456</v>
      </c>
      <c r="J17" s="186"/>
      <c r="K17" s="185"/>
    </row>
    <row r="18" spans="1:11" ht="19.5" customHeight="1" x14ac:dyDescent="0.2">
      <c r="A18" s="93"/>
      <c r="B18" s="346" t="s">
        <v>70</v>
      </c>
      <c r="C18" s="347"/>
      <c r="D18" s="93"/>
      <c r="E18" s="179">
        <v>-59616.474000000002</v>
      </c>
      <c r="F18"/>
      <c r="G18" s="179">
        <v>-47046.291000000005</v>
      </c>
      <c r="H18"/>
      <c r="I18" s="254">
        <f>IF(E18=0," ",(+E18/G18-1)*100)</f>
        <v>26.718754513506692</v>
      </c>
    </row>
    <row r="19" spans="1:11" ht="12.75" x14ac:dyDescent="0.2">
      <c r="A19" s="93"/>
      <c r="B19" s="159"/>
      <c r="C19" s="161" t="s">
        <v>71</v>
      </c>
      <c r="D19" s="93"/>
      <c r="E19" s="180">
        <v>38174.199999999997</v>
      </c>
      <c r="F19"/>
      <c r="G19" s="180">
        <v>15980.824000000001</v>
      </c>
      <c r="H19"/>
      <c r="I19" s="255">
        <f t="shared" si="0"/>
        <v>138.87504173752239</v>
      </c>
    </row>
    <row r="20" spans="1:11" ht="12.75" x14ac:dyDescent="0.2">
      <c r="A20" s="93"/>
      <c r="B20" s="159"/>
      <c r="C20" s="161" t="s">
        <v>72</v>
      </c>
      <c r="D20" s="93"/>
      <c r="E20" s="180">
        <v>97790.673999999999</v>
      </c>
      <c r="F20"/>
      <c r="G20" s="180">
        <v>63027.115000000005</v>
      </c>
      <c r="H20"/>
      <c r="I20" s="255" t="s">
        <v>227</v>
      </c>
    </row>
    <row r="21" spans="1:11" ht="19.5" customHeight="1" x14ac:dyDescent="0.2">
      <c r="A21" s="93"/>
      <c r="B21" s="346" t="s">
        <v>73</v>
      </c>
      <c r="C21" s="347"/>
      <c r="D21" s="93"/>
      <c r="E21" s="179">
        <v>81687.226999999955</v>
      </c>
      <c r="F21"/>
      <c r="G21" s="179">
        <v>-105503.20999999996</v>
      </c>
      <c r="H21"/>
      <c r="I21" s="254" t="s">
        <v>227</v>
      </c>
    </row>
    <row r="22" spans="1:11" ht="12.75" x14ac:dyDescent="0.2">
      <c r="A22" s="93"/>
      <c r="B22" s="159"/>
      <c r="C22" s="161" t="s">
        <v>74</v>
      </c>
      <c r="D22" s="93"/>
      <c r="E22" s="180">
        <v>1126606</v>
      </c>
      <c r="F22"/>
      <c r="G22" s="180">
        <v>599058</v>
      </c>
      <c r="H22"/>
      <c r="I22" s="255">
        <f t="shared" si="0"/>
        <v>88.062925459638294</v>
      </c>
    </row>
    <row r="23" spans="1:11" ht="12.75" x14ac:dyDescent="0.2">
      <c r="A23" s="93"/>
      <c r="B23" s="159"/>
      <c r="C23" s="161" t="s">
        <v>75</v>
      </c>
      <c r="D23" s="93"/>
      <c r="E23" s="180">
        <v>1044918.773</v>
      </c>
      <c r="F23"/>
      <c r="G23" s="180">
        <v>704561.21</v>
      </c>
      <c r="H23"/>
      <c r="I23" s="255">
        <f t="shared" si="0"/>
        <v>48.307735107926277</v>
      </c>
    </row>
    <row r="24" spans="1:11" ht="19.5" customHeight="1" x14ac:dyDescent="0.2">
      <c r="A24" s="93"/>
      <c r="B24" s="346" t="s">
        <v>76</v>
      </c>
      <c r="C24" s="347"/>
      <c r="D24" s="93"/>
      <c r="E24" s="179">
        <v>1643583.4819999982</v>
      </c>
      <c r="F24"/>
      <c r="G24" s="179">
        <v>1229570.0639999991</v>
      </c>
      <c r="H24"/>
      <c r="I24" s="254">
        <f t="shared" si="0"/>
        <v>33.671397029067492</v>
      </c>
    </row>
    <row r="25" spans="1:11" ht="12.75" x14ac:dyDescent="0.2">
      <c r="A25" s="93"/>
      <c r="B25" s="159"/>
      <c r="C25" s="161" t="s">
        <v>77</v>
      </c>
      <c r="D25" s="93"/>
      <c r="E25" s="180">
        <v>453433.44049999677</v>
      </c>
      <c r="F25"/>
      <c r="G25" s="180">
        <v>383501.35199999809</v>
      </c>
      <c r="H25"/>
      <c r="I25" s="255">
        <f t="shared" si="0"/>
        <v>18.235160876303524</v>
      </c>
    </row>
    <row r="26" spans="1:11" ht="12.75" x14ac:dyDescent="0.2">
      <c r="A26" s="93"/>
      <c r="B26" s="159"/>
      <c r="C26" s="161" t="s">
        <v>78</v>
      </c>
      <c r="D26" s="93"/>
      <c r="E26" s="180">
        <v>1973788.0400000047</v>
      </c>
      <c r="F26"/>
      <c r="G26" s="180">
        <v>2144144.303000005</v>
      </c>
      <c r="H26"/>
      <c r="I26" s="255">
        <f t="shared" si="0"/>
        <v>-7.9451864672374972</v>
      </c>
    </row>
    <row r="27" spans="1:11" ht="30" customHeight="1" x14ac:dyDescent="0.2">
      <c r="A27" s="93"/>
      <c r="B27" s="352" t="s">
        <v>79</v>
      </c>
      <c r="C27" s="353"/>
      <c r="D27" s="93"/>
      <c r="E27" s="183">
        <v>123228.88249999029</v>
      </c>
      <c r="F27"/>
      <c r="G27" s="183">
        <v>-531072.88700000779</v>
      </c>
      <c r="H27"/>
      <c r="I27" s="256" t="s">
        <v>227</v>
      </c>
    </row>
    <row r="28" spans="1:11" ht="14.45" customHeight="1" x14ac:dyDescent="0.2">
      <c r="B28" s="331"/>
      <c r="C28" s="331"/>
      <c r="D28" s="331"/>
      <c r="E28" s="331"/>
      <c r="F28" s="331"/>
      <c r="G28" s="331"/>
      <c r="H28" s="331"/>
      <c r="I28" s="331"/>
    </row>
    <row r="29" spans="1:11" ht="18" customHeight="1" x14ac:dyDescent="0.2">
      <c r="C29" s="338" t="s">
        <v>27</v>
      </c>
      <c r="D29" s="338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AE32"/>
  <sheetViews>
    <sheetView showGridLines="0" showZeros="0" zoomScaleNormal="100" workbookViewId="0">
      <selection activeCell="L30" sqref="L30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88" customFormat="1" ht="15.75" x14ac:dyDescent="0.2">
      <c r="B1" s="190" t="s">
        <v>15</v>
      </c>
      <c r="U1" s="191" t="str">
        <f>Aurkibidea!B8</f>
        <v>2025-ko 3. hiruhilabetea</v>
      </c>
    </row>
    <row r="2" spans="2:31" ht="27" customHeight="1" x14ac:dyDescent="0.2">
      <c r="B2" s="320" t="s">
        <v>28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311" t="s">
        <v>30</v>
      </c>
      <c r="C5" s="312"/>
      <c r="D5" s="313"/>
      <c r="E5"/>
      <c r="F5" s="106">
        <v>2025</v>
      </c>
      <c r="G5" s="107"/>
      <c r="H5" s="108"/>
      <c r="I5"/>
      <c r="J5" s="106">
        <v>2024</v>
      </c>
      <c r="K5" s="107"/>
      <c r="L5" s="108"/>
      <c r="M5"/>
      <c r="N5" s="109" t="s">
        <v>31</v>
      </c>
      <c r="O5" s="110"/>
      <c r="P5" s="110"/>
      <c r="Q5" s="111"/>
      <c r="R5"/>
      <c r="S5" s="325" t="s">
        <v>233</v>
      </c>
      <c r="T5" s="312"/>
      <c r="U5" s="313"/>
    </row>
    <row r="6" spans="2:31" s="13" customFormat="1" ht="24" customHeight="1" x14ac:dyDescent="0.2">
      <c r="B6" s="314"/>
      <c r="C6" s="315"/>
      <c r="D6" s="316"/>
      <c r="E6"/>
      <c r="F6" s="125" t="s">
        <v>32</v>
      </c>
      <c r="G6" s="209" t="s">
        <v>33</v>
      </c>
      <c r="H6" s="102" t="s">
        <v>34</v>
      </c>
      <c r="I6" s="58"/>
      <c r="J6" s="125" t="s">
        <v>32</v>
      </c>
      <c r="K6" s="209" t="s">
        <v>33</v>
      </c>
      <c r="L6" s="102" t="s">
        <v>34</v>
      </c>
      <c r="M6"/>
      <c r="N6" s="321">
        <v>2025</v>
      </c>
      <c r="O6" s="322"/>
      <c r="P6" s="323">
        <v>2024</v>
      </c>
      <c r="Q6" s="324"/>
      <c r="R6"/>
      <c r="S6" s="314"/>
      <c r="T6" s="315"/>
      <c r="U6" s="316"/>
    </row>
    <row r="7" spans="2:31" s="13" customFormat="1" ht="12.75" customHeight="1" x14ac:dyDescent="0.2">
      <c r="B7" s="317"/>
      <c r="C7" s="318"/>
      <c r="D7" s="319"/>
      <c r="E7" s="57"/>
      <c r="F7" s="126" t="s">
        <v>0</v>
      </c>
      <c r="G7" s="112" t="s">
        <v>1</v>
      </c>
      <c r="H7" s="105" t="s">
        <v>2</v>
      </c>
      <c r="I7" s="57"/>
      <c r="J7" s="126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2854108.37</v>
      </c>
      <c r="G9" s="34">
        <v>2091891.162</v>
      </c>
      <c r="H9" s="37">
        <v>2091862.986</v>
      </c>
      <c r="I9" s="197"/>
      <c r="J9" s="31">
        <v>2762388.14</v>
      </c>
      <c r="K9" s="34">
        <v>2053056.3740000001</v>
      </c>
      <c r="L9" s="37">
        <v>2053031.1310000001</v>
      </c>
      <c r="M9"/>
      <c r="N9" s="40">
        <f>IF(+$F9=0," ",+G9/$F9*100)</f>
        <v>73.294034101445135</v>
      </c>
      <c r="O9" s="41">
        <f>IF(+$F9=0," ",+H9/$F9*100)</f>
        <v>73.29304689296012</v>
      </c>
      <c r="P9" s="41">
        <f>IF(+$J9=0," ",+K9/$J9*100)</f>
        <v>74.321792230109992</v>
      </c>
      <c r="Q9" s="42">
        <f>IF(+$J9=0," ",+L9/$J9*100)</f>
        <v>74.320878419352027</v>
      </c>
      <c r="R9"/>
      <c r="S9" s="40">
        <f>IF(+J9=0," ",(+F9/J9-1)*100)</f>
        <v>3.3203237688386622</v>
      </c>
      <c r="T9" s="41">
        <f>IF(+K9=0," ",(+G9/K9-1)*100)</f>
        <v>1.8915597492502156</v>
      </c>
      <c r="U9" s="42">
        <f>IF(+L9=0," ",(+H9/L9-1)*100)</f>
        <v>1.8914401449473095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4955024.125</v>
      </c>
      <c r="G10" s="34">
        <v>3601844.429</v>
      </c>
      <c r="H10" s="37">
        <v>3424985.5580000002</v>
      </c>
      <c r="I10" s="197"/>
      <c r="J10" s="31">
        <v>4931708.3720000004</v>
      </c>
      <c r="K10" s="34">
        <v>3615086.4730000002</v>
      </c>
      <c r="L10" s="37">
        <v>3462598.9789999998</v>
      </c>
      <c r="M10"/>
      <c r="N10" s="40">
        <f>IF(+$F10=0," ",+G10/$F10*100)</f>
        <v>72.690754638858593</v>
      </c>
      <c r="O10" s="41">
        <f t="shared" ref="O10:O24" si="0">IF(+$F10=0," ",+H10/$F10*100)</f>
        <v>69.121470886884936</v>
      </c>
      <c r="P10" s="41">
        <f>IF(+$J10=0," ",+K10/$J10*100)</f>
        <v>73.302924672610786</v>
      </c>
      <c r="Q10" s="42">
        <f>IF(+$J10=0," ",+L10/$J10*100)</f>
        <v>70.21094350710321</v>
      </c>
      <c r="R10"/>
      <c r="S10" s="40">
        <f t="shared" ref="S10:U24" si="1">IF(+J10=0," ",(+F10/J10-1)*100)</f>
        <v>0.47277233853437739</v>
      </c>
      <c r="T10" s="41">
        <f t="shared" si="1"/>
        <v>-0.36629950898550145</v>
      </c>
      <c r="U10" s="42">
        <f t="shared" si="1"/>
        <v>-1.08627713541527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229894.79199999999</v>
      </c>
      <c r="G11" s="34">
        <v>180268.54800000001</v>
      </c>
      <c r="H11" s="37">
        <v>180268.34349999999</v>
      </c>
      <c r="I11" s="197"/>
      <c r="J11" s="31">
        <v>229914.554</v>
      </c>
      <c r="K11" s="34">
        <v>180385.94200000001</v>
      </c>
      <c r="L11" s="37">
        <v>180385.97899999999</v>
      </c>
      <c r="M11"/>
      <c r="N11" s="40">
        <f t="shared" ref="N11:N24" si="2">IF(+$F11=0," ",+G11/$F11*100)</f>
        <v>78.413497944746837</v>
      </c>
      <c r="O11" s="41">
        <f t="shared" si="0"/>
        <v>78.413408991013583</v>
      </c>
      <c r="P11" s="41">
        <f t="shared" ref="P11:Q24" si="3">IF(+$J11=0," ",+K11/$J11*100)</f>
        <v>78.457817855236783</v>
      </c>
      <c r="Q11" s="42">
        <f t="shared" si="3"/>
        <v>78.457833948171881</v>
      </c>
      <c r="R11"/>
      <c r="S11" s="122">
        <f t="shared" si="1"/>
        <v>-8.5953671293159672E-3</v>
      </c>
      <c r="T11" s="123">
        <f t="shared" si="1"/>
        <v>-6.5079350806618308E-2</v>
      </c>
      <c r="U11" s="124">
        <f t="shared" si="1"/>
        <v>-6.5213217042769944E-2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5075306.2560000001</v>
      </c>
      <c r="G12" s="34">
        <v>3439991.2749999999</v>
      </c>
      <c r="H12" s="37">
        <v>3432635.0950000002</v>
      </c>
      <c r="I12" s="197"/>
      <c r="J12" s="31">
        <v>4846985.6730000004</v>
      </c>
      <c r="K12" s="34">
        <v>3214257.639</v>
      </c>
      <c r="L12" s="37">
        <v>3213082.5589999999</v>
      </c>
      <c r="M12"/>
      <c r="N12" s="40">
        <f t="shared" si="2"/>
        <v>67.7789891187997</v>
      </c>
      <c r="O12" s="41">
        <f t="shared" si="0"/>
        <v>67.634048505781436</v>
      </c>
      <c r="P12" s="41">
        <f t="shared" si="3"/>
        <v>66.314568596827783</v>
      </c>
      <c r="Q12" s="42">
        <f t="shared" si="3"/>
        <v>66.290325075611165</v>
      </c>
      <c r="R12"/>
      <c r="S12" s="40">
        <f t="shared" si="1"/>
        <v>4.710568555460215</v>
      </c>
      <c r="T12" s="41">
        <f t="shared" si="1"/>
        <v>7.0228855727392459</v>
      </c>
      <c r="U12" s="42">
        <f t="shared" si="1"/>
        <v>6.8330810668099096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405634.64399999997</v>
      </c>
      <c r="G13" s="34">
        <v>117297.62</v>
      </c>
      <c r="H13" s="37">
        <v>117165.367</v>
      </c>
      <c r="I13" s="197"/>
      <c r="J13" s="31">
        <v>524781.96600000001</v>
      </c>
      <c r="K13" s="34">
        <v>86769.062000000005</v>
      </c>
      <c r="L13" s="37">
        <v>86607.850999999995</v>
      </c>
      <c r="M13"/>
      <c r="N13" s="40">
        <f t="shared" si="2"/>
        <v>28.917061630465668</v>
      </c>
      <c r="O13" s="41">
        <f t="shared" si="0"/>
        <v>28.884457659883704</v>
      </c>
      <c r="P13" s="41">
        <f t="shared" si="3"/>
        <v>16.534307125942664</v>
      </c>
      <c r="Q13" s="42">
        <f t="shared" si="3"/>
        <v>16.503587510855887</v>
      </c>
      <c r="R13"/>
      <c r="S13" s="40">
        <f t="shared" si="1"/>
        <v>-22.704157101313204</v>
      </c>
      <c r="T13" s="41">
        <f t="shared" si="1"/>
        <v>35.183690242035802</v>
      </c>
      <c r="U13" s="42">
        <f t="shared" si="1"/>
        <v>35.282616584032333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1535049.25</v>
      </c>
      <c r="G14" s="34">
        <v>567546.18400000001</v>
      </c>
      <c r="H14" s="37">
        <v>542415.41399999999</v>
      </c>
      <c r="I14" s="197"/>
      <c r="J14" s="31">
        <v>1520620.003</v>
      </c>
      <c r="K14" s="34">
        <v>492288.58</v>
      </c>
      <c r="L14" s="37">
        <v>492175.85800000001</v>
      </c>
      <c r="M14"/>
      <c r="N14" s="40">
        <f t="shared" si="2"/>
        <v>36.972506517299038</v>
      </c>
      <c r="O14" s="41">
        <f t="shared" si="0"/>
        <v>35.3353753307915</v>
      </c>
      <c r="P14" s="41">
        <f t="shared" si="3"/>
        <v>32.374201248752087</v>
      </c>
      <c r="Q14" s="42">
        <f t="shared" si="3"/>
        <v>32.366788351395904</v>
      </c>
      <c r="R14"/>
      <c r="S14" s="40">
        <f t="shared" si="1"/>
        <v>0.94890551035320403</v>
      </c>
      <c r="T14" s="41">
        <f t="shared" si="1"/>
        <v>15.287294293928166</v>
      </c>
      <c r="U14" s="42">
        <f t="shared" si="1"/>
        <v>10.207643301350222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140794.364</v>
      </c>
      <c r="G15" s="34">
        <v>68244.471000000005</v>
      </c>
      <c r="H15" s="37">
        <v>67981.971000000005</v>
      </c>
      <c r="I15" s="197"/>
      <c r="J15" s="31">
        <v>155632.45000000001</v>
      </c>
      <c r="K15" s="34">
        <v>34105.807000000001</v>
      </c>
      <c r="L15" s="37">
        <v>34105.807000000001</v>
      </c>
      <c r="M15"/>
      <c r="N15" s="40">
        <f t="shared" si="2"/>
        <v>48.471024735052609</v>
      </c>
      <c r="O15" s="41">
        <f t="shared" si="0"/>
        <v>48.284582612980167</v>
      </c>
      <c r="P15" s="41">
        <f t="shared" si="3"/>
        <v>21.914328920478987</v>
      </c>
      <c r="Q15" s="42">
        <f t="shared" si="3"/>
        <v>21.914328920478987</v>
      </c>
      <c r="R15"/>
      <c r="S15" s="40">
        <f t="shared" si="1"/>
        <v>-9.5340566829089983</v>
      </c>
      <c r="T15" s="41">
        <f>IF(+K15=0," ",(+G15/K15-1)*100)</f>
        <v>100.09633843292436</v>
      </c>
      <c r="U15" s="42">
        <f t="shared" si="1"/>
        <v>99.326674780045536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795391.147</v>
      </c>
      <c r="G16" s="34">
        <v>786133.33299999998</v>
      </c>
      <c r="H16" s="37">
        <v>786133.33299999998</v>
      </c>
      <c r="I16" s="197"/>
      <c r="J16" s="31">
        <v>631985.603</v>
      </c>
      <c r="K16" s="34">
        <v>443333.33299999998</v>
      </c>
      <c r="L16" s="37">
        <v>443333.33299999998</v>
      </c>
      <c r="M16"/>
      <c r="N16" s="40">
        <f t="shared" si="2"/>
        <v>98.83606775925054</v>
      </c>
      <c r="O16" s="41">
        <f t="shared" si="0"/>
        <v>98.83606775925054</v>
      </c>
      <c r="P16" s="41">
        <f t="shared" si="3"/>
        <v>70.149277277128093</v>
      </c>
      <c r="Q16" s="42">
        <f t="shared" si="3"/>
        <v>70.149277277128093</v>
      </c>
      <c r="R16"/>
      <c r="S16" s="40">
        <f t="shared" si="1"/>
        <v>25.855896593897576</v>
      </c>
      <c r="T16" s="41">
        <f t="shared" si="1"/>
        <v>77.323308328814505</v>
      </c>
      <c r="U16" s="42">
        <f t="shared" si="1"/>
        <v>77.323308328814505</v>
      </c>
      <c r="X16" s="9"/>
    </row>
    <row r="17" spans="2:23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 t="str">
        <f t="shared" si="2"/>
        <v xml:space="preserve"> </v>
      </c>
      <c r="O17" s="44" t="str">
        <f t="shared" si="0"/>
        <v xml:space="preserve"> </v>
      </c>
      <c r="P17" s="44" t="str">
        <f t="shared" si="3"/>
        <v xml:space="preserve"> </v>
      </c>
      <c r="Q17" s="45" t="str">
        <f t="shared" si="3"/>
        <v xml:space="preserve"> </v>
      </c>
      <c r="R17"/>
      <c r="S17" s="43" t="str">
        <f t="shared" si="1"/>
        <v xml:space="preserve"> </v>
      </c>
      <c r="T17" s="44" t="str">
        <f t="shared" si="1"/>
        <v xml:space="preserve"> </v>
      </c>
      <c r="U17" s="45" t="str">
        <f t="shared" si="1"/>
        <v xml:space="preserve"> </v>
      </c>
    </row>
    <row r="18" spans="2:23" ht="18" customHeight="1" x14ac:dyDescent="0.2">
      <c r="B18" s="29"/>
      <c r="C18" s="20" t="s">
        <v>43</v>
      </c>
      <c r="D18" s="23"/>
      <c r="E18"/>
      <c r="F18" s="33">
        <v>15991202.948000001</v>
      </c>
      <c r="G18" s="264">
        <v>10853217.022000002</v>
      </c>
      <c r="H18" s="39">
        <v>10643448.067500003</v>
      </c>
      <c r="I18" s="252"/>
      <c r="J18" s="33">
        <v>15604016.761</v>
      </c>
      <c r="K18" s="264">
        <v>10119283.210000001</v>
      </c>
      <c r="L18" s="39">
        <v>9965321.4970000014</v>
      </c>
      <c r="M18"/>
      <c r="N18" s="46">
        <f>IF(+$F18=0," ",+G18/$F18*100)</f>
        <v>67.869922339753685</v>
      </c>
      <c r="O18" s="47">
        <f t="shared" si="0"/>
        <v>66.558145138362875</v>
      </c>
      <c r="P18" s="47">
        <f t="shared" si="3"/>
        <v>64.850502053366782</v>
      </c>
      <c r="Q18" s="48">
        <f t="shared" si="3"/>
        <v>63.863822050658726</v>
      </c>
      <c r="R18"/>
      <c r="S18" s="46">
        <f t="shared" si="1"/>
        <v>2.481323834307303</v>
      </c>
      <c r="T18" s="47">
        <f t="shared" si="1"/>
        <v>7.2528241059081955</v>
      </c>
      <c r="U18" s="48">
        <f t="shared" si="1"/>
        <v>6.8048639545061018</v>
      </c>
    </row>
    <row r="19" spans="2:23" ht="5.0999999999999996" customHeight="1" x14ac:dyDescent="0.2">
      <c r="B19" s="26"/>
      <c r="C19" s="14"/>
      <c r="D19" s="24"/>
      <c r="E19"/>
      <c r="F19" s="32"/>
      <c r="G19" s="163"/>
      <c r="H19" s="38"/>
      <c r="I19"/>
      <c r="J19" s="32"/>
      <c r="K19" s="163"/>
      <c r="L19" s="38"/>
      <c r="M19"/>
      <c r="N19" s="43" t="str">
        <f t="shared" si="2"/>
        <v xml:space="preserve"> </v>
      </c>
      <c r="O19" s="44" t="str">
        <f t="shared" si="0"/>
        <v xml:space="preserve"> </v>
      </c>
      <c r="P19" s="44" t="str">
        <f t="shared" si="3"/>
        <v xml:space="preserve"> </v>
      </c>
      <c r="Q19" s="45" t="str">
        <f t="shared" si="3"/>
        <v xml:space="preserve"> </v>
      </c>
      <c r="R19"/>
      <c r="S19" s="43" t="str">
        <f t="shared" si="1"/>
        <v xml:space="preserve"> </v>
      </c>
      <c r="T19" s="44" t="str">
        <f t="shared" si="1"/>
        <v xml:space="preserve"> </v>
      </c>
      <c r="U19" s="45" t="str">
        <f t="shared" si="1"/>
        <v xml:space="preserve"> </v>
      </c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13114333.543000001</v>
      </c>
      <c r="G20" s="265">
        <v>9313995.4140000008</v>
      </c>
      <c r="H20" s="37">
        <v>9129751.9824999999</v>
      </c>
      <c r="I20"/>
      <c r="J20" s="31">
        <v>12770996.739</v>
      </c>
      <c r="K20" s="265">
        <v>9062786.4289999995</v>
      </c>
      <c r="L20" s="37">
        <v>8909098.6030000001</v>
      </c>
      <c r="M20"/>
      <c r="N20" s="40">
        <f t="shared" si="2"/>
        <v>71.021492502541278</v>
      </c>
      <c r="O20" s="41">
        <f t="shared" si="0"/>
        <v>69.6165912859</v>
      </c>
      <c r="P20" s="41">
        <f t="shared" si="3"/>
        <v>70.963814447811359</v>
      </c>
      <c r="Q20" s="42">
        <f t="shared" si="3"/>
        <v>69.760401518179421</v>
      </c>
      <c r="R20"/>
      <c r="S20" s="40">
        <f t="shared" si="1"/>
        <v>2.6884103959679218</v>
      </c>
      <c r="T20" s="41">
        <f t="shared" si="1"/>
        <v>2.7718736060706295</v>
      </c>
      <c r="U20" s="42">
        <f t="shared" si="1"/>
        <v>2.4767194677326687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1940683.8939999999</v>
      </c>
      <c r="G21" s="265">
        <v>684843.804</v>
      </c>
      <c r="H21" s="37">
        <v>659580.78099999996</v>
      </c>
      <c r="I21"/>
      <c r="J21" s="31">
        <v>2045401.969</v>
      </c>
      <c r="K21" s="265">
        <v>579057.64199999999</v>
      </c>
      <c r="L21" s="37">
        <v>578783.70900000003</v>
      </c>
      <c r="M21"/>
      <c r="N21" s="40">
        <f t="shared" si="2"/>
        <v>35.288786912558365</v>
      </c>
      <c r="O21" s="41">
        <f t="shared" si="0"/>
        <v>33.987028131640692</v>
      </c>
      <c r="P21" s="41">
        <f t="shared" si="3"/>
        <v>28.310212406957941</v>
      </c>
      <c r="Q21" s="42">
        <f t="shared" si="3"/>
        <v>28.296819782713335</v>
      </c>
      <c r="R21"/>
      <c r="S21" s="40">
        <f t="shared" si="1"/>
        <v>-5.1196819298652052</v>
      </c>
      <c r="T21" s="41">
        <f t="shared" si="1"/>
        <v>18.268675573406902</v>
      </c>
      <c r="U21" s="42">
        <f t="shared" si="1"/>
        <v>13.959804110519624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936185.51099999994</v>
      </c>
      <c r="G22" s="265">
        <v>854377.804</v>
      </c>
      <c r="H22" s="37">
        <v>854115.304</v>
      </c>
      <c r="I22"/>
      <c r="J22" s="31">
        <v>787618.05299999996</v>
      </c>
      <c r="K22" s="265">
        <v>477439.141</v>
      </c>
      <c r="L22" s="37">
        <v>477439.141</v>
      </c>
      <c r="M22"/>
      <c r="N22" s="40">
        <f t="shared" si="2"/>
        <v>91.261592276447885</v>
      </c>
      <c r="O22" s="41">
        <f t="shared" si="0"/>
        <v>91.23355296191933</v>
      </c>
      <c r="P22" s="41">
        <f t="shared" si="3"/>
        <v>60.618105334363129</v>
      </c>
      <c r="Q22" s="42">
        <f t="shared" si="3"/>
        <v>60.618105334363129</v>
      </c>
      <c r="R22"/>
      <c r="S22" s="40">
        <f t="shared" si="1"/>
        <v>18.862881244800512</v>
      </c>
      <c r="T22" s="41">
        <f t="shared" si="1"/>
        <v>78.950096594614976</v>
      </c>
      <c r="U22" s="42">
        <f t="shared" si="1"/>
        <v>78.895115765131621</v>
      </c>
      <c r="W22" s="127"/>
    </row>
    <row r="23" spans="2:23" ht="5.0999999999999996" customHeight="1" x14ac:dyDescent="0.2">
      <c r="B23" s="26"/>
      <c r="C23" s="14"/>
      <c r="D23" s="24"/>
      <c r="E23"/>
      <c r="F23" s="32"/>
      <c r="G23" s="163"/>
      <c r="H23" s="38"/>
      <c r="I23"/>
      <c r="J23" s="32"/>
      <c r="K23" s="163"/>
      <c r="L23" s="38"/>
      <c r="M23"/>
      <c r="N23" s="43" t="str">
        <f t="shared" si="2"/>
        <v xml:space="preserve"> </v>
      </c>
      <c r="O23" s="44" t="str">
        <f t="shared" si="0"/>
        <v xml:space="preserve"> </v>
      </c>
      <c r="P23" s="44" t="str">
        <f t="shared" si="3"/>
        <v xml:space="preserve"> </v>
      </c>
      <c r="Q23" s="45" t="str">
        <f t="shared" si="3"/>
        <v xml:space="preserve"> </v>
      </c>
      <c r="R23"/>
      <c r="S23" s="43" t="str">
        <f t="shared" si="1"/>
        <v xml:space="preserve"> </v>
      </c>
      <c r="T23" s="44" t="str">
        <f t="shared" si="1"/>
        <v xml:space="preserve"> </v>
      </c>
      <c r="U23" s="45" t="str">
        <f t="shared" si="1"/>
        <v xml:space="preserve"> </v>
      </c>
    </row>
    <row r="24" spans="2:23" ht="18" customHeight="1" x14ac:dyDescent="0.2">
      <c r="B24" s="49"/>
      <c r="C24" s="50" t="s">
        <v>43</v>
      </c>
      <c r="D24" s="25"/>
      <c r="E24"/>
      <c r="F24" s="51">
        <v>15991202.948000001</v>
      </c>
      <c r="G24" s="52">
        <v>10853217.022</v>
      </c>
      <c r="H24" s="53">
        <v>10643448.067499999</v>
      </c>
      <c r="I24"/>
      <c r="J24" s="51">
        <v>15604016.761</v>
      </c>
      <c r="K24" s="52">
        <v>10119283.211999999</v>
      </c>
      <c r="L24" s="53">
        <v>9965321.4530000016</v>
      </c>
      <c r="M24"/>
      <c r="N24" s="54">
        <f t="shared" si="2"/>
        <v>67.869922339753671</v>
      </c>
      <c r="O24" s="55">
        <f t="shared" si="0"/>
        <v>66.558145138362846</v>
      </c>
      <c r="P24" s="55">
        <f t="shared" si="3"/>
        <v>64.850502066183978</v>
      </c>
      <c r="Q24" s="56">
        <f t="shared" si="3"/>
        <v>63.863821768680054</v>
      </c>
      <c r="R24"/>
      <c r="S24" s="54">
        <f t="shared" si="1"/>
        <v>2.481323834307303</v>
      </c>
      <c r="T24" s="55">
        <f t="shared" si="1"/>
        <v>7.2528240847104852</v>
      </c>
      <c r="U24" s="56">
        <f t="shared" si="1"/>
        <v>6.804864426082835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6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Normal="100" workbookViewId="0">
      <selection activeCell="N29" sqref="N29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8.7109375" style="4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88" customFormat="1" ht="15.75" x14ac:dyDescent="0.2">
      <c r="B1" s="190" t="s">
        <v>15</v>
      </c>
      <c r="U1" s="191" t="str">
        <f>Aurkibidea!B8</f>
        <v>2025-ko 3. hiruhilabetea</v>
      </c>
    </row>
    <row r="2" spans="2:24" s="4" customFormat="1" ht="27" customHeight="1" x14ac:dyDescent="0.2">
      <c r="B2" s="320" t="s">
        <v>47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311" t="s">
        <v>48</v>
      </c>
      <c r="C5" s="312"/>
      <c r="D5" s="313"/>
      <c r="E5"/>
      <c r="F5" s="106">
        <v>2025</v>
      </c>
      <c r="G5" s="107"/>
      <c r="H5" s="108"/>
      <c r="I5"/>
      <c r="J5" s="106">
        <v>2024</v>
      </c>
      <c r="K5" s="107"/>
      <c r="L5" s="108"/>
      <c r="M5"/>
      <c r="N5" s="109" t="s">
        <v>31</v>
      </c>
      <c r="O5" s="110"/>
      <c r="P5" s="110"/>
      <c r="Q5" s="111"/>
      <c r="R5"/>
      <c r="S5" s="325" t="s">
        <v>233</v>
      </c>
      <c r="T5" s="312"/>
      <c r="U5" s="313"/>
    </row>
    <row r="6" spans="2:24" s="13" customFormat="1" ht="24" customHeight="1" x14ac:dyDescent="0.2">
      <c r="B6" s="314"/>
      <c r="C6" s="315"/>
      <c r="D6" s="316"/>
      <c r="E6"/>
      <c r="F6" s="125" t="s">
        <v>32</v>
      </c>
      <c r="G6" s="209" t="s">
        <v>185</v>
      </c>
      <c r="H6" s="102" t="s">
        <v>186</v>
      </c>
      <c r="I6" s="58"/>
      <c r="J6" s="125" t="s">
        <v>32</v>
      </c>
      <c r="K6" s="209" t="s">
        <v>185</v>
      </c>
      <c r="L6" s="102" t="s">
        <v>186</v>
      </c>
      <c r="M6"/>
      <c r="N6" s="321">
        <v>2025</v>
      </c>
      <c r="O6" s="322"/>
      <c r="P6" s="323">
        <v>2024</v>
      </c>
      <c r="Q6" s="324"/>
      <c r="R6"/>
      <c r="S6" s="314"/>
      <c r="T6" s="315"/>
      <c r="U6" s="316"/>
    </row>
    <row r="7" spans="2:24" s="13" customFormat="1" ht="12.75" customHeight="1" x14ac:dyDescent="0.2">
      <c r="B7" s="317"/>
      <c r="C7" s="318"/>
      <c r="D7" s="319"/>
      <c r="E7" s="57"/>
      <c r="F7" s="126" t="s">
        <v>0</v>
      </c>
      <c r="G7" s="112" t="s">
        <v>1</v>
      </c>
      <c r="H7" s="105" t="s">
        <v>2</v>
      </c>
      <c r="I7" s="57"/>
      <c r="J7" s="126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66"/>
      <c r="G9" s="267"/>
      <c r="H9" s="268"/>
      <c r="I9" s="269"/>
      <c r="J9" s="266"/>
      <c r="K9" s="267"/>
      <c r="L9" s="268"/>
      <c r="M9"/>
      <c r="N9" s="40" t="s">
        <v>225</v>
      </c>
      <c r="O9" s="41" t="s">
        <v>225</v>
      </c>
      <c r="P9" s="41" t="s">
        <v>225</v>
      </c>
      <c r="Q9" s="42" t="s">
        <v>225</v>
      </c>
      <c r="R9"/>
      <c r="S9" s="40" t="s">
        <v>225</v>
      </c>
      <c r="T9" s="41" t="s">
        <v>225</v>
      </c>
      <c r="U9" s="42" t="s">
        <v>225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4040</v>
      </c>
      <c r="G10" s="34">
        <v>1855.8</v>
      </c>
      <c r="H10" s="37">
        <v>1855.8</v>
      </c>
      <c r="I10" s="197">
        <v>0</v>
      </c>
      <c r="J10" s="31">
        <v>4040</v>
      </c>
      <c r="K10" s="34">
        <v>1517.4010000000001</v>
      </c>
      <c r="L10" s="37">
        <v>1517.4010000000001</v>
      </c>
      <c r="M10"/>
      <c r="N10" s="40">
        <f>IF(+$F10=0," ",+G10/$F10*100)</f>
        <v>45.935643564356432</v>
      </c>
      <c r="O10" s="41">
        <f>IF(+$F10=0," ",+H10/$F10*100)</f>
        <v>45.935643564356432</v>
      </c>
      <c r="P10" s="41">
        <f>IF(+$J10=0," ",+K10/$J10*100)</f>
        <v>37.559430693069309</v>
      </c>
      <c r="Q10" s="42">
        <f>IF(+$J10=0," ",+L10/$J10*100)</f>
        <v>37.559430693069309</v>
      </c>
      <c r="R10"/>
      <c r="S10" s="40">
        <f>IF(+J10=0," ",(+F10/J10-1)*100)</f>
        <v>0</v>
      </c>
      <c r="T10" s="41">
        <f>IF(+K10=0," ",(+G10/K10-1)*100)</f>
        <v>22.301224264383634</v>
      </c>
      <c r="U10" s="42">
        <f>IF(+L10=0," ",(+H10/L10-1)*100)</f>
        <v>22.301224264383634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95861.630999999994</v>
      </c>
      <c r="G11" s="34">
        <v>89377.695000000007</v>
      </c>
      <c r="H11" s="37">
        <v>70235.263999999996</v>
      </c>
      <c r="I11" s="197">
        <v>0</v>
      </c>
      <c r="J11" s="31">
        <v>72411.195000000007</v>
      </c>
      <c r="K11" s="34">
        <v>70871.691999999995</v>
      </c>
      <c r="L11" s="37">
        <v>54237.974000000002</v>
      </c>
      <c r="M11"/>
      <c r="N11" s="40">
        <f t="shared" ref="N11:O25" si="0">IF(+$F11=0," ",+G11/$F11*100)</f>
        <v>93.236150968472472</v>
      </c>
      <c r="O11" s="41">
        <f t="shared" si="0"/>
        <v>73.267336751238872</v>
      </c>
      <c r="P11" s="41">
        <f t="shared" ref="P11:Q25" si="1">IF(+$J11=0," ",+K11/$J11*100)</f>
        <v>97.87394338679259</v>
      </c>
      <c r="Q11" s="42">
        <f t="shared" si="1"/>
        <v>74.902746736882321</v>
      </c>
      <c r="R11"/>
      <c r="S11" s="40">
        <f t="shared" ref="S11:U25" si="2">IF(+J11=0," ",(+F11/J11-1)*100)</f>
        <v>32.385097359600245</v>
      </c>
      <c r="T11" s="41">
        <f t="shared" si="2"/>
        <v>26.111981353570645</v>
      </c>
      <c r="U11" s="42">
        <f t="shared" si="2"/>
        <v>29.494630459463679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13700154.209000001</v>
      </c>
      <c r="G12" s="34">
        <v>10279481.896</v>
      </c>
      <c r="H12" s="37">
        <v>9080001.1089999992</v>
      </c>
      <c r="I12" s="197">
        <v>0</v>
      </c>
      <c r="J12" s="31">
        <v>13237888.232999999</v>
      </c>
      <c r="K12" s="34">
        <v>9930295.5309999995</v>
      </c>
      <c r="L12" s="37">
        <v>8589313.2479999997</v>
      </c>
      <c r="M12"/>
      <c r="N12" s="40">
        <f t="shared" si="0"/>
        <v>75.031870000756129</v>
      </c>
      <c r="O12" s="41">
        <f t="shared" si="0"/>
        <v>66.276634339160225</v>
      </c>
      <c r="P12" s="41">
        <f t="shared" si="1"/>
        <v>75.014196797985605</v>
      </c>
      <c r="Q12" s="42">
        <f t="shared" si="1"/>
        <v>64.884316114621484</v>
      </c>
      <c r="R12"/>
      <c r="S12" s="40">
        <f t="shared" si="2"/>
        <v>3.4919918333170763</v>
      </c>
      <c r="T12" s="41">
        <f t="shared" si="2"/>
        <v>3.5163743506920309</v>
      </c>
      <c r="U12" s="42">
        <f t="shared" si="2"/>
        <v>5.7127717529018351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135527.035</v>
      </c>
      <c r="G13" s="34">
        <v>16066.534</v>
      </c>
      <c r="H13" s="37">
        <v>16021.09</v>
      </c>
      <c r="I13" s="197">
        <v>0</v>
      </c>
      <c r="J13" s="31">
        <v>60399.317000000003</v>
      </c>
      <c r="K13" s="34">
        <v>58328.004999999997</v>
      </c>
      <c r="L13" s="37">
        <v>58312.703000000001</v>
      </c>
      <c r="M13"/>
      <c r="N13" s="40">
        <f t="shared" si="0"/>
        <v>11.854855379961643</v>
      </c>
      <c r="O13" s="41">
        <f t="shared" si="0"/>
        <v>11.821324062759876</v>
      </c>
      <c r="P13" s="41">
        <f t="shared" si="1"/>
        <v>96.570636717630421</v>
      </c>
      <c r="Q13" s="42">
        <f t="shared" si="1"/>
        <v>96.545301994060623</v>
      </c>
      <c r="R13"/>
      <c r="S13" s="40">
        <f t="shared" si="2"/>
        <v>124.38504561235351</v>
      </c>
      <c r="T13" s="41">
        <f t="shared" si="2"/>
        <v>-72.454854233399544</v>
      </c>
      <c r="U13" s="42">
        <f t="shared" si="2"/>
        <v>-72.525557595915259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20</v>
      </c>
      <c r="G14" s="34">
        <v>114.277</v>
      </c>
      <c r="H14" s="37">
        <v>114.277</v>
      </c>
      <c r="I14" s="197">
        <v>0</v>
      </c>
      <c r="J14" s="31">
        <v>20</v>
      </c>
      <c r="K14" s="34">
        <v>38.642000000000003</v>
      </c>
      <c r="L14" s="37">
        <v>38.642000000000003</v>
      </c>
      <c r="M14"/>
      <c r="N14" s="40">
        <f t="shared" si="0"/>
        <v>571.38499999999999</v>
      </c>
      <c r="O14" s="41">
        <f t="shared" si="0"/>
        <v>571.38499999999999</v>
      </c>
      <c r="P14" s="41">
        <f t="shared" si="1"/>
        <v>193.21</v>
      </c>
      <c r="Q14" s="42">
        <f t="shared" si="1"/>
        <v>193.21</v>
      </c>
      <c r="R14"/>
      <c r="S14" s="40">
        <f t="shared" si="2"/>
        <v>0</v>
      </c>
      <c r="T14" s="41">
        <f t="shared" si="2"/>
        <v>195.73262253506547</v>
      </c>
      <c r="U14" s="42">
        <f t="shared" si="2"/>
        <v>195.73262253506547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182773.677</v>
      </c>
      <c r="G15" s="34">
        <v>89594.289000000004</v>
      </c>
      <c r="H15" s="37">
        <v>67983.808999999994</v>
      </c>
      <c r="I15" s="197">
        <v>0</v>
      </c>
      <c r="J15" s="31">
        <v>272951.40500000003</v>
      </c>
      <c r="K15" s="34">
        <v>126812.35400000001</v>
      </c>
      <c r="L15" s="37">
        <v>126389.091</v>
      </c>
      <c r="M15"/>
      <c r="N15" s="40">
        <f t="shared" si="0"/>
        <v>49.019251825852365</v>
      </c>
      <c r="O15" s="41">
        <f t="shared" si="0"/>
        <v>37.195623634578403</v>
      </c>
      <c r="P15" s="41">
        <f t="shared" si="1"/>
        <v>46.459681715138998</v>
      </c>
      <c r="Q15" s="42">
        <f t="shared" si="1"/>
        <v>46.304612720348516</v>
      </c>
      <c r="R15"/>
      <c r="S15" s="40">
        <f t="shared" si="2"/>
        <v>-33.038015686345346</v>
      </c>
      <c r="T15" s="41">
        <f t="shared" si="2"/>
        <v>-29.348926840361312</v>
      </c>
      <c r="U15" s="42">
        <f t="shared" si="2"/>
        <v>-46.210698674935493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587833.41200000001</v>
      </c>
      <c r="G16" s="34">
        <v>35854.288999999997</v>
      </c>
      <c r="H16" s="37">
        <v>33649.644999999997</v>
      </c>
      <c r="I16" s="197">
        <v>0</v>
      </c>
      <c r="J16" s="31">
        <v>1119213.7309999999</v>
      </c>
      <c r="K16" s="34">
        <v>14344.413</v>
      </c>
      <c r="L16" s="37">
        <v>8509.4580000000005</v>
      </c>
      <c r="M16"/>
      <c r="N16" s="40">
        <f t="shared" si="0"/>
        <v>6.0993962350680393</v>
      </c>
      <c r="O16" s="41">
        <f t="shared" si="0"/>
        <v>5.7243505239882486</v>
      </c>
      <c r="P16" s="41">
        <f t="shared" si="1"/>
        <v>1.2816509128407041</v>
      </c>
      <c r="Q16" s="42">
        <f t="shared" si="1"/>
        <v>0.76030679076791996</v>
      </c>
      <c r="R16"/>
      <c r="S16" s="40">
        <f t="shared" si="2"/>
        <v>-47.478002126119364</v>
      </c>
      <c r="T16" s="41">
        <f t="shared" si="2"/>
        <v>149.95298866534307</v>
      </c>
      <c r="U16" s="42">
        <f t="shared" si="2"/>
        <v>295.43817009261926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1284992.9339999999</v>
      </c>
      <c r="G17" s="34">
        <v>1126606</v>
      </c>
      <c r="H17" s="37">
        <v>1126606</v>
      </c>
      <c r="I17" s="197">
        <v>0</v>
      </c>
      <c r="J17" s="31">
        <v>837092.88100000005</v>
      </c>
      <c r="K17" s="34">
        <v>599058</v>
      </c>
      <c r="L17" s="37">
        <v>599058</v>
      </c>
      <c r="M17"/>
      <c r="N17" s="40">
        <f t="shared" si="0"/>
        <v>87.674100782253802</v>
      </c>
      <c r="O17" s="41">
        <f t="shared" si="0"/>
        <v>87.674100782253802</v>
      </c>
      <c r="P17" s="41">
        <f t="shared" si="1"/>
        <v>71.564101618491719</v>
      </c>
      <c r="Q17" s="42">
        <f t="shared" si="1"/>
        <v>71.564101618491719</v>
      </c>
      <c r="R17"/>
      <c r="S17" s="40">
        <f t="shared" si="2"/>
        <v>53.5066135629936</v>
      </c>
      <c r="T17" s="41">
        <f t="shared" si="2"/>
        <v>88.062925459638294</v>
      </c>
      <c r="U17" s="42">
        <f t="shared" si="2"/>
        <v>88.062925459638294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32"/>
      <c r="G18" s="35"/>
      <c r="H18" s="38"/>
      <c r="I18"/>
      <c r="J18" s="32"/>
      <c r="K18" s="35"/>
      <c r="L18" s="38"/>
      <c r="M18"/>
      <c r="N18" s="43" t="str">
        <f t="shared" si="0"/>
        <v xml:space="preserve"> </v>
      </c>
      <c r="O18" s="44" t="str">
        <f t="shared" si="0"/>
        <v xml:space="preserve"> </v>
      </c>
      <c r="P18" s="44" t="str">
        <f t="shared" si="1"/>
        <v xml:space="preserve"> </v>
      </c>
      <c r="Q18" s="45" t="str">
        <f t="shared" si="1"/>
        <v xml:space="preserve"> </v>
      </c>
      <c r="R18"/>
      <c r="S18" s="43" t="str">
        <f t="shared" si="2"/>
        <v xml:space="preserve"> </v>
      </c>
      <c r="T18" s="44" t="str">
        <f t="shared" si="2"/>
        <v xml:space="preserve"> </v>
      </c>
      <c r="U18" s="45" t="str">
        <f t="shared" si="2"/>
        <v xml:space="preserve"> </v>
      </c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15991202.898</v>
      </c>
      <c r="G19" s="264">
        <v>11638950.780000001</v>
      </c>
      <c r="H19" s="39">
        <v>10396466.993999999</v>
      </c>
      <c r="I19"/>
      <c r="J19" s="33">
        <v>15604016.761999998</v>
      </c>
      <c r="K19" s="264">
        <v>10801266.038000003</v>
      </c>
      <c r="L19" s="39">
        <v>9437376.5170000009</v>
      </c>
      <c r="M19"/>
      <c r="N19" s="46">
        <f t="shared" si="0"/>
        <v>72.783460095148129</v>
      </c>
      <c r="O19" s="47">
        <f t="shared" si="0"/>
        <v>65.013664452348806</v>
      </c>
      <c r="P19" s="47">
        <f t="shared" si="1"/>
        <v>69.221061491705186</v>
      </c>
      <c r="Q19" s="48">
        <f t="shared" si="1"/>
        <v>60.480430525956407</v>
      </c>
      <c r="R19"/>
      <c r="S19" s="46">
        <f t="shared" si="2"/>
        <v>2.4813235073093853</v>
      </c>
      <c r="T19" s="47">
        <f t="shared" si="2"/>
        <v>7.7554310675520322</v>
      </c>
      <c r="U19" s="48">
        <f t="shared" si="2"/>
        <v>10.162681072142687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163"/>
      <c r="H20" s="38"/>
      <c r="I20"/>
      <c r="J20" s="32"/>
      <c r="K20" s="163"/>
      <c r="L20" s="38"/>
      <c r="M20"/>
      <c r="N20" s="43" t="str">
        <f t="shared" si="0"/>
        <v xml:space="preserve"> </v>
      </c>
      <c r="O20" s="44" t="str">
        <f t="shared" si="0"/>
        <v xml:space="preserve"> </v>
      </c>
      <c r="P20" s="44" t="str">
        <f t="shared" si="1"/>
        <v xml:space="preserve"> </v>
      </c>
      <c r="Q20" s="45" t="str">
        <f t="shared" si="1"/>
        <v xml:space="preserve"> </v>
      </c>
      <c r="R20"/>
      <c r="S20" s="43" t="str">
        <f t="shared" si="2"/>
        <v xml:space="preserve"> </v>
      </c>
      <c r="T20" s="44" t="str">
        <f t="shared" si="2"/>
        <v xml:space="preserve"> </v>
      </c>
      <c r="U20" s="45" t="str">
        <f t="shared" si="2"/>
        <v xml:space="preserve"> </v>
      </c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13935582.875</v>
      </c>
      <c r="G21" s="265">
        <v>10386781.924999999</v>
      </c>
      <c r="H21" s="37">
        <v>9168113.2629999984</v>
      </c>
      <c r="I21"/>
      <c r="J21" s="31">
        <v>13374738.744999999</v>
      </c>
      <c r="K21" s="265">
        <v>10061012.629000001</v>
      </c>
      <c r="L21" s="37">
        <v>8703381.3259999994</v>
      </c>
      <c r="M21"/>
      <c r="N21" s="40">
        <f t="shared" si="0"/>
        <v>74.534248177258249</v>
      </c>
      <c r="O21" s="41">
        <f t="shared" si="0"/>
        <v>65.789234259065736</v>
      </c>
      <c r="P21" s="41">
        <f t="shared" si="1"/>
        <v>75.223993685567876</v>
      </c>
      <c r="Q21" s="42">
        <f t="shared" si="1"/>
        <v>65.073280995889832</v>
      </c>
      <c r="R21"/>
      <c r="S21" s="40">
        <f t="shared" si="2"/>
        <v>4.1933090484452817</v>
      </c>
      <c r="T21" s="41">
        <f t="shared" si="2"/>
        <v>3.2379374523494375</v>
      </c>
      <c r="U21" s="42">
        <f t="shared" si="2"/>
        <v>5.3396710955509352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182793.677</v>
      </c>
      <c r="G22" s="265">
        <v>89708.566000000006</v>
      </c>
      <c r="H22" s="37">
        <v>68098.085999999996</v>
      </c>
      <c r="I22"/>
      <c r="J22" s="31">
        <v>272971.40500000003</v>
      </c>
      <c r="K22" s="265">
        <v>126850.996</v>
      </c>
      <c r="L22" s="37">
        <v>126427.73299999999</v>
      </c>
      <c r="M22"/>
      <c r="N22" s="40">
        <f t="shared" si="0"/>
        <v>49.076405416364601</v>
      </c>
      <c r="O22" s="41">
        <f t="shared" si="0"/>
        <v>37.254070883425577</v>
      </c>
      <c r="P22" s="41">
        <f t="shared" si="1"/>
        <v>46.470433780417395</v>
      </c>
      <c r="Q22" s="42">
        <f t="shared" si="1"/>
        <v>46.315376147182882</v>
      </c>
      <c r="R22"/>
      <c r="S22" s="40">
        <f t="shared" si="2"/>
        <v>-33.035595065351266</v>
      </c>
      <c r="T22" s="41">
        <f t="shared" si="2"/>
        <v>-29.280361346157658</v>
      </c>
      <c r="U22" s="42">
        <f t="shared" si="2"/>
        <v>-46.136749917045492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1872826.3459999999</v>
      </c>
      <c r="G23" s="265">
        <v>1162460.2890000001</v>
      </c>
      <c r="H23" s="37">
        <v>1160255.645</v>
      </c>
      <c r="I23"/>
      <c r="J23" s="31">
        <v>1956306.612</v>
      </c>
      <c r="K23" s="265">
        <v>613402.41299999994</v>
      </c>
      <c r="L23" s="37">
        <v>607567.45799999998</v>
      </c>
      <c r="M23"/>
      <c r="N23" s="40">
        <f t="shared" si="0"/>
        <v>62.069838534832321</v>
      </c>
      <c r="O23" s="41">
        <f t="shared" si="0"/>
        <v>61.952121053726358</v>
      </c>
      <c r="P23" s="41">
        <f t="shared" si="1"/>
        <v>31.355126504065613</v>
      </c>
      <c r="Q23" s="42">
        <f t="shared" si="1"/>
        <v>31.056862675471038</v>
      </c>
      <c r="R23"/>
      <c r="S23" s="40">
        <f t="shared" si="2"/>
        <v>-4.2672383504677391</v>
      </c>
      <c r="T23" s="41">
        <f t="shared" si="2"/>
        <v>89.5102243427269</v>
      </c>
      <c r="U23" s="42">
        <f t="shared" si="2"/>
        <v>90.967378144206009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163"/>
      <c r="H24" s="38"/>
      <c r="I24"/>
      <c r="J24" s="32"/>
      <c r="K24" s="163"/>
      <c r="L24" s="38"/>
      <c r="M24"/>
      <c r="N24" s="43" t="str">
        <f t="shared" si="0"/>
        <v xml:space="preserve"> </v>
      </c>
      <c r="O24" s="44" t="str">
        <f t="shared" si="0"/>
        <v xml:space="preserve"> </v>
      </c>
      <c r="P24" s="44" t="str">
        <f t="shared" si="1"/>
        <v xml:space="preserve"> </v>
      </c>
      <c r="Q24" s="45" t="str">
        <f t="shared" si="1"/>
        <v xml:space="preserve"> </v>
      </c>
      <c r="R24"/>
      <c r="S24" s="43" t="str">
        <f t="shared" si="2"/>
        <v xml:space="preserve"> </v>
      </c>
      <c r="T24" s="44" t="str">
        <f t="shared" si="2"/>
        <v xml:space="preserve"> </v>
      </c>
      <c r="U24" s="45" t="str">
        <f t="shared" si="2"/>
        <v xml:space="preserve"> </v>
      </c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15991202.897999998</v>
      </c>
      <c r="G25" s="52">
        <v>11638950.779999999</v>
      </c>
      <c r="H25" s="53">
        <v>10396466.993999997</v>
      </c>
      <c r="I25"/>
      <c r="J25" s="51">
        <v>15604016.761999998</v>
      </c>
      <c r="K25" s="52">
        <v>10801266.038000001</v>
      </c>
      <c r="L25" s="53">
        <v>9437376.5169999991</v>
      </c>
      <c r="M25"/>
      <c r="N25" s="54">
        <f t="shared" si="0"/>
        <v>72.783460095148129</v>
      </c>
      <c r="O25" s="55">
        <f t="shared" si="0"/>
        <v>65.013664452348806</v>
      </c>
      <c r="P25" s="55">
        <f t="shared" si="1"/>
        <v>69.221061491705171</v>
      </c>
      <c r="Q25" s="56">
        <f t="shared" si="1"/>
        <v>60.480430525956393</v>
      </c>
      <c r="R25"/>
      <c r="S25" s="54">
        <f t="shared" si="2"/>
        <v>2.4813235073093631</v>
      </c>
      <c r="T25" s="55">
        <f t="shared" si="2"/>
        <v>7.7554310675520322</v>
      </c>
      <c r="U25" s="56">
        <f t="shared" si="2"/>
        <v>10.162681072142687</v>
      </c>
    </row>
    <row r="26" spans="2:24" ht="6" customHeight="1" x14ac:dyDescent="0.2"/>
    <row r="27" spans="2:24" ht="19.5" customHeight="1" x14ac:dyDescent="0.2"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</row>
    <row r="28" spans="2:24" ht="18" customHeight="1" x14ac:dyDescent="0.2">
      <c r="B28" s="13"/>
      <c r="C28" s="196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U29"/>
  <sheetViews>
    <sheetView showGridLines="0" zoomScaleNormal="100" workbookViewId="0">
      <selection activeCell="J28" sqref="J28"/>
    </sheetView>
  </sheetViews>
  <sheetFormatPr baseColWidth="10" defaultColWidth="12.5703125" defaultRowHeight="11.25" x14ac:dyDescent="0.2"/>
  <cols>
    <col min="1" max="1" width="4.140625" style="155" customWidth="1"/>
    <col min="2" max="2" width="4" style="155" customWidth="1"/>
    <col min="3" max="3" width="34.5703125" style="155" bestFit="1" customWidth="1"/>
    <col min="4" max="4" width="2.7109375" style="155" customWidth="1"/>
    <col min="5" max="5" width="18.7109375" style="155" customWidth="1"/>
    <col min="6" max="6" width="2.7109375" style="155" customWidth="1"/>
    <col min="7" max="7" width="18.7109375" style="155" customWidth="1"/>
    <col min="8" max="8" width="2.7109375" style="155" customWidth="1"/>
    <col min="9" max="9" width="18.7109375" style="155" customWidth="1"/>
    <col min="10" max="16384" width="12.5703125" style="155"/>
  </cols>
  <sheetData>
    <row r="1" spans="1:9" s="195" customFormat="1" ht="15.75" x14ac:dyDescent="0.25">
      <c r="A1" s="194"/>
      <c r="B1" s="190" t="s">
        <v>15</v>
      </c>
      <c r="C1" s="194"/>
      <c r="D1" s="194"/>
      <c r="E1" s="194"/>
      <c r="F1" s="194"/>
      <c r="G1" s="194"/>
      <c r="H1" s="194"/>
      <c r="I1" s="191" t="str">
        <f>Aurkibidea!B8</f>
        <v>2025-ko 3. hiruhilabetea</v>
      </c>
    </row>
    <row r="2" spans="1:9" ht="18" x14ac:dyDescent="0.2">
      <c r="A2" s="156"/>
      <c r="B2" s="334" t="s">
        <v>58</v>
      </c>
      <c r="C2" s="334"/>
      <c r="D2" s="334"/>
      <c r="E2" s="334"/>
      <c r="F2" s="334"/>
      <c r="G2" s="334"/>
      <c r="H2" s="334"/>
      <c r="I2" s="334"/>
    </row>
    <row r="3" spans="1:9" ht="24" customHeight="1" x14ac:dyDescent="0.2">
      <c r="A3" s="156"/>
      <c r="B3" s="157"/>
      <c r="C3" s="156"/>
      <c r="D3" s="156"/>
      <c r="E3" s="156"/>
      <c r="F3" s="156"/>
      <c r="G3" s="184" t="s">
        <v>29</v>
      </c>
      <c r="H3"/>
      <c r="I3" s="156"/>
    </row>
    <row r="4" spans="1:9" ht="32.1" customHeight="1" x14ac:dyDescent="0.2">
      <c r="A4" s="93"/>
      <c r="B4" s="158"/>
      <c r="C4" s="257"/>
      <c r="D4" s="93"/>
      <c r="E4" s="174">
        <v>2025</v>
      </c>
      <c r="F4"/>
      <c r="G4" s="174">
        <v>2024</v>
      </c>
      <c r="H4"/>
      <c r="I4" s="176" t="s">
        <v>234</v>
      </c>
    </row>
    <row r="5" spans="1:9" ht="9" customHeight="1" x14ac:dyDescent="0.2">
      <c r="A5" s="93"/>
      <c r="B5" s="158"/>
      <c r="C5" s="257"/>
      <c r="D5" s="93"/>
      <c r="F5"/>
      <c r="H5"/>
    </row>
    <row r="6" spans="1:9" ht="19.5" customHeight="1" x14ac:dyDescent="0.2">
      <c r="A6" s="93"/>
      <c r="B6" s="335" t="s">
        <v>209</v>
      </c>
      <c r="C6" s="336"/>
      <c r="D6" s="93"/>
      <c r="E6" s="178">
        <v>10386781.924999999</v>
      </c>
      <c r="F6"/>
      <c r="G6" s="178">
        <v>10061012.629000001</v>
      </c>
      <c r="H6"/>
      <c r="I6" s="253">
        <f>(E6/G6-1)*100</f>
        <v>3.2379374523494375</v>
      </c>
    </row>
    <row r="7" spans="1:9" ht="19.5" customHeight="1" x14ac:dyDescent="0.2">
      <c r="A7" s="93"/>
      <c r="B7" s="327" t="s">
        <v>60</v>
      </c>
      <c r="C7" s="328"/>
      <c r="D7" s="93"/>
      <c r="E7" s="179">
        <v>9313995.4140000008</v>
      </c>
      <c r="F7"/>
      <c r="G7" s="179">
        <v>9062786.4289999995</v>
      </c>
      <c r="H7"/>
      <c r="I7" s="254">
        <f t="shared" ref="I7:I24" si="0">(E7/G7-1)*100</f>
        <v>2.7718736060706295</v>
      </c>
    </row>
    <row r="8" spans="1:9" ht="12.75" x14ac:dyDescent="0.2">
      <c r="A8" s="93"/>
      <c r="B8" s="160"/>
      <c r="C8" s="161" t="s">
        <v>61</v>
      </c>
      <c r="D8" s="93"/>
      <c r="E8" s="180">
        <v>2091891.162</v>
      </c>
      <c r="F8"/>
      <c r="G8" s="180">
        <v>2053056.3740000001</v>
      </c>
      <c r="H8"/>
      <c r="I8" s="255">
        <f t="shared" si="0"/>
        <v>1.8915597492502156</v>
      </c>
    </row>
    <row r="9" spans="1:9" ht="12.75" x14ac:dyDescent="0.2">
      <c r="A9" s="93"/>
      <c r="B9" s="160"/>
      <c r="C9" s="161" t="s">
        <v>62</v>
      </c>
      <c r="D9" s="93"/>
      <c r="E9" s="180">
        <v>3601844.429</v>
      </c>
      <c r="F9"/>
      <c r="G9" s="180">
        <v>3615086.4730000002</v>
      </c>
      <c r="H9"/>
      <c r="I9" s="255">
        <f t="shared" si="0"/>
        <v>-0.36629950898550145</v>
      </c>
    </row>
    <row r="10" spans="1:9" ht="12.75" x14ac:dyDescent="0.2">
      <c r="A10" s="93"/>
      <c r="B10" s="160"/>
      <c r="C10" s="161" t="s">
        <v>63</v>
      </c>
      <c r="D10" s="93"/>
      <c r="E10" s="180">
        <v>180268.54800000001</v>
      </c>
      <c r="F10"/>
      <c r="G10" s="180">
        <v>180385.94200000001</v>
      </c>
      <c r="H10"/>
      <c r="I10" s="255">
        <f t="shared" si="0"/>
        <v>-6.5079350806618308E-2</v>
      </c>
    </row>
    <row r="11" spans="1:9" ht="12.75" x14ac:dyDescent="0.2">
      <c r="A11" s="93"/>
      <c r="B11" s="160"/>
      <c r="C11" s="161" t="s">
        <v>64</v>
      </c>
      <c r="D11" s="93"/>
      <c r="E11" s="180">
        <v>3439991.2749999999</v>
      </c>
      <c r="F11"/>
      <c r="G11" s="180">
        <v>3214257.639</v>
      </c>
      <c r="H11"/>
      <c r="I11" s="255">
        <f t="shared" si="0"/>
        <v>7.0228855727392459</v>
      </c>
    </row>
    <row r="12" spans="1:9" ht="19.5" customHeight="1" x14ac:dyDescent="0.2">
      <c r="A12" s="93"/>
      <c r="B12" s="327" t="s">
        <v>65</v>
      </c>
      <c r="C12" s="328"/>
      <c r="D12" s="93"/>
      <c r="E12" s="179">
        <v>1072786.5109999981</v>
      </c>
      <c r="F12"/>
      <c r="G12" s="179">
        <v>998226.20000000112</v>
      </c>
      <c r="H12"/>
      <c r="I12" s="254">
        <f t="shared" si="0"/>
        <v>7.4692801090571415</v>
      </c>
    </row>
    <row r="13" spans="1:9" ht="19.5" customHeight="1" x14ac:dyDescent="0.2">
      <c r="A13" s="93"/>
      <c r="B13" s="327" t="s">
        <v>66</v>
      </c>
      <c r="C13" s="328"/>
      <c r="D13" s="93"/>
      <c r="E13" s="181">
        <v>89708.566000000006</v>
      </c>
      <c r="F13"/>
      <c r="G13" s="181">
        <v>126850.996</v>
      </c>
      <c r="H13"/>
      <c r="I13" s="254">
        <f t="shared" si="0"/>
        <v>-29.280361346157658</v>
      </c>
    </row>
    <row r="14" spans="1:9" ht="19.5" customHeight="1" x14ac:dyDescent="0.2">
      <c r="A14" s="93"/>
      <c r="B14" s="327" t="s">
        <v>67</v>
      </c>
      <c r="C14" s="328"/>
      <c r="D14" s="93"/>
      <c r="E14" s="181">
        <v>684843.804</v>
      </c>
      <c r="F14"/>
      <c r="G14" s="181">
        <v>579057.64199999999</v>
      </c>
      <c r="H14"/>
      <c r="I14" s="254">
        <f t="shared" si="0"/>
        <v>18.268675573406902</v>
      </c>
    </row>
    <row r="15" spans="1:9" ht="12.75" x14ac:dyDescent="0.2">
      <c r="A15" s="93"/>
      <c r="B15" s="258"/>
      <c r="C15" s="161" t="s">
        <v>68</v>
      </c>
      <c r="D15" s="93"/>
      <c r="E15" s="180">
        <v>117297.62</v>
      </c>
      <c r="F15"/>
      <c r="G15" s="180">
        <v>86769.062000000005</v>
      </c>
      <c r="H15"/>
      <c r="I15" s="255">
        <f t="shared" si="0"/>
        <v>35.183690242035802</v>
      </c>
    </row>
    <row r="16" spans="1:9" ht="12.75" x14ac:dyDescent="0.2">
      <c r="A16" s="93"/>
      <c r="B16" s="258"/>
      <c r="C16" s="161" t="s">
        <v>69</v>
      </c>
      <c r="D16" s="93"/>
      <c r="E16" s="180">
        <v>567546.18400000001</v>
      </c>
      <c r="F16"/>
      <c r="G16" s="180">
        <v>492288.58</v>
      </c>
      <c r="H16"/>
      <c r="I16" s="255">
        <f t="shared" si="0"/>
        <v>15.287294293928166</v>
      </c>
    </row>
    <row r="17" spans="1:21" ht="19.5" customHeight="1" x14ac:dyDescent="0.2">
      <c r="A17" s="93"/>
      <c r="B17" s="329" t="s">
        <v>169</v>
      </c>
      <c r="C17" s="330"/>
      <c r="D17" s="93"/>
      <c r="E17" s="179">
        <v>477651.27299999818</v>
      </c>
      <c r="F17"/>
      <c r="G17" s="179">
        <v>546019.55400000117</v>
      </c>
      <c r="H17"/>
      <c r="I17" s="255">
        <f t="shared" si="0"/>
        <v>-12.521214762210297</v>
      </c>
    </row>
    <row r="18" spans="1:21" ht="19.5" customHeight="1" x14ac:dyDescent="0.2">
      <c r="A18" s="93"/>
      <c r="B18" s="327" t="s">
        <v>70</v>
      </c>
      <c r="C18" s="328"/>
      <c r="D18" s="93"/>
      <c r="E18" s="179">
        <v>32390.182000000008</v>
      </c>
      <c r="F18"/>
      <c r="G18" s="179">
        <v>19761.394</v>
      </c>
      <c r="H18"/>
      <c r="I18" s="259" t="s">
        <v>227</v>
      </c>
    </row>
    <row r="19" spans="1:21" ht="12.75" x14ac:dyDescent="0.2">
      <c r="A19" s="93"/>
      <c r="B19" s="258"/>
      <c r="C19" s="161" t="s">
        <v>71</v>
      </c>
      <c r="D19" s="93"/>
      <c r="E19" s="180">
        <v>35854.288999999997</v>
      </c>
      <c r="F19"/>
      <c r="G19" s="180">
        <v>14344.413</v>
      </c>
      <c r="H19"/>
      <c r="I19" s="255">
        <f t="shared" si="0"/>
        <v>149.95298866534307</v>
      </c>
    </row>
    <row r="20" spans="1:21" ht="12.75" x14ac:dyDescent="0.2">
      <c r="A20" s="93"/>
      <c r="B20" s="258"/>
      <c r="C20" s="161" t="s">
        <v>72</v>
      </c>
      <c r="D20" s="93"/>
      <c r="E20" s="180">
        <v>68244.471000000005</v>
      </c>
      <c r="F20"/>
      <c r="G20" s="180">
        <v>34105.807000000001</v>
      </c>
      <c r="H20"/>
      <c r="I20" s="255">
        <f t="shared" si="0"/>
        <v>100.09633843292436</v>
      </c>
    </row>
    <row r="21" spans="1:21" ht="19.5" customHeight="1" x14ac:dyDescent="0.2">
      <c r="A21" s="93"/>
      <c r="B21" s="327" t="s">
        <v>73</v>
      </c>
      <c r="C21" s="328"/>
      <c r="D21" s="93"/>
      <c r="E21" s="179">
        <v>-340472.66700000002</v>
      </c>
      <c r="F21"/>
      <c r="G21" s="179">
        <v>-155724.66700000002</v>
      </c>
      <c r="H21"/>
      <c r="I21" s="259" t="s">
        <v>227</v>
      </c>
    </row>
    <row r="22" spans="1:21" ht="12.75" x14ac:dyDescent="0.2">
      <c r="A22" s="93"/>
      <c r="B22" s="258"/>
      <c r="C22" s="161" t="s">
        <v>74</v>
      </c>
      <c r="D22" s="93"/>
      <c r="E22" s="180">
        <v>1126606</v>
      </c>
      <c r="F22"/>
      <c r="G22" s="180">
        <v>599058</v>
      </c>
      <c r="H22"/>
      <c r="I22" s="255">
        <f t="shared" si="0"/>
        <v>88.062925459638294</v>
      </c>
    </row>
    <row r="23" spans="1:21" ht="12.75" x14ac:dyDescent="0.2">
      <c r="A23" s="93"/>
      <c r="B23" s="258"/>
      <c r="C23" s="161" t="s">
        <v>75</v>
      </c>
      <c r="D23" s="93"/>
      <c r="E23" s="182">
        <v>786133.33299999998</v>
      </c>
      <c r="F23"/>
      <c r="G23" s="182">
        <v>443333.33299999998</v>
      </c>
      <c r="H23"/>
      <c r="I23" s="255">
        <f t="shared" si="0"/>
        <v>77.323308328814505</v>
      </c>
    </row>
    <row r="24" spans="1:21" ht="19.5" customHeight="1" x14ac:dyDescent="0.2">
      <c r="A24" s="93"/>
      <c r="B24" s="327" t="s">
        <v>76</v>
      </c>
      <c r="C24" s="328"/>
      <c r="D24" s="93"/>
      <c r="E24" s="179">
        <v>169568.7879999982</v>
      </c>
      <c r="F24"/>
      <c r="G24" s="179">
        <v>410056.28100000112</v>
      </c>
      <c r="H24"/>
      <c r="I24" s="254">
        <f t="shared" si="0"/>
        <v>-58.647435521174771</v>
      </c>
    </row>
    <row r="25" spans="1:21" ht="12.75" x14ac:dyDescent="0.2">
      <c r="A25" s="93"/>
      <c r="B25" s="258"/>
      <c r="C25" s="161" t="s">
        <v>77</v>
      </c>
      <c r="D25" s="93"/>
      <c r="E25" s="180">
        <v>209768.95449999906</v>
      </c>
      <c r="F25"/>
      <c r="G25" s="180">
        <v>153961.71299999952</v>
      </c>
      <c r="H25"/>
      <c r="I25" s="255" t="s">
        <v>227</v>
      </c>
    </row>
    <row r="26" spans="1:21" ht="12.75" x14ac:dyDescent="0.2">
      <c r="A26" s="93"/>
      <c r="B26" s="258"/>
      <c r="C26" s="161" t="s">
        <v>78</v>
      </c>
      <c r="D26" s="93"/>
      <c r="E26" s="180">
        <v>1242483.7860000022</v>
      </c>
      <c r="F26"/>
      <c r="G26" s="180">
        <v>1363889.5210000016</v>
      </c>
      <c r="H26"/>
      <c r="I26" s="255">
        <f>(E26/G26-1)*100</f>
        <v>-8.9014346932576256</v>
      </c>
    </row>
    <row r="27" spans="1:21" ht="30" customHeight="1" x14ac:dyDescent="0.2">
      <c r="A27" s="93"/>
      <c r="B27" s="332" t="s">
        <v>79</v>
      </c>
      <c r="C27" s="333"/>
      <c r="D27" s="93"/>
      <c r="E27" s="183">
        <v>-863146.04350000492</v>
      </c>
      <c r="F27"/>
      <c r="G27" s="183">
        <v>-799871.52700000093</v>
      </c>
      <c r="H27"/>
      <c r="I27" s="256" t="s">
        <v>227</v>
      </c>
    </row>
    <row r="28" spans="1:21" s="224" customFormat="1" ht="16.149999999999999" customHeight="1" x14ac:dyDescent="0.2">
      <c r="B28" s="331"/>
      <c r="C28" s="331"/>
      <c r="D28" s="331"/>
      <c r="E28" s="331"/>
      <c r="F28" s="331"/>
      <c r="G28" s="331"/>
      <c r="H28" s="331"/>
      <c r="I28" s="331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</row>
    <row r="29" spans="1:21" ht="19.5" customHeight="1" x14ac:dyDescent="0.2">
      <c r="C29" s="196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Aurkibidea!A1" tooltip="Itzuli" display="◄ itzuli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107"/>
  <sheetViews>
    <sheetView showGridLines="0" showZeros="0" zoomScaleNormal="100" workbookViewId="0">
      <pane xSplit="2" ySplit="5" topLeftCell="C89" activePane="bottomRight" state="frozen"/>
      <selection pane="topRight"/>
      <selection pane="bottomLeft"/>
      <selection pane="bottomRight" activeCell="K125" sqref="K125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0" customFormat="1" x14ac:dyDescent="0.2">
      <c r="B1" s="190" t="s">
        <v>15</v>
      </c>
      <c r="N1" s="191" t="str">
        <f>Aurkibidea!B8</f>
        <v>2025-ko 3.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0" t="s">
        <v>83</v>
      </c>
      <c r="D5" s="210" t="s">
        <v>84</v>
      </c>
      <c r="E5" s="210" t="s">
        <v>85</v>
      </c>
      <c r="F5" s="210" t="s">
        <v>86</v>
      </c>
      <c r="G5" s="118" t="s">
        <v>87</v>
      </c>
      <c r="H5" s="210" t="s">
        <v>88</v>
      </c>
      <c r="I5" s="210" t="s">
        <v>89</v>
      </c>
      <c r="J5" s="118" t="s">
        <v>90</v>
      </c>
      <c r="K5" s="210" t="s">
        <v>91</v>
      </c>
      <c r="L5" s="210" t="s">
        <v>92</v>
      </c>
      <c r="M5" s="118" t="s">
        <v>93</v>
      </c>
      <c r="N5" s="211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29">
        <v>840192</v>
      </c>
      <c r="D7" s="229">
        <v>140625</v>
      </c>
      <c r="E7" s="229">
        <v>176867</v>
      </c>
      <c r="F7" s="229">
        <v>1984272</v>
      </c>
      <c r="G7" s="229">
        <v>3141956</v>
      </c>
      <c r="H7" s="229">
        <v>286425</v>
      </c>
      <c r="I7" s="229">
        <v>326963</v>
      </c>
      <c r="J7" s="229">
        <v>613388</v>
      </c>
      <c r="K7" s="229">
        <v>117658</v>
      </c>
      <c r="L7" s="229">
        <v>213456</v>
      </c>
      <c r="M7" s="229">
        <v>331113</v>
      </c>
      <c r="N7" s="230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29">
        <v>918256</v>
      </c>
      <c r="D8" s="229">
        <v>246469</v>
      </c>
      <c r="E8" s="229">
        <v>174174</v>
      </c>
      <c r="F8" s="229">
        <v>2036006</v>
      </c>
      <c r="G8" s="229">
        <v>3374906</v>
      </c>
      <c r="H8" s="229">
        <v>269861</v>
      </c>
      <c r="I8" s="229">
        <v>361766</v>
      </c>
      <c r="J8" s="229">
        <v>631627</v>
      </c>
      <c r="K8" s="229">
        <v>76154</v>
      </c>
      <c r="L8" s="229">
        <v>179648</v>
      </c>
      <c r="M8" s="229">
        <v>255802</v>
      </c>
      <c r="N8" s="230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29">
        <v>973395</v>
      </c>
      <c r="D9" s="229">
        <v>262597</v>
      </c>
      <c r="E9" s="229">
        <v>161370</v>
      </c>
      <c r="F9" s="229">
        <v>2056212</v>
      </c>
      <c r="G9" s="229">
        <v>3453574</v>
      </c>
      <c r="H9" s="229">
        <v>224496</v>
      </c>
      <c r="I9" s="229">
        <v>495571</v>
      </c>
      <c r="J9" s="229">
        <v>720067</v>
      </c>
      <c r="K9" s="229">
        <v>83511</v>
      </c>
      <c r="L9" s="229">
        <v>71671</v>
      </c>
      <c r="M9" s="229">
        <v>155182</v>
      </c>
      <c r="N9" s="230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29">
        <v>1033048</v>
      </c>
      <c r="D10" s="229">
        <v>1313780</v>
      </c>
      <c r="E10" s="229">
        <v>146018</v>
      </c>
      <c r="F10" s="229">
        <v>1134042</v>
      </c>
      <c r="G10" s="229">
        <v>3626887</v>
      </c>
      <c r="H10" s="229">
        <v>218996</v>
      </c>
      <c r="I10" s="229">
        <v>510711</v>
      </c>
      <c r="J10" s="229">
        <v>729707</v>
      </c>
      <c r="K10" s="229">
        <v>101206</v>
      </c>
      <c r="L10" s="229">
        <v>191122</v>
      </c>
      <c r="M10" s="229">
        <v>292328</v>
      </c>
      <c r="N10" s="230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29">
        <v>1167562</v>
      </c>
      <c r="D11" s="229">
        <v>1367809</v>
      </c>
      <c r="E11" s="229">
        <v>118840</v>
      </c>
      <c r="F11" s="229">
        <v>1188953</v>
      </c>
      <c r="G11" s="229">
        <v>3843164</v>
      </c>
      <c r="H11" s="229">
        <v>201027</v>
      </c>
      <c r="I11" s="229">
        <v>453269</v>
      </c>
      <c r="J11" s="229">
        <v>654296</v>
      </c>
      <c r="K11" s="229">
        <v>175958</v>
      </c>
      <c r="L11" s="229">
        <v>311024</v>
      </c>
      <c r="M11" s="229">
        <v>486982</v>
      </c>
      <c r="N11" s="230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29">
        <v>1155613</v>
      </c>
      <c r="D12" s="229">
        <v>1470537</v>
      </c>
      <c r="E12" s="229">
        <v>101461</v>
      </c>
      <c r="F12" s="229">
        <v>1304611</v>
      </c>
      <c r="G12" s="229">
        <v>4032222</v>
      </c>
      <c r="H12" s="229">
        <v>221118</v>
      </c>
      <c r="I12" s="229">
        <v>530010</v>
      </c>
      <c r="J12" s="229">
        <v>751128</v>
      </c>
      <c r="K12" s="229">
        <v>183573</v>
      </c>
      <c r="L12" s="229">
        <v>330557</v>
      </c>
      <c r="M12" s="229">
        <v>514130</v>
      </c>
      <c r="N12" s="230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29">
        <v>1237103</v>
      </c>
      <c r="D13" s="229">
        <v>1638897</v>
      </c>
      <c r="E13" s="229">
        <v>84969</v>
      </c>
      <c r="F13" s="229">
        <v>1392055</v>
      </c>
      <c r="G13" s="229">
        <v>4353025</v>
      </c>
      <c r="H13" s="229">
        <v>229305</v>
      </c>
      <c r="I13" s="229">
        <v>531503</v>
      </c>
      <c r="J13" s="229">
        <v>760809</v>
      </c>
      <c r="K13" s="229">
        <v>220006</v>
      </c>
      <c r="L13" s="229">
        <v>390658</v>
      </c>
      <c r="M13" s="229">
        <v>610664</v>
      </c>
      <c r="N13" s="230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29">
        <v>1288433</v>
      </c>
      <c r="D14" s="229">
        <v>1817468</v>
      </c>
      <c r="E14" s="229">
        <v>59498</v>
      </c>
      <c r="F14" s="229">
        <v>1591812</v>
      </c>
      <c r="G14" s="229">
        <v>4757212</v>
      </c>
      <c r="H14" s="229">
        <v>233963</v>
      </c>
      <c r="I14" s="229">
        <v>553511</v>
      </c>
      <c r="J14" s="229">
        <v>787474</v>
      </c>
      <c r="K14" s="229">
        <v>259160</v>
      </c>
      <c r="L14" s="229">
        <v>222461</v>
      </c>
      <c r="M14" s="229">
        <v>481620</v>
      </c>
      <c r="N14" s="230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27" t="s">
        <v>102</v>
      </c>
      <c r="C18" s="212">
        <v>1348434.1883399999</v>
      </c>
      <c r="D18" s="212">
        <v>1974442.8287599999</v>
      </c>
      <c r="E18" s="212">
        <v>69564.436310000005</v>
      </c>
      <c r="F18" s="212">
        <v>1861173.28149</v>
      </c>
      <c r="G18" s="212">
        <v>5253614.7348999996</v>
      </c>
      <c r="H18" s="212">
        <v>239035.02827000001</v>
      </c>
      <c r="I18" s="212">
        <v>574822.55500000005</v>
      </c>
      <c r="J18" s="212">
        <v>813857.58327000006</v>
      </c>
      <c r="K18" s="212">
        <v>196111.84375999999</v>
      </c>
      <c r="L18" s="212">
        <v>128922.3251</v>
      </c>
      <c r="M18" s="212">
        <v>325034.16885999998</v>
      </c>
      <c r="N18" s="213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27" t="s">
        <v>106</v>
      </c>
      <c r="C22" s="212">
        <v>1392779</v>
      </c>
      <c r="D22" s="212">
        <v>2108648</v>
      </c>
      <c r="E22" s="212">
        <v>71715</v>
      </c>
      <c r="F22" s="212">
        <v>2078100</v>
      </c>
      <c r="G22" s="212">
        <v>5651242</v>
      </c>
      <c r="H22" s="212">
        <v>246983</v>
      </c>
      <c r="I22" s="212">
        <v>573826</v>
      </c>
      <c r="J22" s="212">
        <v>820809</v>
      </c>
      <c r="K22" s="212">
        <v>137321</v>
      </c>
      <c r="L22" s="212">
        <v>115935</v>
      </c>
      <c r="M22" s="212">
        <v>253256</v>
      </c>
      <c r="N22" s="213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27" t="s">
        <v>110</v>
      </c>
      <c r="C26" s="212">
        <v>1468517.966</v>
      </c>
      <c r="D26" s="212">
        <v>2256781.3050000002</v>
      </c>
      <c r="E26" s="212">
        <v>60129.425000000003</v>
      </c>
      <c r="F26" s="212">
        <v>2290310.4219999998</v>
      </c>
      <c r="G26" s="212">
        <v>6075739.1179999998</v>
      </c>
      <c r="H26" s="212">
        <v>271504.891</v>
      </c>
      <c r="I26" s="212">
        <v>569532.11495000008</v>
      </c>
      <c r="J26" s="212">
        <v>841037.00595000014</v>
      </c>
      <c r="K26" s="212">
        <v>165416.29058999999</v>
      </c>
      <c r="L26" s="212">
        <v>230718.63018000001</v>
      </c>
      <c r="M26" s="212">
        <v>396134.92076999997</v>
      </c>
      <c r="N26" s="213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27" t="s">
        <v>114</v>
      </c>
      <c r="C30" s="212">
        <v>1553899.4210000001</v>
      </c>
      <c r="D30" s="212">
        <v>2461989.128</v>
      </c>
      <c r="E30" s="212">
        <v>42363.413</v>
      </c>
      <c r="F30" s="212">
        <v>2480229.5490000001</v>
      </c>
      <c r="G30" s="212">
        <v>6538481.5109999999</v>
      </c>
      <c r="H30" s="212">
        <v>280433.58799999999</v>
      </c>
      <c r="I30" s="212">
        <v>634023.76500000001</v>
      </c>
      <c r="J30" s="212">
        <v>914457.353</v>
      </c>
      <c r="K30" s="212">
        <v>134817.37100000001</v>
      </c>
      <c r="L30" s="212">
        <v>183182.179</v>
      </c>
      <c r="M30" s="212">
        <v>317999.55</v>
      </c>
      <c r="N30" s="213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7" t="s">
        <v>146</v>
      </c>
      <c r="C34" s="212">
        <v>1688303.9069999999</v>
      </c>
      <c r="D34" s="212">
        <v>2751917.895</v>
      </c>
      <c r="E34" s="212">
        <v>29128.455000000002</v>
      </c>
      <c r="F34" s="212">
        <v>2718063.2280000001</v>
      </c>
      <c r="G34" s="212">
        <v>7187413.4850000003</v>
      </c>
      <c r="H34" s="212">
        <v>316100.43900000001</v>
      </c>
      <c r="I34" s="212">
        <v>679754.80700000003</v>
      </c>
      <c r="J34" s="212">
        <v>995855.24600000004</v>
      </c>
      <c r="K34" s="212">
        <v>185101.84299999999</v>
      </c>
      <c r="L34" s="212">
        <v>216515.51199999999</v>
      </c>
      <c r="M34" s="212">
        <v>401617.35499999998</v>
      </c>
      <c r="N34" s="213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7" t="s">
        <v>121</v>
      </c>
      <c r="C38" s="212">
        <v>1815082.6869999999</v>
      </c>
      <c r="D38" s="212">
        <v>3072013.2510000002</v>
      </c>
      <c r="E38" s="212">
        <v>17659.73</v>
      </c>
      <c r="F38" s="212">
        <v>2887679.426</v>
      </c>
      <c r="G38" s="212">
        <v>7792435.0940000005</v>
      </c>
      <c r="H38" s="212">
        <v>317645.99</v>
      </c>
      <c r="I38" s="212">
        <v>925425.58700000006</v>
      </c>
      <c r="J38" s="212">
        <v>1243071.577</v>
      </c>
      <c r="K38" s="212">
        <v>104924.56200000001</v>
      </c>
      <c r="L38" s="212">
        <v>176869.08799999999</v>
      </c>
      <c r="M38" s="212">
        <v>281793.65000000002</v>
      </c>
      <c r="N38" s="213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7" t="s">
        <v>98</v>
      </c>
      <c r="C42" s="212">
        <v>1930850.8359999999</v>
      </c>
      <c r="D42" s="212">
        <v>3383809.8560000001</v>
      </c>
      <c r="E42" s="212">
        <v>24388.558000000001</v>
      </c>
      <c r="F42" s="212">
        <v>3261843.176</v>
      </c>
      <c r="G42" s="212">
        <v>8600892.425999999</v>
      </c>
      <c r="H42" s="212">
        <v>350732.641</v>
      </c>
      <c r="I42" s="212">
        <v>1059523.1100000001</v>
      </c>
      <c r="J42" s="212">
        <v>1410255.7510000002</v>
      </c>
      <c r="K42" s="212">
        <v>232208.94699999999</v>
      </c>
      <c r="L42" s="212">
        <v>61150</v>
      </c>
      <c r="M42" s="212">
        <v>293358.94699999999</v>
      </c>
      <c r="N42" s="213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7" t="s">
        <v>144</v>
      </c>
      <c r="C46" s="212">
        <v>1915485.0419999999</v>
      </c>
      <c r="D46" s="212">
        <v>3378408.699</v>
      </c>
      <c r="E46" s="212">
        <v>81412.595000000001</v>
      </c>
      <c r="F46" s="212">
        <v>3178090</v>
      </c>
      <c r="G46" s="212">
        <v>8553396.3359999992</v>
      </c>
      <c r="H46" s="212">
        <v>433462.33600000001</v>
      </c>
      <c r="I46" s="212">
        <v>1101892.4939999999</v>
      </c>
      <c r="J46" s="212">
        <v>1535354.83</v>
      </c>
      <c r="K46" s="212">
        <v>115155.251</v>
      </c>
      <c r="L46" s="212">
        <v>123650</v>
      </c>
      <c r="M46" s="212">
        <v>238805.25099999999</v>
      </c>
      <c r="N46" s="213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7" t="s">
        <v>164</v>
      </c>
      <c r="C50" s="212">
        <v>1905886.5430000001</v>
      </c>
      <c r="D50" s="212">
        <v>3349017.6869999999</v>
      </c>
      <c r="E50" s="212">
        <v>151704.68299999999</v>
      </c>
      <c r="F50" s="212">
        <v>3316873.071</v>
      </c>
      <c r="G50" s="212">
        <v>8723481.9840000011</v>
      </c>
      <c r="H50" s="212">
        <v>444611.75</v>
      </c>
      <c r="I50" s="212">
        <v>730068.80500000005</v>
      </c>
      <c r="J50" s="212">
        <v>1174680.5550000002</v>
      </c>
      <c r="K50" s="212">
        <v>105550.652</v>
      </c>
      <c r="L50" s="212">
        <v>169483.33300000001</v>
      </c>
      <c r="M50" s="212">
        <v>275033.98499999999</v>
      </c>
      <c r="N50" s="213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7" t="s">
        <v>168</v>
      </c>
      <c r="C54" s="212">
        <v>1781937</v>
      </c>
      <c r="D54" s="212">
        <v>3257516</v>
      </c>
      <c r="E54" s="212">
        <v>196679.00599999999</v>
      </c>
      <c r="F54" s="212">
        <v>3458134.9210000001</v>
      </c>
      <c r="G54" s="212">
        <v>8694266.9270000011</v>
      </c>
      <c r="H54" s="212">
        <v>519081.01299999998</v>
      </c>
      <c r="I54" s="212">
        <v>783579.52</v>
      </c>
      <c r="J54" s="212">
        <v>1302660.5330000001</v>
      </c>
      <c r="K54" s="212">
        <v>73510.724000000002</v>
      </c>
      <c r="L54" s="212">
        <v>174483.33300000001</v>
      </c>
      <c r="M54" s="212">
        <v>247994.05700000003</v>
      </c>
      <c r="N54" s="213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2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7" t="s">
        <v>183</v>
      </c>
      <c r="C58" s="212">
        <v>1867851.85</v>
      </c>
      <c r="D58" s="212">
        <v>3201299.3110000002</v>
      </c>
      <c r="E58" s="212">
        <v>221983.58600000001</v>
      </c>
      <c r="F58" s="212">
        <v>3002978.8289999999</v>
      </c>
      <c r="G58" s="212">
        <v>8294113.5760000004</v>
      </c>
      <c r="H58" s="212">
        <v>452645.57199999999</v>
      </c>
      <c r="I58" s="212">
        <v>457689.78899999999</v>
      </c>
      <c r="J58" s="212">
        <v>910335.36100000003</v>
      </c>
      <c r="K58" s="212">
        <v>175087.361</v>
      </c>
      <c r="L58" s="212">
        <v>199928.33300000001</v>
      </c>
      <c r="M58" s="212">
        <v>375015.69400000002</v>
      </c>
      <c r="N58" s="213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2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2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7" t="s">
        <v>189</v>
      </c>
      <c r="C62" s="212">
        <v>1884605.1769999999</v>
      </c>
      <c r="D62" s="212">
        <v>3285697.9619999998</v>
      </c>
      <c r="E62" s="212">
        <v>251774.04399999999</v>
      </c>
      <c r="F62" s="212">
        <v>3133802.7659999998</v>
      </c>
      <c r="G62" s="212">
        <v>8555879.9489999991</v>
      </c>
      <c r="H62" s="212">
        <v>332039.98300000001</v>
      </c>
      <c r="I62" s="212">
        <v>600792.88899999997</v>
      </c>
      <c r="J62" s="212">
        <v>932832.87199999997</v>
      </c>
      <c r="K62" s="212">
        <v>85020.076000000001</v>
      </c>
      <c r="L62" s="212">
        <v>479804.79100000003</v>
      </c>
      <c r="M62" s="212">
        <v>564824.86700000009</v>
      </c>
      <c r="N62" s="213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2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2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2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7" t="s">
        <v>193</v>
      </c>
      <c r="C66" s="212">
        <v>1929534.4790000001</v>
      </c>
      <c r="D66" s="212">
        <v>3308818.9049999998</v>
      </c>
      <c r="E66" s="212">
        <v>231054.58799999999</v>
      </c>
      <c r="F66" s="212">
        <v>3183751.6710000001</v>
      </c>
      <c r="G66" s="212">
        <v>8653159.6429999992</v>
      </c>
      <c r="H66" s="212">
        <v>206942.022</v>
      </c>
      <c r="I66" s="212">
        <v>542081.41799999995</v>
      </c>
      <c r="J66" s="212">
        <v>749023.44</v>
      </c>
      <c r="K66" s="212">
        <v>72965.297999999995</v>
      </c>
      <c r="L66" s="212">
        <v>686326.00300000003</v>
      </c>
      <c r="M66" s="212">
        <v>759291.30099999998</v>
      </c>
      <c r="N66" s="213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2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2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2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7" t="s">
        <v>197</v>
      </c>
      <c r="C70" s="212">
        <v>1972076.16</v>
      </c>
      <c r="D70" s="212">
        <v>3388325.13</v>
      </c>
      <c r="E70" s="212">
        <v>201624.44200000001</v>
      </c>
      <c r="F70" s="212">
        <v>3308510.96</v>
      </c>
      <c r="G70" s="212">
        <v>8870536.6919999998</v>
      </c>
      <c r="H70" s="212">
        <v>228923.68599999999</v>
      </c>
      <c r="I70" s="212">
        <v>581564.61600000004</v>
      </c>
      <c r="J70" s="212">
        <v>810488.30200000003</v>
      </c>
      <c r="K70" s="212">
        <v>111283.289</v>
      </c>
      <c r="L70" s="212">
        <v>572330.61499999999</v>
      </c>
      <c r="M70" s="212">
        <v>683613.90399999998</v>
      </c>
      <c r="N70" s="213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2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2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2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7" t="s">
        <v>201</v>
      </c>
      <c r="C74" s="212">
        <v>2020970.7442599998</v>
      </c>
      <c r="D74" s="212">
        <v>3448880.7535499996</v>
      </c>
      <c r="E74" s="212">
        <v>185398.24828</v>
      </c>
      <c r="F74" s="212">
        <v>3509834.6214099997</v>
      </c>
      <c r="G74" s="212">
        <v>9165084.3674999997</v>
      </c>
      <c r="H74" s="212">
        <v>202005.91898999998</v>
      </c>
      <c r="I74" s="212">
        <v>697675.08358999994</v>
      </c>
      <c r="J74" s="212">
        <v>899681.00257999985</v>
      </c>
      <c r="K74" s="212">
        <v>104945.44999000001</v>
      </c>
      <c r="L74" s="212">
        <v>654023.30734000006</v>
      </c>
      <c r="M74" s="212">
        <v>758968.75733000005</v>
      </c>
      <c r="N74" s="213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2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2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2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7" t="s">
        <v>205</v>
      </c>
      <c r="C78" s="212">
        <v>2043783.91</v>
      </c>
      <c r="D78" s="212">
        <v>3524471.1359999999</v>
      </c>
      <c r="E78" s="212">
        <v>180110.524</v>
      </c>
      <c r="F78" s="212">
        <v>3383589.102</v>
      </c>
      <c r="G78" s="212">
        <v>9131954.6720000003</v>
      </c>
      <c r="H78" s="212">
        <v>178621.628</v>
      </c>
      <c r="I78" s="212">
        <v>694347.19799999997</v>
      </c>
      <c r="J78" s="212">
        <v>872968.826</v>
      </c>
      <c r="K78" s="212">
        <v>97619.278000000006</v>
      </c>
      <c r="L78" s="212">
        <v>1215003.048</v>
      </c>
      <c r="M78" s="212">
        <v>1312622.3259999999</v>
      </c>
      <c r="N78" s="213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2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2" t="s">
        <v>207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2" t="s">
        <v>208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7" t="s">
        <v>210</v>
      </c>
      <c r="C82" s="212">
        <v>2161267.7073400007</v>
      </c>
      <c r="D82" s="212">
        <v>3702055.3647399996</v>
      </c>
      <c r="E82" s="212">
        <v>178698.03122</v>
      </c>
      <c r="F82" s="212">
        <v>3486252.04409</v>
      </c>
      <c r="G82" s="212">
        <v>9528273.1473900005</v>
      </c>
      <c r="H82" s="212">
        <v>135067.43614999999</v>
      </c>
      <c r="I82" s="212">
        <v>701507.12031000003</v>
      </c>
      <c r="J82" s="212">
        <v>836574.55645999999</v>
      </c>
      <c r="K82" s="212">
        <v>314032.96300000005</v>
      </c>
      <c r="L82" s="212">
        <v>1359776.0790099998</v>
      </c>
      <c r="M82" s="212">
        <v>1673809.0420099997</v>
      </c>
      <c r="N82" s="213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2" t="s">
        <v>211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2" t="s">
        <v>212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2" t="s">
        <v>213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7" t="s">
        <v>214</v>
      </c>
      <c r="C86" s="212">
        <v>2242129.3060300001</v>
      </c>
      <c r="D86" s="212">
        <v>3958281.6309400001</v>
      </c>
      <c r="E86" s="212">
        <v>146018.18855000002</v>
      </c>
      <c r="F86" s="212">
        <v>3685859.9673200003</v>
      </c>
      <c r="G86" s="212">
        <v>10032289.092840001</v>
      </c>
      <c r="H86" s="212">
        <v>155054.18067000003</v>
      </c>
      <c r="I86" s="212">
        <v>685016.94186000002</v>
      </c>
      <c r="J86" s="212">
        <v>840071.12253000005</v>
      </c>
      <c r="K86" s="212">
        <v>220674.88099999999</v>
      </c>
      <c r="L86" s="212">
        <v>686639.30920000002</v>
      </c>
      <c r="M86" s="212">
        <v>907314.19020000007</v>
      </c>
      <c r="N86" s="213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2" t="s">
        <v>215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2" t="s">
        <v>216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2" t="s">
        <v>217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7" t="s">
        <v>218</v>
      </c>
      <c r="C90" s="212">
        <v>2359681.1541499998</v>
      </c>
      <c r="D90" s="212">
        <v>4226198.0228599999</v>
      </c>
      <c r="E90" s="212">
        <v>147559.36369999999</v>
      </c>
      <c r="F90" s="212">
        <v>4178518.2165100002</v>
      </c>
      <c r="G90" s="212">
        <v>10911956.75722</v>
      </c>
      <c r="H90" s="212">
        <v>196295.58037000001</v>
      </c>
      <c r="I90" s="212">
        <v>751650.11450000003</v>
      </c>
      <c r="J90" s="212">
        <v>947945.69487000001</v>
      </c>
      <c r="K90" s="212">
        <v>190013.59745999999</v>
      </c>
      <c r="L90" s="212">
        <v>668065.53078999999</v>
      </c>
      <c r="M90" s="212">
        <v>858079.12824999995</v>
      </c>
      <c r="N90" s="213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2" t="s">
        <v>219</v>
      </c>
      <c r="C91" s="74">
        <v>544726.21016000002</v>
      </c>
      <c r="D91" s="74">
        <v>950395.38859000104</v>
      </c>
      <c r="E91" s="74">
        <v>41428.080549999999</v>
      </c>
      <c r="F91" s="74">
        <v>814989.59436999995</v>
      </c>
      <c r="G91" s="74">
        <v>2351539.273670001</v>
      </c>
      <c r="H91" s="74">
        <v>5437.9311500000003</v>
      </c>
      <c r="I91" s="74">
        <v>60449.581479999993</v>
      </c>
      <c r="J91" s="74">
        <v>65887.512629999997</v>
      </c>
      <c r="K91" s="74">
        <v>11388.75122</v>
      </c>
      <c r="L91" s="74">
        <v>36666.666669999999</v>
      </c>
      <c r="M91" s="74">
        <v>48055.417889999997</v>
      </c>
      <c r="N91" s="75">
        <v>2465482.2041900009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2" t="s">
        <v>220</v>
      </c>
      <c r="C92" s="74">
        <v>1228399.15399</v>
      </c>
      <c r="D92" s="74">
        <v>1902385.29461</v>
      </c>
      <c r="E92" s="74">
        <v>97677.110659999991</v>
      </c>
      <c r="F92" s="74">
        <v>2017049.8753199999</v>
      </c>
      <c r="G92" s="74">
        <v>5245511.4345799992</v>
      </c>
      <c r="H92" s="74">
        <v>46923.337340000005</v>
      </c>
      <c r="I92" s="74">
        <v>280191.49608999997</v>
      </c>
      <c r="J92" s="74">
        <v>327114.83343</v>
      </c>
      <c r="K92" s="74">
        <v>28297.056379999998</v>
      </c>
      <c r="L92" s="74">
        <v>263329.66667000001</v>
      </c>
      <c r="M92" s="74">
        <v>291626.72305000003</v>
      </c>
      <c r="N92" s="75">
        <v>5864252.991059999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2" t="s">
        <v>221</v>
      </c>
      <c r="C93" s="74">
        <v>1793309.0581700001</v>
      </c>
      <c r="D93" s="74">
        <v>2935742.3953</v>
      </c>
      <c r="E93" s="74">
        <v>102191.75584</v>
      </c>
      <c r="F93" s="74">
        <v>2944763.35751</v>
      </c>
      <c r="G93" s="74">
        <v>7776006.5668199994</v>
      </c>
      <c r="H93" s="74">
        <v>67583.907390000008</v>
      </c>
      <c r="I93" s="74">
        <v>496204.80033</v>
      </c>
      <c r="J93" s="74">
        <v>563788.70772000006</v>
      </c>
      <c r="K93" s="74">
        <v>56399.58238</v>
      </c>
      <c r="L93" s="74">
        <v>368329.66667000001</v>
      </c>
      <c r="M93" s="74">
        <v>424729.24904999998</v>
      </c>
      <c r="N93" s="75">
        <v>8764524.5235900003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7" t="s">
        <v>222</v>
      </c>
      <c r="C94" s="212">
        <v>2500246.7552300002</v>
      </c>
      <c r="D94" s="212">
        <v>4373027.3658199999</v>
      </c>
      <c r="E94" s="212">
        <v>141459.07749</v>
      </c>
      <c r="F94" s="212">
        <v>4239097.7264200002</v>
      </c>
      <c r="G94" s="212">
        <v>11253830.92496</v>
      </c>
      <c r="H94" s="212">
        <v>185122.36266999997</v>
      </c>
      <c r="I94" s="212">
        <v>1156680.5640799999</v>
      </c>
      <c r="J94" s="212">
        <v>1341802.9267499999</v>
      </c>
      <c r="K94" s="212">
        <v>380022.53066000005</v>
      </c>
      <c r="L94" s="212">
        <v>746217.94607000006</v>
      </c>
      <c r="M94" s="212">
        <v>1126240.4767300002</v>
      </c>
      <c r="N94" s="213">
        <v>13721874.328440001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2" t="s">
        <v>223</v>
      </c>
      <c r="C95" s="74">
        <v>599334.74906999897</v>
      </c>
      <c r="D95" s="74">
        <v>1111391.29375</v>
      </c>
      <c r="E95" s="74">
        <v>47174.018080000002</v>
      </c>
      <c r="F95" s="74">
        <v>923086.06592999992</v>
      </c>
      <c r="G95" s="74">
        <v>2680986.126829999</v>
      </c>
      <c r="H95" s="74">
        <v>10428.88341</v>
      </c>
      <c r="I95" s="74">
        <v>88035.496480000002</v>
      </c>
      <c r="J95" s="74">
        <v>98464.379889999997</v>
      </c>
      <c r="K95" s="74">
        <v>6630.3671100000001</v>
      </c>
      <c r="L95" s="74">
        <v>86666.666670000006</v>
      </c>
      <c r="M95" s="74">
        <v>93297.033780000012</v>
      </c>
      <c r="N95" s="75">
        <v>2872747.5404999992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2" t="s">
        <v>224</v>
      </c>
      <c r="C96" s="74">
        <v>1326913.3790199999</v>
      </c>
      <c r="D96" s="74">
        <v>2170377.32705</v>
      </c>
      <c r="E96" s="74">
        <v>114727.54969</v>
      </c>
      <c r="F96" s="74">
        <v>2103719.16377</v>
      </c>
      <c r="G96" s="74">
        <v>5715737.4195299996</v>
      </c>
      <c r="H96" s="74">
        <v>49991.279630000005</v>
      </c>
      <c r="I96" s="74">
        <v>344445.94308999996</v>
      </c>
      <c r="J96" s="74">
        <v>394437.22271999996</v>
      </c>
      <c r="K96" s="74">
        <v>22455.676649999998</v>
      </c>
      <c r="L96" s="74">
        <v>596666.66666999995</v>
      </c>
      <c r="M96" s="74">
        <v>619122.34331999999</v>
      </c>
      <c r="N96" s="75">
        <v>6729296.9855699996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2" t="s">
        <v>226</v>
      </c>
      <c r="C97" s="74">
        <v>1928900.5658699998</v>
      </c>
      <c r="D97" s="74">
        <v>3244972.7716599996</v>
      </c>
      <c r="E97" s="74">
        <v>135680.9461</v>
      </c>
      <c r="F97" s="74">
        <v>3114467.39096</v>
      </c>
      <c r="G97" s="74">
        <v>8424021.674589999</v>
      </c>
      <c r="H97" s="74">
        <v>104958.5154</v>
      </c>
      <c r="I97" s="74">
        <v>603045.74924999999</v>
      </c>
      <c r="J97" s="74">
        <v>708004.26465000003</v>
      </c>
      <c r="K97" s="74">
        <v>108792.45483</v>
      </c>
      <c r="L97" s="74">
        <v>656666.66666999995</v>
      </c>
      <c r="M97" s="74">
        <v>765459.12149999989</v>
      </c>
      <c r="N97" s="75">
        <v>9897485.0607399996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1" t="s">
        <v>228</v>
      </c>
      <c r="C98" s="229">
        <v>2662091.6749499999</v>
      </c>
      <c r="D98" s="229">
        <v>4567236.3033699999</v>
      </c>
      <c r="E98" s="229">
        <v>194950.69623999999</v>
      </c>
      <c r="F98" s="229">
        <v>4434486.1923900004</v>
      </c>
      <c r="G98" s="229">
        <v>11858764.866950002</v>
      </c>
      <c r="H98" s="229">
        <v>272489.84187</v>
      </c>
      <c r="I98" s="229">
        <v>1272001.8732</v>
      </c>
      <c r="J98" s="229">
        <v>1544491.7150699999</v>
      </c>
      <c r="K98" s="229">
        <v>226458.49183000001</v>
      </c>
      <c r="L98" s="229">
        <v>778091.82855999994</v>
      </c>
      <c r="M98" s="229">
        <v>1004550.32039</v>
      </c>
      <c r="N98" s="230">
        <v>14407806.902410001</v>
      </c>
      <c r="O98" s="69"/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2" t="s">
        <v>229</v>
      </c>
      <c r="C99" s="74">
        <v>636512.98265999998</v>
      </c>
      <c r="D99" s="74">
        <v>1242944.0917400001</v>
      </c>
      <c r="E99" s="74">
        <v>51729.635020000002</v>
      </c>
      <c r="F99" s="74">
        <v>924945.39815999998</v>
      </c>
      <c r="G99" s="74">
        <v>2856132.1075800001</v>
      </c>
      <c r="H99" s="74">
        <v>14028.067949999999</v>
      </c>
      <c r="I99" s="74">
        <v>58959.148729999994</v>
      </c>
      <c r="J99" s="74">
        <v>72987.216679999998</v>
      </c>
      <c r="K99" s="74">
        <v>29711.424030000002</v>
      </c>
      <c r="L99" s="74">
        <v>103333.33332999999</v>
      </c>
      <c r="M99" s="74">
        <v>133044.75735999999</v>
      </c>
      <c r="N99" s="75">
        <v>3062164.0816200003</v>
      </c>
      <c r="O99" s="69"/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2" t="s">
        <v>230</v>
      </c>
      <c r="C100" s="74">
        <v>1401156.36</v>
      </c>
      <c r="D100" s="74">
        <v>2539501.165</v>
      </c>
      <c r="E100" s="74">
        <v>150397.693</v>
      </c>
      <c r="F100" s="74">
        <v>2333055.3319999999</v>
      </c>
      <c r="G100" s="74">
        <v>6424110.5500000007</v>
      </c>
      <c r="H100" s="74">
        <v>53879.616999999998</v>
      </c>
      <c r="I100" s="74">
        <v>299168.74099999998</v>
      </c>
      <c r="J100" s="74">
        <v>353048.35800000001</v>
      </c>
      <c r="K100" s="74">
        <v>32934.305999999997</v>
      </c>
      <c r="L100" s="74">
        <v>183333.33300000001</v>
      </c>
      <c r="M100" s="74">
        <v>216267.63900000002</v>
      </c>
      <c r="N100" s="75">
        <v>6993426.5470000003</v>
      </c>
      <c r="O100" s="69"/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2" t="s">
        <v>231</v>
      </c>
      <c r="C101" s="74">
        <v>2053056.3740000001</v>
      </c>
      <c r="D101" s="74">
        <v>3615086.4730000002</v>
      </c>
      <c r="E101" s="74">
        <v>180385.94200000001</v>
      </c>
      <c r="F101" s="74">
        <v>3214257.639</v>
      </c>
      <c r="G101" s="74">
        <v>9062786.4279999994</v>
      </c>
      <c r="H101" s="74">
        <v>86769.062000000005</v>
      </c>
      <c r="I101" s="74">
        <v>492288.58</v>
      </c>
      <c r="J101" s="74">
        <v>579057.64199999999</v>
      </c>
      <c r="K101" s="74">
        <v>34105.807000000001</v>
      </c>
      <c r="L101" s="74">
        <v>443333.33299999998</v>
      </c>
      <c r="M101" s="74">
        <v>477439.14</v>
      </c>
      <c r="N101" s="75">
        <v>10119283.210000001</v>
      </c>
      <c r="O101" s="69"/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14.1" customHeight="1" x14ac:dyDescent="0.2">
      <c r="A102" s="68"/>
      <c r="B102" s="231" t="s">
        <v>235</v>
      </c>
      <c r="C102" s="229">
        <v>2804883.182</v>
      </c>
      <c r="D102" s="229">
        <v>5020717.8669999996</v>
      </c>
      <c r="E102" s="229">
        <v>225518.51199999999</v>
      </c>
      <c r="F102" s="229">
        <v>4712827.2410000004</v>
      </c>
      <c r="G102" s="229">
        <v>12763946.802000001</v>
      </c>
      <c r="H102" s="229">
        <v>218597.77799999999</v>
      </c>
      <c r="I102" s="229">
        <v>1206205.406</v>
      </c>
      <c r="J102" s="229">
        <v>1424803.1839999999</v>
      </c>
      <c r="K102" s="229">
        <v>95005.558000000005</v>
      </c>
      <c r="L102" s="229">
        <v>631974.64399999997</v>
      </c>
      <c r="M102" s="229">
        <v>726980.20199999993</v>
      </c>
      <c r="N102" s="230">
        <v>14915730.188000001</v>
      </c>
      <c r="O102" s="69"/>
      <c r="P102" s="69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69"/>
      <c r="AE102" s="69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69"/>
      <c r="AT102" s="69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69"/>
      <c r="BI102" s="69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69"/>
      <c r="BX102" s="69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69"/>
      <c r="CM102" s="69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69"/>
      <c r="DB102" s="69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69"/>
      <c r="DQ102" s="69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69"/>
      <c r="EF102" s="69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69"/>
      <c r="EU102" s="69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69"/>
      <c r="FJ102" s="69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69"/>
      <c r="FY102" s="69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69"/>
      <c r="GN102" s="69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69"/>
      <c r="HC102" s="69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69"/>
      <c r="HR102" s="69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69"/>
      <c r="IG102" s="69"/>
      <c r="IH102" s="70"/>
      <c r="II102" s="70"/>
      <c r="IJ102" s="70"/>
      <c r="IK102" s="70"/>
      <c r="IL102" s="70"/>
      <c r="IM102" s="70"/>
      <c r="IN102" s="70"/>
      <c r="IO102" s="70"/>
      <c r="IP102" s="70"/>
      <c r="IQ102" s="70"/>
      <c r="IR102" s="70"/>
      <c r="IS102" s="70"/>
      <c r="IT102" s="70"/>
      <c r="IU102" s="69"/>
    </row>
    <row r="103" spans="1:255" s="71" customFormat="1" ht="14.1" customHeight="1" x14ac:dyDescent="0.2">
      <c r="A103" s="68"/>
      <c r="B103" s="232" t="s">
        <v>236</v>
      </c>
      <c r="C103" s="74">
        <v>632561.70900000003</v>
      </c>
      <c r="D103" s="74">
        <v>1277747.622</v>
      </c>
      <c r="E103" s="74">
        <v>44139.860999999997</v>
      </c>
      <c r="F103" s="74">
        <v>1017050.13</v>
      </c>
      <c r="G103" s="74">
        <v>2971499.3220000002</v>
      </c>
      <c r="H103" s="74">
        <v>14011.352999999999</v>
      </c>
      <c r="I103" s="74">
        <v>59111.012000000002</v>
      </c>
      <c r="J103" s="74">
        <v>73122.365000000005</v>
      </c>
      <c r="K103" s="74">
        <v>17521.883999999998</v>
      </c>
      <c r="L103" s="74">
        <v>673633.33299999998</v>
      </c>
      <c r="M103" s="74">
        <v>691155.21699999995</v>
      </c>
      <c r="N103" s="75">
        <v>3735776.9040000001</v>
      </c>
      <c r="O103" s="69"/>
      <c r="P103" s="69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69"/>
      <c r="AE103" s="69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69"/>
      <c r="AT103" s="69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69"/>
      <c r="BI103" s="69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69"/>
      <c r="BX103" s="69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69"/>
      <c r="CM103" s="69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69"/>
      <c r="DB103" s="69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69"/>
      <c r="DQ103" s="69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69"/>
      <c r="EF103" s="69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69"/>
      <c r="EU103" s="69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69"/>
      <c r="FJ103" s="69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69"/>
      <c r="FY103" s="69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69"/>
      <c r="GN103" s="69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69"/>
      <c r="HC103" s="69"/>
      <c r="HD103" s="70"/>
      <c r="HE103" s="70"/>
      <c r="HF103" s="70"/>
      <c r="HG103" s="70"/>
      <c r="HH103" s="70"/>
      <c r="HI103" s="70"/>
      <c r="HJ103" s="70"/>
      <c r="HK103" s="70"/>
      <c r="HL103" s="70"/>
      <c r="HM103" s="70"/>
      <c r="HN103" s="70"/>
      <c r="HO103" s="70"/>
      <c r="HP103" s="70"/>
      <c r="HQ103" s="69"/>
      <c r="HR103" s="69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69"/>
      <c r="IG103" s="69"/>
      <c r="IH103" s="70"/>
      <c r="II103" s="70"/>
      <c r="IJ103" s="70"/>
      <c r="IK103" s="70"/>
      <c r="IL103" s="70"/>
      <c r="IM103" s="70"/>
      <c r="IN103" s="70"/>
      <c r="IO103" s="70"/>
      <c r="IP103" s="70"/>
      <c r="IQ103" s="70"/>
      <c r="IR103" s="70"/>
      <c r="IS103" s="70"/>
      <c r="IT103" s="70"/>
      <c r="IU103" s="69"/>
    </row>
    <row r="104" spans="1:255" s="71" customFormat="1" ht="14.1" customHeight="1" x14ac:dyDescent="0.2">
      <c r="A104" s="68"/>
      <c r="B104" s="232" t="s">
        <v>237</v>
      </c>
      <c r="C104" s="74">
        <v>1414493.3019999999</v>
      </c>
      <c r="D104" s="74">
        <v>2468256.023</v>
      </c>
      <c r="E104" s="74">
        <v>155051.63099999999</v>
      </c>
      <c r="F104" s="74">
        <v>2341028.4780000001</v>
      </c>
      <c r="G104" s="74">
        <v>6378829.4340000004</v>
      </c>
      <c r="H104" s="74">
        <v>54506.95</v>
      </c>
      <c r="I104" s="74">
        <v>307807.82299999997</v>
      </c>
      <c r="J104" s="74">
        <v>362314.77299999999</v>
      </c>
      <c r="K104" s="74">
        <v>45326.707999999999</v>
      </c>
      <c r="L104" s="74">
        <v>783633.33299999998</v>
      </c>
      <c r="M104" s="74">
        <v>828960.04099999997</v>
      </c>
      <c r="N104" s="75">
        <v>7570104.2480000006</v>
      </c>
      <c r="O104" s="69"/>
      <c r="P104" s="69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69"/>
      <c r="AE104" s="69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69"/>
      <c r="AT104" s="69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69"/>
      <c r="BI104" s="69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69"/>
      <c r="BX104" s="69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69"/>
      <c r="CM104" s="69"/>
      <c r="CN104" s="70"/>
      <c r="CO104" s="70"/>
      <c r="CP104" s="70"/>
      <c r="CQ104" s="70"/>
      <c r="CR104" s="70"/>
      <c r="CS104" s="70"/>
      <c r="CT104" s="70"/>
      <c r="CU104" s="70"/>
      <c r="CV104" s="70"/>
      <c r="CW104" s="70"/>
      <c r="CX104" s="70"/>
      <c r="CY104" s="70"/>
      <c r="CZ104" s="70"/>
      <c r="DA104" s="69"/>
      <c r="DB104" s="69"/>
      <c r="DC104" s="70"/>
      <c r="DD104" s="70"/>
      <c r="DE104" s="70"/>
      <c r="DF104" s="70"/>
      <c r="DG104" s="70"/>
      <c r="DH104" s="70"/>
      <c r="DI104" s="70"/>
      <c r="DJ104" s="70"/>
      <c r="DK104" s="70"/>
      <c r="DL104" s="70"/>
      <c r="DM104" s="70"/>
      <c r="DN104" s="70"/>
      <c r="DO104" s="70"/>
      <c r="DP104" s="69"/>
      <c r="DQ104" s="69"/>
      <c r="DR104" s="70"/>
      <c r="DS104" s="70"/>
      <c r="DT104" s="70"/>
      <c r="DU104" s="70"/>
      <c r="DV104" s="70"/>
      <c r="DW104" s="70"/>
      <c r="DX104" s="70"/>
      <c r="DY104" s="70"/>
      <c r="DZ104" s="70"/>
      <c r="EA104" s="70"/>
      <c r="EB104" s="70"/>
      <c r="EC104" s="70"/>
      <c r="ED104" s="70"/>
      <c r="EE104" s="69"/>
      <c r="EF104" s="69"/>
      <c r="EG104" s="70"/>
      <c r="EH104" s="70"/>
      <c r="EI104" s="70"/>
      <c r="EJ104" s="70"/>
      <c r="EK104" s="70"/>
      <c r="EL104" s="70"/>
      <c r="EM104" s="70"/>
      <c r="EN104" s="70"/>
      <c r="EO104" s="70"/>
      <c r="EP104" s="70"/>
      <c r="EQ104" s="70"/>
      <c r="ER104" s="70"/>
      <c r="ES104" s="70"/>
      <c r="ET104" s="69"/>
      <c r="EU104" s="69"/>
      <c r="EV104" s="70"/>
      <c r="EW104" s="70"/>
      <c r="EX104" s="70"/>
      <c r="EY104" s="70"/>
      <c r="EZ104" s="70"/>
      <c r="FA104" s="70"/>
      <c r="FB104" s="70"/>
      <c r="FC104" s="70"/>
      <c r="FD104" s="70"/>
      <c r="FE104" s="70"/>
      <c r="FF104" s="70"/>
      <c r="FG104" s="70"/>
      <c r="FH104" s="70"/>
      <c r="FI104" s="69"/>
      <c r="FJ104" s="69"/>
      <c r="FK104" s="70"/>
      <c r="FL104" s="70"/>
      <c r="FM104" s="70"/>
      <c r="FN104" s="70"/>
      <c r="FO104" s="70"/>
      <c r="FP104" s="70"/>
      <c r="FQ104" s="70"/>
      <c r="FR104" s="70"/>
      <c r="FS104" s="70"/>
      <c r="FT104" s="70"/>
      <c r="FU104" s="70"/>
      <c r="FV104" s="70"/>
      <c r="FW104" s="70"/>
      <c r="FX104" s="69"/>
      <c r="FY104" s="69"/>
      <c r="FZ104" s="70"/>
      <c r="GA104" s="70"/>
      <c r="GB104" s="70"/>
      <c r="GC104" s="70"/>
      <c r="GD104" s="70"/>
      <c r="GE104" s="70"/>
      <c r="GF104" s="70"/>
      <c r="GG104" s="70"/>
      <c r="GH104" s="70"/>
      <c r="GI104" s="70"/>
      <c r="GJ104" s="70"/>
      <c r="GK104" s="70"/>
      <c r="GL104" s="70"/>
      <c r="GM104" s="69"/>
      <c r="GN104" s="69"/>
      <c r="GO104" s="70"/>
      <c r="GP104" s="70"/>
      <c r="GQ104" s="70"/>
      <c r="GR104" s="70"/>
      <c r="GS104" s="70"/>
      <c r="GT104" s="70"/>
      <c r="GU104" s="70"/>
      <c r="GV104" s="70"/>
      <c r="GW104" s="70"/>
      <c r="GX104" s="70"/>
      <c r="GY104" s="70"/>
      <c r="GZ104" s="70"/>
      <c r="HA104" s="70"/>
      <c r="HB104" s="69"/>
      <c r="HC104" s="69"/>
      <c r="HD104" s="70"/>
      <c r="HE104" s="70"/>
      <c r="HF104" s="70"/>
      <c r="HG104" s="70"/>
      <c r="HH104" s="70"/>
      <c r="HI104" s="70"/>
      <c r="HJ104" s="70"/>
      <c r="HK104" s="70"/>
      <c r="HL104" s="70"/>
      <c r="HM104" s="70"/>
      <c r="HN104" s="70"/>
      <c r="HO104" s="70"/>
      <c r="HP104" s="70"/>
      <c r="HQ104" s="69"/>
      <c r="HR104" s="69"/>
      <c r="HS104" s="70"/>
      <c r="HT104" s="70"/>
      <c r="HU104" s="70"/>
      <c r="HV104" s="70"/>
      <c r="HW104" s="70"/>
      <c r="HX104" s="70"/>
      <c r="HY104" s="70"/>
      <c r="HZ104" s="70"/>
      <c r="IA104" s="70"/>
      <c r="IB104" s="70"/>
      <c r="IC104" s="70"/>
      <c r="ID104" s="70"/>
      <c r="IE104" s="70"/>
      <c r="IF104" s="69"/>
      <c r="IG104" s="69"/>
      <c r="IH104" s="70"/>
      <c r="II104" s="70"/>
      <c r="IJ104" s="70"/>
      <c r="IK104" s="70"/>
      <c r="IL104" s="70"/>
      <c r="IM104" s="70"/>
      <c r="IN104" s="70"/>
      <c r="IO104" s="70"/>
      <c r="IP104" s="70"/>
      <c r="IQ104" s="70"/>
      <c r="IR104" s="70"/>
      <c r="IS104" s="70"/>
      <c r="IT104" s="70"/>
      <c r="IU104" s="69"/>
    </row>
    <row r="105" spans="1:255" s="71" customFormat="1" ht="14.1" customHeight="1" x14ac:dyDescent="0.2">
      <c r="A105" s="68"/>
      <c r="B105" s="232" t="s">
        <v>238</v>
      </c>
      <c r="C105" s="74">
        <v>2091891.162</v>
      </c>
      <c r="D105" s="74">
        <v>3601844.429</v>
      </c>
      <c r="E105" s="74">
        <v>180268.54800000001</v>
      </c>
      <c r="F105" s="74">
        <v>3439991.2749999999</v>
      </c>
      <c r="G105" s="74">
        <v>9313995.4140000008</v>
      </c>
      <c r="H105" s="74">
        <v>117297.62</v>
      </c>
      <c r="I105" s="74">
        <v>567546.18400000001</v>
      </c>
      <c r="J105" s="74">
        <v>684843.804</v>
      </c>
      <c r="K105" s="74">
        <v>68244.471000000005</v>
      </c>
      <c r="L105" s="74">
        <v>786133.33299999998</v>
      </c>
      <c r="M105" s="74">
        <v>854377.804</v>
      </c>
      <c r="N105" s="75">
        <v>10853217.022000002</v>
      </c>
      <c r="O105" s="69"/>
      <c r="P105" s="69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69"/>
      <c r="AE105" s="69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69"/>
      <c r="AT105" s="69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69"/>
      <c r="BI105" s="69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69"/>
      <c r="BX105" s="69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69"/>
      <c r="CM105" s="69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69"/>
      <c r="DB105" s="69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69"/>
      <c r="DQ105" s="69"/>
      <c r="DR105" s="70"/>
      <c r="DS105" s="70"/>
      <c r="DT105" s="70"/>
      <c r="DU105" s="70"/>
      <c r="DV105" s="70"/>
      <c r="DW105" s="70"/>
      <c r="DX105" s="70"/>
      <c r="DY105" s="70"/>
      <c r="DZ105" s="70"/>
      <c r="EA105" s="70"/>
      <c r="EB105" s="70"/>
      <c r="EC105" s="70"/>
      <c r="ED105" s="70"/>
      <c r="EE105" s="69"/>
      <c r="EF105" s="69"/>
      <c r="EG105" s="70"/>
      <c r="EH105" s="70"/>
      <c r="EI105" s="70"/>
      <c r="EJ105" s="70"/>
      <c r="EK105" s="70"/>
      <c r="EL105" s="70"/>
      <c r="EM105" s="70"/>
      <c r="EN105" s="70"/>
      <c r="EO105" s="70"/>
      <c r="EP105" s="70"/>
      <c r="EQ105" s="70"/>
      <c r="ER105" s="70"/>
      <c r="ES105" s="70"/>
      <c r="ET105" s="69"/>
      <c r="EU105" s="69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69"/>
      <c r="FJ105" s="69"/>
      <c r="FK105" s="70"/>
      <c r="FL105" s="70"/>
      <c r="FM105" s="70"/>
      <c r="FN105" s="70"/>
      <c r="FO105" s="70"/>
      <c r="FP105" s="70"/>
      <c r="FQ105" s="70"/>
      <c r="FR105" s="70"/>
      <c r="FS105" s="70"/>
      <c r="FT105" s="70"/>
      <c r="FU105" s="70"/>
      <c r="FV105" s="70"/>
      <c r="FW105" s="70"/>
      <c r="FX105" s="69"/>
      <c r="FY105" s="69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  <c r="GK105" s="70"/>
      <c r="GL105" s="70"/>
      <c r="GM105" s="69"/>
      <c r="GN105" s="69"/>
      <c r="GO105" s="70"/>
      <c r="GP105" s="70"/>
      <c r="GQ105" s="70"/>
      <c r="GR105" s="70"/>
      <c r="GS105" s="70"/>
      <c r="GT105" s="70"/>
      <c r="GU105" s="70"/>
      <c r="GV105" s="70"/>
      <c r="GW105" s="70"/>
      <c r="GX105" s="70"/>
      <c r="GY105" s="70"/>
      <c r="GZ105" s="70"/>
      <c r="HA105" s="70"/>
      <c r="HB105" s="69"/>
      <c r="HC105" s="69"/>
      <c r="HD105" s="70"/>
      <c r="HE105" s="70"/>
      <c r="HF105" s="70"/>
      <c r="HG105" s="70"/>
      <c r="HH105" s="70"/>
      <c r="HI105" s="70"/>
      <c r="HJ105" s="70"/>
      <c r="HK105" s="70"/>
      <c r="HL105" s="70"/>
      <c r="HM105" s="70"/>
      <c r="HN105" s="70"/>
      <c r="HO105" s="70"/>
      <c r="HP105" s="70"/>
      <c r="HQ105" s="69"/>
      <c r="HR105" s="69"/>
      <c r="HS105" s="70"/>
      <c r="HT105" s="70"/>
      <c r="HU105" s="70"/>
      <c r="HV105" s="70"/>
      <c r="HW105" s="70"/>
      <c r="HX105" s="70"/>
      <c r="HY105" s="70"/>
      <c r="HZ105" s="70"/>
      <c r="IA105" s="70"/>
      <c r="IB105" s="70"/>
      <c r="IC105" s="70"/>
      <c r="ID105" s="70"/>
      <c r="IE105" s="70"/>
      <c r="IF105" s="69"/>
      <c r="IG105" s="69"/>
      <c r="IH105" s="70"/>
      <c r="II105" s="70"/>
      <c r="IJ105" s="70"/>
      <c r="IK105" s="70"/>
      <c r="IL105" s="70"/>
      <c r="IM105" s="70"/>
      <c r="IN105" s="70"/>
      <c r="IO105" s="70"/>
      <c r="IP105" s="70"/>
      <c r="IQ105" s="70"/>
      <c r="IR105" s="70"/>
      <c r="IS105" s="70"/>
      <c r="IT105" s="70"/>
      <c r="IU105" s="69"/>
    </row>
    <row r="106" spans="1:255" s="71" customFormat="1" ht="3.95" customHeight="1" x14ac:dyDescent="0.2">
      <c r="A106" s="7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255" ht="18" x14ac:dyDescent="0.2">
      <c r="B107" s="337" t="s">
        <v>27</v>
      </c>
      <c r="C107" s="337"/>
      <c r="E107" s="73"/>
    </row>
  </sheetData>
  <mergeCells count="1">
    <mergeCell ref="B107:C107"/>
  </mergeCells>
  <phoneticPr fontId="0" type="noConversion"/>
  <hyperlinks>
    <hyperlink ref="B107:C107" location="Aurkibidea!A1" tooltip="Itzuli" display="◄ itzuli" xr:uid="{00000000-0004-0000-0400-000000000000}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107"/>
  <sheetViews>
    <sheetView showGridLines="0" showZeros="0" zoomScaleNormal="100" workbookViewId="0">
      <pane xSplit="2" ySplit="5" topLeftCell="C90" activePane="bottomRight" state="frozen"/>
      <selection pane="topRight"/>
      <selection pane="bottomLeft"/>
      <selection pane="bottomRight" activeCell="N122" sqref="N122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0" customFormat="1" x14ac:dyDescent="0.2">
      <c r="B1" s="190" t="s">
        <v>15</v>
      </c>
      <c r="O1" s="191" t="str">
        <f>Aurkibidea!B8</f>
        <v>2025-ko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0" t="s">
        <v>128</v>
      </c>
      <c r="D5" s="210" t="s">
        <v>129</v>
      </c>
      <c r="E5" s="210" t="s">
        <v>130</v>
      </c>
      <c r="F5" s="210" t="s">
        <v>131</v>
      </c>
      <c r="G5" s="210" t="s">
        <v>132</v>
      </c>
      <c r="H5" s="118" t="s">
        <v>87</v>
      </c>
      <c r="I5" s="210" t="s">
        <v>133</v>
      </c>
      <c r="J5" s="210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1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27" t="s">
        <v>172</v>
      </c>
      <c r="C7" s="216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0">
        <v>3457751</v>
      </c>
      <c r="I7" s="220">
        <v>4685</v>
      </c>
      <c r="J7" s="220">
        <v>114490</v>
      </c>
      <c r="K7" s="220">
        <v>119175</v>
      </c>
      <c r="L7" s="220">
        <v>60072</v>
      </c>
      <c r="M7" s="220">
        <v>471124</v>
      </c>
      <c r="N7" s="220">
        <v>531196</v>
      </c>
      <c r="O7" s="221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27" t="s">
        <v>173</v>
      </c>
      <c r="C8" s="216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0">
        <v>3947548</v>
      </c>
      <c r="I8" s="220">
        <v>11606</v>
      </c>
      <c r="J8" s="220">
        <v>44175</v>
      </c>
      <c r="K8" s="220">
        <v>55781</v>
      </c>
      <c r="L8" s="220">
        <v>30002</v>
      </c>
      <c r="M8" s="220">
        <v>378638</v>
      </c>
      <c r="N8" s="220">
        <v>408640</v>
      </c>
      <c r="O8" s="221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27" t="s">
        <v>174</v>
      </c>
      <c r="C9" s="216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0">
        <v>3985987</v>
      </c>
      <c r="I9" s="220">
        <v>14348</v>
      </c>
      <c r="J9" s="220">
        <v>131170</v>
      </c>
      <c r="K9" s="220">
        <v>145518</v>
      </c>
      <c r="L9" s="220">
        <v>25645</v>
      </c>
      <c r="M9" s="220">
        <v>228385</v>
      </c>
      <c r="N9" s="220">
        <v>254030</v>
      </c>
      <c r="O9" s="221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27" t="s">
        <v>175</v>
      </c>
      <c r="C10" s="216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0">
        <v>4483901</v>
      </c>
      <c r="I10" s="220">
        <v>15426</v>
      </c>
      <c r="J10" s="220">
        <v>129726</v>
      </c>
      <c r="K10" s="220">
        <v>145152</v>
      </c>
      <c r="L10" s="220">
        <v>11053</v>
      </c>
      <c r="M10" s="220">
        <v>120202</v>
      </c>
      <c r="N10" s="220">
        <v>131255</v>
      </c>
      <c r="O10" s="221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27" t="s">
        <v>176</v>
      </c>
      <c r="C11" s="216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0">
        <v>4903538</v>
      </c>
      <c r="I11" s="220">
        <v>1176</v>
      </c>
      <c r="J11" s="220">
        <v>57345</v>
      </c>
      <c r="K11" s="220">
        <v>58522</v>
      </c>
      <c r="L11" s="220">
        <v>6462</v>
      </c>
      <c r="M11" s="220">
        <v>125000</v>
      </c>
      <c r="N11" s="220">
        <v>131462</v>
      </c>
      <c r="O11" s="221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27" t="s">
        <v>177</v>
      </c>
      <c r="C12" s="216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0">
        <v>5230782</v>
      </c>
      <c r="I12" s="220">
        <v>2855</v>
      </c>
      <c r="J12" s="220">
        <v>39099</v>
      </c>
      <c r="K12" s="220">
        <v>41954</v>
      </c>
      <c r="L12" s="220">
        <v>13528</v>
      </c>
      <c r="M12" s="220" t="s">
        <v>181</v>
      </c>
      <c r="N12" s="220">
        <v>13528</v>
      </c>
      <c r="O12" s="221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27" t="s">
        <v>178</v>
      </c>
      <c r="C13" s="216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0">
        <v>5336312</v>
      </c>
      <c r="I13" s="220">
        <v>1028</v>
      </c>
      <c r="J13" s="220">
        <v>66553</v>
      </c>
      <c r="K13" s="220">
        <v>67581</v>
      </c>
      <c r="L13" s="220">
        <v>14883</v>
      </c>
      <c r="M13" s="220">
        <v>240000</v>
      </c>
      <c r="N13" s="220">
        <v>254883</v>
      </c>
      <c r="O13" s="221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27" t="s">
        <v>179</v>
      </c>
      <c r="C14" s="216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0">
        <v>5730198</v>
      </c>
      <c r="I14" s="220">
        <v>504</v>
      </c>
      <c r="J14" s="220">
        <v>139698</v>
      </c>
      <c r="K14" s="220">
        <v>140201</v>
      </c>
      <c r="L14" s="220">
        <v>20712</v>
      </c>
      <c r="M14" s="220">
        <v>366900</v>
      </c>
      <c r="N14" s="220">
        <v>387612</v>
      </c>
      <c r="O14" s="221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2"/>
      <c r="D15" s="223">
        <v>0</v>
      </c>
      <c r="E15" s="223">
        <v>2769.3116500000001</v>
      </c>
      <c r="F15" s="223">
        <v>930688.09299999999</v>
      </c>
      <c r="G15" s="223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2"/>
      <c r="D16" s="223">
        <v>0</v>
      </c>
      <c r="E16" s="223">
        <v>13931.635109999999</v>
      </c>
      <c r="F16" s="223">
        <v>2815318.0657500001</v>
      </c>
      <c r="G16" s="223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27" t="s">
        <v>102</v>
      </c>
      <c r="C18" s="216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0">
        <v>6010874.8619900001</v>
      </c>
      <c r="I18" s="220">
        <v>353.03568000000001</v>
      </c>
      <c r="J18" s="220">
        <v>110093.5772</v>
      </c>
      <c r="K18" s="220">
        <v>110446.61288</v>
      </c>
      <c r="L18" s="220">
        <v>12346.260330000001</v>
      </c>
      <c r="M18" s="220">
        <v>390000</v>
      </c>
      <c r="N18" s="220">
        <v>402346.26033000002</v>
      </c>
      <c r="O18" s="221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2"/>
      <c r="D19" s="223">
        <v>0</v>
      </c>
      <c r="E19" s="223">
        <v>2723</v>
      </c>
      <c r="F19" s="223">
        <v>998490</v>
      </c>
      <c r="G19" s="223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2"/>
      <c r="D20" s="223">
        <v>2107.2182400000002</v>
      </c>
      <c r="E20" s="223">
        <v>19421.086149999999</v>
      </c>
      <c r="F20" s="223">
        <v>3017513.9162700004</v>
      </c>
      <c r="G20" s="223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27" t="s">
        <v>106</v>
      </c>
      <c r="C22" s="216"/>
      <c r="D22" s="36">
        <v>6838</v>
      </c>
      <c r="E22" s="36">
        <v>122082</v>
      </c>
      <c r="F22" s="36">
        <v>6277118</v>
      </c>
      <c r="G22" s="36">
        <v>230050</v>
      </c>
      <c r="H22" s="220">
        <v>6636088</v>
      </c>
      <c r="I22" s="220">
        <v>2184</v>
      </c>
      <c r="J22" s="220">
        <v>44670</v>
      </c>
      <c r="K22" s="220">
        <v>46854</v>
      </c>
      <c r="L22" s="220">
        <v>74379</v>
      </c>
      <c r="M22" s="220">
        <v>275000</v>
      </c>
      <c r="N22" s="220">
        <v>349379</v>
      </c>
      <c r="O22" s="221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2"/>
      <c r="D23" s="223">
        <v>0</v>
      </c>
      <c r="E23" s="223">
        <v>3220</v>
      </c>
      <c r="F23" s="223">
        <v>1070980</v>
      </c>
      <c r="G23" s="223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2"/>
      <c r="D24" s="223">
        <v>1696</v>
      </c>
      <c r="E24" s="223">
        <v>19149</v>
      </c>
      <c r="F24" s="223">
        <v>3238358</v>
      </c>
      <c r="G24" s="223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27" t="s">
        <v>110</v>
      </c>
      <c r="C26" s="216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0">
        <v>7384517.82632</v>
      </c>
      <c r="I26" s="220">
        <v>1897.21183</v>
      </c>
      <c r="J26" s="220">
        <v>69891.521840000001</v>
      </c>
      <c r="K26" s="220">
        <v>71788.733670000001</v>
      </c>
      <c r="L26" s="220">
        <v>9371.1252800000002</v>
      </c>
      <c r="M26" s="220">
        <v>300000</v>
      </c>
      <c r="N26" s="220">
        <v>309371.12527999998</v>
      </c>
      <c r="O26" s="221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2">
        <v>0</v>
      </c>
      <c r="D27" s="223">
        <v>0</v>
      </c>
      <c r="E27" s="223">
        <v>1639.473</v>
      </c>
      <c r="F27" s="223">
        <v>1185259.4879999999</v>
      </c>
      <c r="G27" s="223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2">
        <v>0</v>
      </c>
      <c r="D28" s="223">
        <v>0</v>
      </c>
      <c r="E28" s="223">
        <v>21477.499</v>
      </c>
      <c r="F28" s="223">
        <v>3569583.2239999999</v>
      </c>
      <c r="G28" s="223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27" t="s">
        <v>114</v>
      </c>
      <c r="C30" s="216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0">
        <v>8183198.1130000008</v>
      </c>
      <c r="I30" s="220">
        <v>1116.173</v>
      </c>
      <c r="J30" s="220">
        <v>48855.552000000003</v>
      </c>
      <c r="K30" s="220">
        <v>49971.725000000006</v>
      </c>
      <c r="L30" s="220">
        <v>14478.564</v>
      </c>
      <c r="M30" s="220"/>
      <c r="N30" s="220">
        <v>14478.564</v>
      </c>
      <c r="O30" s="221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2">
        <v>0</v>
      </c>
      <c r="D31" s="223">
        <v>0</v>
      </c>
      <c r="E31" s="223">
        <v>4669.0209999999997</v>
      </c>
      <c r="F31" s="223">
        <v>1332668.436</v>
      </c>
      <c r="G31" s="223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2">
        <v>0</v>
      </c>
      <c r="D32" s="223">
        <v>0</v>
      </c>
      <c r="E32" s="223">
        <v>23712.534</v>
      </c>
      <c r="F32" s="223">
        <v>4013265.8311700001</v>
      </c>
      <c r="G32" s="223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27" t="s">
        <v>146</v>
      </c>
      <c r="C34" s="216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0">
        <v>8944790.6940000001</v>
      </c>
      <c r="I34" s="220">
        <v>528.33100000000002</v>
      </c>
      <c r="J34" s="220">
        <v>42720.466999999997</v>
      </c>
      <c r="K34" s="220">
        <v>43248.797999999995</v>
      </c>
      <c r="L34" s="220">
        <v>10529.858</v>
      </c>
      <c r="M34" s="220">
        <v>0</v>
      </c>
      <c r="N34" s="220">
        <v>10529.858</v>
      </c>
      <c r="O34" s="221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2">
        <v>0</v>
      </c>
      <c r="D35" s="223">
        <v>0</v>
      </c>
      <c r="E35" s="223">
        <v>9373.4110000000001</v>
      </c>
      <c r="F35" s="223">
        <v>1496358.1429999999</v>
      </c>
      <c r="G35" s="223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2">
        <v>0</v>
      </c>
      <c r="D36" s="223">
        <v>1200.4590000000001</v>
      </c>
      <c r="E36" s="223">
        <v>42701.508000000002</v>
      </c>
      <c r="F36" s="223">
        <v>4518472.3830000004</v>
      </c>
      <c r="G36" s="223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27" t="s">
        <v>121</v>
      </c>
      <c r="C38" s="216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0">
        <v>8347263.2370000007</v>
      </c>
      <c r="I38" s="220">
        <v>8803.1779999999999</v>
      </c>
      <c r="J38" s="220">
        <v>75880.255000000005</v>
      </c>
      <c r="K38" s="220">
        <v>84683.433000000005</v>
      </c>
      <c r="L38" s="220">
        <v>48039.754999999997</v>
      </c>
      <c r="M38" s="220">
        <v>200000</v>
      </c>
      <c r="N38" s="220">
        <v>248039.755</v>
      </c>
      <c r="O38" s="221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2">
        <v>0</v>
      </c>
      <c r="D39" s="223">
        <v>0</v>
      </c>
      <c r="E39" s="223">
        <v>16610.060000000001</v>
      </c>
      <c r="F39" s="223">
        <v>1474769.9950000001</v>
      </c>
      <c r="G39" s="223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2">
        <v>0</v>
      </c>
      <c r="D40" s="223">
        <v>1445.8689999999999</v>
      </c>
      <c r="E40" s="223">
        <v>54839.264999999999</v>
      </c>
      <c r="F40" s="223">
        <v>4441481.7290000003</v>
      </c>
      <c r="G40" s="223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2">
        <v>0</v>
      </c>
      <c r="D41" s="223">
        <v>2077.0659999999998</v>
      </c>
      <c r="E41" s="223">
        <v>73038.070999999996</v>
      </c>
      <c r="F41" s="223">
        <v>6054653.0369999995</v>
      </c>
      <c r="G41" s="223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27" t="s">
        <v>98</v>
      </c>
      <c r="C42" s="216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0">
        <v>7405159.9550000001</v>
      </c>
      <c r="I42" s="220">
        <v>386.37900000000002</v>
      </c>
      <c r="J42" s="220">
        <v>93420.433000000005</v>
      </c>
      <c r="K42" s="220">
        <v>93806.812000000005</v>
      </c>
      <c r="L42" s="220">
        <v>20412.938999999998</v>
      </c>
      <c r="M42" s="220">
        <v>1411000</v>
      </c>
      <c r="N42" s="220">
        <v>1431412.939</v>
      </c>
      <c r="O42" s="221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2">
        <v>0</v>
      </c>
      <c r="D43" s="223">
        <v>0</v>
      </c>
      <c r="E43" s="223">
        <v>8867</v>
      </c>
      <c r="F43" s="223">
        <v>1308386</v>
      </c>
      <c r="G43" s="223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2">
        <v>0</v>
      </c>
      <c r="D44" s="223">
        <v>500.15199999999999</v>
      </c>
      <c r="E44" s="223">
        <v>29692.744999999999</v>
      </c>
      <c r="F44" s="223">
        <v>3903992.841</v>
      </c>
      <c r="G44" s="223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2"/>
      <c r="D45" s="223">
        <v>1757.998</v>
      </c>
      <c r="E45" s="223">
        <v>68692.055999999997</v>
      </c>
      <c r="F45" s="223">
        <v>5233530.148</v>
      </c>
      <c r="G45" s="223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27" t="s">
        <v>144</v>
      </c>
      <c r="C46" s="216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0">
        <v>8368489.2149999999</v>
      </c>
      <c r="I46" s="220">
        <v>713.44</v>
      </c>
      <c r="J46" s="220">
        <v>196146.30499999999</v>
      </c>
      <c r="K46" s="220">
        <v>196859.745</v>
      </c>
      <c r="L46" s="220">
        <v>17484.952000000001</v>
      </c>
      <c r="M46" s="220">
        <v>1893000</v>
      </c>
      <c r="N46" s="220">
        <v>1910484.952</v>
      </c>
      <c r="O46" s="221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2"/>
      <c r="D47" s="223">
        <v>0</v>
      </c>
      <c r="E47" s="223">
        <v>13971.343000000001</v>
      </c>
      <c r="F47" s="223">
        <v>1445577.7579999999</v>
      </c>
      <c r="G47" s="223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2"/>
      <c r="D48" s="223">
        <v>936.02499999999998</v>
      </c>
      <c r="E48" s="223">
        <v>44773.563999999998</v>
      </c>
      <c r="F48" s="223">
        <v>4365531.0669999998</v>
      </c>
      <c r="G48" s="223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2">
        <v>0</v>
      </c>
      <c r="D49" s="223">
        <v>1238.356</v>
      </c>
      <c r="E49" s="223">
        <v>71279.760999999999</v>
      </c>
      <c r="F49" s="223">
        <v>6539326.1380000003</v>
      </c>
      <c r="G49" s="223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27" t="s">
        <v>164</v>
      </c>
      <c r="C50" s="216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0">
        <v>8436043.2539999988</v>
      </c>
      <c r="I50" s="220">
        <v>1064.4359999999999</v>
      </c>
      <c r="J50" s="220">
        <v>272617.34600000002</v>
      </c>
      <c r="K50" s="220">
        <v>273681.78200000001</v>
      </c>
      <c r="L50" s="220">
        <v>49078.082000000002</v>
      </c>
      <c r="M50" s="220">
        <v>960077.43500000006</v>
      </c>
      <c r="N50" s="220">
        <v>1009155.5170000001</v>
      </c>
      <c r="O50" s="221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2"/>
      <c r="D51" s="223">
        <v>31.631</v>
      </c>
      <c r="E51" s="223">
        <v>13138.329</v>
      </c>
      <c r="F51" s="223">
        <v>2151538.0329999998</v>
      </c>
      <c r="G51" s="223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2"/>
      <c r="D52" s="223">
        <v>532.57600000000002</v>
      </c>
      <c r="E52" s="223">
        <v>39239.459000000003</v>
      </c>
      <c r="F52" s="223">
        <v>4322162.8269999996</v>
      </c>
      <c r="G52" s="223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2"/>
      <c r="D53" s="223">
        <v>802.99400000000003</v>
      </c>
      <c r="E53" s="223">
        <v>57923.481</v>
      </c>
      <c r="F53" s="223">
        <v>6485557.7010000004</v>
      </c>
      <c r="G53" s="223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27" t="s">
        <v>168</v>
      </c>
      <c r="C54" s="216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0">
        <v>8771548.9409999996</v>
      </c>
      <c r="I54" s="220">
        <v>71952.479999999996</v>
      </c>
      <c r="J54" s="220">
        <v>371590.10399999999</v>
      </c>
      <c r="K54" s="220">
        <v>443542.58399999997</v>
      </c>
      <c r="L54" s="220">
        <v>48737.601000000002</v>
      </c>
      <c r="M54" s="220">
        <v>1084420.3559999999</v>
      </c>
      <c r="N54" s="220">
        <v>1133157.9569999999</v>
      </c>
      <c r="O54" s="221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2"/>
      <c r="D55" s="223">
        <v>146.059</v>
      </c>
      <c r="E55" s="223">
        <v>23593.008000000002</v>
      </c>
      <c r="F55" s="223">
        <v>1986790.1640000001</v>
      </c>
      <c r="G55" s="223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2"/>
      <c r="D56" s="223">
        <v>766.81600000000003</v>
      </c>
      <c r="E56" s="223">
        <v>51322.707000000002</v>
      </c>
      <c r="F56" s="223">
        <v>3970932.4550000001</v>
      </c>
      <c r="G56" s="223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2"/>
      <c r="D57" s="223">
        <v>1390.7829999999999</v>
      </c>
      <c r="E57" s="223">
        <v>70675.846000000005</v>
      </c>
      <c r="F57" s="223">
        <v>5924737.4110000003</v>
      </c>
      <c r="G57" s="223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27" t="s">
        <v>183</v>
      </c>
      <c r="C58" s="216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0">
        <v>8172756.4979999997</v>
      </c>
      <c r="I58" s="220">
        <v>15.946999999999999</v>
      </c>
      <c r="J58" s="220">
        <v>397713.109</v>
      </c>
      <c r="K58" s="220">
        <v>397729.05599999998</v>
      </c>
      <c r="L58" s="220">
        <v>63530.591999999997</v>
      </c>
      <c r="M58" s="220">
        <v>1175253.139</v>
      </c>
      <c r="N58" s="220">
        <v>1238783.7309999999</v>
      </c>
      <c r="O58" s="221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2"/>
      <c r="D59" s="223">
        <v>14.914999999999999</v>
      </c>
      <c r="E59" s="223">
        <v>31956.745999999999</v>
      </c>
      <c r="F59" s="223">
        <v>2104337.7880000002</v>
      </c>
      <c r="G59" s="223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2" t="s">
        <v>187</v>
      </c>
      <c r="C60" s="222"/>
      <c r="D60" s="223">
        <v>1031.671</v>
      </c>
      <c r="E60" s="223">
        <v>58775.930999999997</v>
      </c>
      <c r="F60" s="223">
        <v>4195749.8329999996</v>
      </c>
      <c r="G60" s="223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2" t="s">
        <v>188</v>
      </c>
      <c r="C61" s="222"/>
      <c r="D61" s="223">
        <v>1872.4190000000001</v>
      </c>
      <c r="E61" s="223">
        <v>79739.491999999998</v>
      </c>
      <c r="F61" s="223">
        <v>6301069.5290000001</v>
      </c>
      <c r="G61" s="223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27" t="s">
        <v>189</v>
      </c>
      <c r="C62" s="216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0">
        <v>8631288.2630000003</v>
      </c>
      <c r="I62" s="220">
        <v>1965.9970000000001</v>
      </c>
      <c r="J62" s="220">
        <v>298786.109</v>
      </c>
      <c r="K62" s="220">
        <v>300752.10599999997</v>
      </c>
      <c r="L62" s="220">
        <v>36122.35</v>
      </c>
      <c r="M62" s="220">
        <v>1139366.5</v>
      </c>
      <c r="N62" s="220">
        <v>1175488.8500000001</v>
      </c>
      <c r="O62" s="221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2" t="s">
        <v>190</v>
      </c>
      <c r="C63" s="222">
        <v>0</v>
      </c>
      <c r="D63" s="223">
        <v>0</v>
      </c>
      <c r="E63" s="223">
        <v>11608.14</v>
      </c>
      <c r="F63" s="223">
        <v>2217494.6850000001</v>
      </c>
      <c r="G63" s="223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2" t="s">
        <v>191</v>
      </c>
      <c r="C64" s="222"/>
      <c r="D64" s="223">
        <v>928.91899999999998</v>
      </c>
      <c r="E64" s="223">
        <v>34064.411999999997</v>
      </c>
      <c r="F64" s="223">
        <v>4427386.3099999996</v>
      </c>
      <c r="G64" s="223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2" t="s">
        <v>192</v>
      </c>
      <c r="C65" s="222"/>
      <c r="D65" s="223">
        <v>1470.1780000000001</v>
      </c>
      <c r="E65" s="223">
        <v>54735.464999999997</v>
      </c>
      <c r="F65" s="223">
        <v>6634225.648</v>
      </c>
      <c r="G65" s="223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27" t="s">
        <v>193</v>
      </c>
      <c r="C66" s="216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0">
        <v>8759511.0089999996</v>
      </c>
      <c r="I66" s="220">
        <v>1466.5840000000001</v>
      </c>
      <c r="J66" s="220">
        <v>125726.289</v>
      </c>
      <c r="K66" s="220">
        <v>127192.87300000001</v>
      </c>
      <c r="L66" s="220">
        <v>52589.764999999999</v>
      </c>
      <c r="M66" s="220">
        <v>1163018.1640000001</v>
      </c>
      <c r="N66" s="220">
        <v>1215607.929</v>
      </c>
      <c r="O66" s="221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2" t="s">
        <v>194</v>
      </c>
      <c r="C67" s="222"/>
      <c r="D67" s="223">
        <v>0</v>
      </c>
      <c r="E67" s="223">
        <v>14597.593999999999</v>
      </c>
      <c r="F67" s="223">
        <v>2296362.767</v>
      </c>
      <c r="G67" s="223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2" t="s">
        <v>195</v>
      </c>
      <c r="C68" s="222"/>
      <c r="D68" s="223">
        <v>425.55500000000001</v>
      </c>
      <c r="E68" s="223">
        <v>36528.841999999997</v>
      </c>
      <c r="F68" s="223">
        <v>4594095.4740000004</v>
      </c>
      <c r="G68" s="223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2" t="s">
        <v>196</v>
      </c>
      <c r="C69" s="222"/>
      <c r="D69" s="223">
        <v>1818.8050000000001</v>
      </c>
      <c r="E69" s="223">
        <v>62406.675999999999</v>
      </c>
      <c r="F69" s="223">
        <v>6901519.5710000005</v>
      </c>
      <c r="G69" s="223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27" t="s">
        <v>197</v>
      </c>
      <c r="C70" s="216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0">
        <v>9059499.2750000004</v>
      </c>
      <c r="I70" s="220">
        <v>945.65099999999995</v>
      </c>
      <c r="J70" s="220">
        <v>173210.247</v>
      </c>
      <c r="K70" s="220">
        <v>174155.89800000002</v>
      </c>
      <c r="L70" s="220">
        <v>66574.107000000004</v>
      </c>
      <c r="M70" s="220">
        <v>1106042</v>
      </c>
      <c r="N70" s="220">
        <v>1172616.1070000001</v>
      </c>
      <c r="O70" s="221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2" t="s">
        <v>198</v>
      </c>
      <c r="C71" s="222"/>
      <c r="D71" s="223">
        <v>0</v>
      </c>
      <c r="E71" s="223">
        <v>13703.445</v>
      </c>
      <c r="F71" s="223">
        <v>2311309.551</v>
      </c>
      <c r="G71" s="223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2" t="s">
        <v>199</v>
      </c>
      <c r="C72" s="222">
        <v>0</v>
      </c>
      <c r="D72" s="223">
        <v>561.98900000000003</v>
      </c>
      <c r="E72" s="223">
        <v>37113.754999999997</v>
      </c>
      <c r="F72" s="223">
        <v>4610205.3320000004</v>
      </c>
      <c r="G72" s="223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2" t="s">
        <v>200</v>
      </c>
      <c r="C73" s="222"/>
      <c r="D73" s="223">
        <v>980.38400000000001</v>
      </c>
      <c r="E73" s="223">
        <v>63273.781999999999</v>
      </c>
      <c r="F73" s="223">
        <v>6893070.4419999998</v>
      </c>
      <c r="G73" s="223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27" t="s">
        <v>201</v>
      </c>
      <c r="C74" s="216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0">
        <v>10128447.412939999</v>
      </c>
      <c r="I74" s="220">
        <v>177.01770999999999</v>
      </c>
      <c r="J74" s="220">
        <v>137005.15420000002</v>
      </c>
      <c r="K74" s="220">
        <v>137182.17191</v>
      </c>
      <c r="L74" s="220">
        <v>23787.02363</v>
      </c>
      <c r="M74" s="220">
        <v>975047.23332</v>
      </c>
      <c r="N74" s="220">
        <v>998834.25694999995</v>
      </c>
      <c r="O74" s="221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2" t="s">
        <v>202</v>
      </c>
      <c r="C75" s="222"/>
      <c r="D75" s="223">
        <v>0</v>
      </c>
      <c r="E75" s="223">
        <v>12906.805</v>
      </c>
      <c r="F75" s="223">
        <v>2416695.7009999999</v>
      </c>
      <c r="G75" s="223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2" t="s">
        <v>203</v>
      </c>
      <c r="C76" s="222">
        <v>0</v>
      </c>
      <c r="D76" s="223">
        <v>866.80207000000007</v>
      </c>
      <c r="E76" s="223">
        <v>34415.63869</v>
      </c>
      <c r="F76" s="223">
        <v>4834620.8338099997</v>
      </c>
      <c r="G76" s="223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2" t="s">
        <v>204</v>
      </c>
      <c r="C77" s="222"/>
      <c r="D77" s="223">
        <v>1615.0881399999998</v>
      </c>
      <c r="E77" s="223">
        <v>51976.279429999995</v>
      </c>
      <c r="F77" s="223">
        <v>7267334.8865200002</v>
      </c>
      <c r="G77" s="223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27" t="s">
        <v>205</v>
      </c>
      <c r="C78" s="216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0">
        <v>10275413.767999999</v>
      </c>
      <c r="I78" s="220">
        <v>12073.880999999999</v>
      </c>
      <c r="J78" s="220">
        <v>106385.281</v>
      </c>
      <c r="K78" s="220">
        <v>118459.162</v>
      </c>
      <c r="L78" s="220">
        <v>23447.327000000001</v>
      </c>
      <c r="M78" s="220">
        <v>1273710.5279999999</v>
      </c>
      <c r="N78" s="220">
        <v>1297157.855</v>
      </c>
      <c r="O78" s="221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2" t="s">
        <v>206</v>
      </c>
      <c r="C79" s="222"/>
      <c r="D79" s="223">
        <v>0</v>
      </c>
      <c r="E79" s="223">
        <v>14783.897999999999</v>
      </c>
      <c r="F79" s="223">
        <v>2578475.2749999999</v>
      </c>
      <c r="G79" s="223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2" t="s">
        <v>207</v>
      </c>
      <c r="C80" s="222"/>
      <c r="D80" s="223">
        <v>1034.9876200000001</v>
      </c>
      <c r="E80" s="223">
        <v>40046.451240000002</v>
      </c>
      <c r="F80" s="223">
        <v>5173255.2405399997</v>
      </c>
      <c r="G80" s="223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2" t="s">
        <v>208</v>
      </c>
      <c r="C81" s="222"/>
      <c r="D81" s="223">
        <v>2086.6199000000001</v>
      </c>
      <c r="E81" s="223">
        <v>58414.53282</v>
      </c>
      <c r="F81" s="223">
        <v>7773300.3234999999</v>
      </c>
      <c r="G81" s="223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27" t="s">
        <v>210</v>
      </c>
      <c r="C82" s="216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0">
        <v>10686570.3551</v>
      </c>
      <c r="I82" s="220">
        <v>47.006</v>
      </c>
      <c r="J82" s="220">
        <v>56378.520159999985</v>
      </c>
      <c r="K82" s="220">
        <v>56425.526159999987</v>
      </c>
      <c r="L82" s="220">
        <v>20724.80744</v>
      </c>
      <c r="M82" s="220">
        <v>870695.9952</v>
      </c>
      <c r="N82" s="220">
        <v>891420.80264000001</v>
      </c>
      <c r="O82" s="221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2" t="s">
        <v>211</v>
      </c>
      <c r="C83" s="222"/>
      <c r="D83" s="223">
        <v>0</v>
      </c>
      <c r="E83" s="223">
        <v>14558.69564</v>
      </c>
      <c r="F83" s="223">
        <v>2655845.2720500003</v>
      </c>
      <c r="G83" s="223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2" t="s">
        <v>212</v>
      </c>
      <c r="C84" s="222"/>
      <c r="D84" s="223">
        <v>51.065010000000001</v>
      </c>
      <c r="E84" s="223">
        <v>24489.368920000001</v>
      </c>
      <c r="F84" s="223">
        <v>5341014.4476299994</v>
      </c>
      <c r="G84" s="223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2" t="s">
        <v>213</v>
      </c>
      <c r="C85" s="222"/>
      <c r="D85" s="223">
        <v>323.67811</v>
      </c>
      <c r="E85" s="223">
        <v>46771.752959999998</v>
      </c>
      <c r="F85" s="223">
        <v>6278593.1575399991</v>
      </c>
      <c r="G85" s="223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27" t="s">
        <v>214</v>
      </c>
      <c r="C86" s="216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0">
        <v>10110984.833149999</v>
      </c>
      <c r="I86" s="220">
        <v>1.2629999999999999</v>
      </c>
      <c r="J86" s="220">
        <v>69940.049400000004</v>
      </c>
      <c r="K86" s="220">
        <v>69941.31240000001</v>
      </c>
      <c r="L86" s="220">
        <v>48605.804600000003</v>
      </c>
      <c r="M86" s="220">
        <v>2092610.415</v>
      </c>
      <c r="N86" s="220">
        <v>2141216.2196</v>
      </c>
      <c r="O86" s="221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2" t="s">
        <v>215</v>
      </c>
      <c r="C87" s="222"/>
      <c r="D87" s="223">
        <v>0</v>
      </c>
      <c r="E87" s="223">
        <v>17529.831679999999</v>
      </c>
      <c r="F87" s="223">
        <v>2443717.1160800001</v>
      </c>
      <c r="G87" s="223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2" t="s">
        <v>216</v>
      </c>
      <c r="C88" s="222"/>
      <c r="D88" s="223">
        <v>122.73293</v>
      </c>
      <c r="E88" s="223">
        <v>42243.835769999998</v>
      </c>
      <c r="F88" s="223">
        <v>5122213.08237</v>
      </c>
      <c r="G88" s="223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2" t="s">
        <v>217</v>
      </c>
      <c r="C89" s="222"/>
      <c r="D89" s="223">
        <v>766.31799999999998</v>
      </c>
      <c r="E89" s="223">
        <v>61918.83881999999</v>
      </c>
      <c r="F89" s="223">
        <v>8129582.2365199998</v>
      </c>
      <c r="G89" s="223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27" t="s">
        <v>218</v>
      </c>
      <c r="C90" s="216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20">
        <v>12218214.630560001</v>
      </c>
      <c r="I90" s="220">
        <v>2865.9232800000004</v>
      </c>
      <c r="J90" s="220">
        <v>341598.34675000003</v>
      </c>
      <c r="K90" s="220">
        <v>344464.27003000001</v>
      </c>
      <c r="L90" s="220">
        <v>73533.389540000004</v>
      </c>
      <c r="M90" s="220">
        <v>1165109.83562</v>
      </c>
      <c r="N90" s="220">
        <v>1238643.2251599999</v>
      </c>
      <c r="O90" s="221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2" t="s">
        <v>219</v>
      </c>
      <c r="C91" s="222"/>
      <c r="D91" s="223">
        <v>0.96250000000000002</v>
      </c>
      <c r="E91" s="223">
        <v>43828.861420000001</v>
      </c>
      <c r="F91" s="223">
        <v>2794713.0505399997</v>
      </c>
      <c r="G91" s="223">
        <v>3.6549299999999998</v>
      </c>
      <c r="H91" s="83">
        <v>2838546.5293899998</v>
      </c>
      <c r="I91" s="83">
        <v>0</v>
      </c>
      <c r="J91" s="83">
        <v>42105.963069999998</v>
      </c>
      <c r="K91" s="83">
        <v>42105.963069999998</v>
      </c>
      <c r="L91" s="83">
        <v>4038.61814</v>
      </c>
      <c r="M91" s="83">
        <v>0</v>
      </c>
      <c r="N91" s="83">
        <v>4038.61814</v>
      </c>
      <c r="O91" s="84">
        <v>2884691.1105999998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2" t="s">
        <v>220</v>
      </c>
      <c r="C92" s="222"/>
      <c r="D92" s="223">
        <v>407.74759999999998</v>
      </c>
      <c r="E92" s="223">
        <v>75745.766109999997</v>
      </c>
      <c r="F92" s="223">
        <v>5604969.5629099999</v>
      </c>
      <c r="G92" s="223">
        <v>7.3098599999999996</v>
      </c>
      <c r="H92" s="83">
        <v>5681130.3864799999</v>
      </c>
      <c r="I92" s="83">
        <v>0</v>
      </c>
      <c r="J92" s="83">
        <v>161618.03925999999</v>
      </c>
      <c r="K92" s="83">
        <v>161618.03925999999</v>
      </c>
      <c r="L92" s="83">
        <v>6566.47336</v>
      </c>
      <c r="M92" s="83">
        <v>496615</v>
      </c>
      <c r="N92" s="83">
        <v>503181.47336</v>
      </c>
      <c r="O92" s="84">
        <v>6345929.8991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2" t="s">
        <v>221</v>
      </c>
      <c r="C93" s="222"/>
      <c r="D93" s="223">
        <v>1312.1531</v>
      </c>
      <c r="E93" s="223">
        <v>112529.94079000001</v>
      </c>
      <c r="F93" s="223">
        <v>8487524.7685899995</v>
      </c>
      <c r="G93" s="223">
        <v>103.57489</v>
      </c>
      <c r="H93" s="83">
        <v>8601470.4373700004</v>
      </c>
      <c r="I93" s="83">
        <v>0.38500000000000001</v>
      </c>
      <c r="J93" s="83">
        <v>235726.71400000001</v>
      </c>
      <c r="K93" s="83">
        <v>235727.09900000002</v>
      </c>
      <c r="L93" s="83">
        <v>23713.80644</v>
      </c>
      <c r="M93" s="83">
        <v>496615</v>
      </c>
      <c r="N93" s="83">
        <v>520328.80644000001</v>
      </c>
      <c r="O93" s="84">
        <v>9357526.3428100012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27" t="s">
        <v>222</v>
      </c>
      <c r="C94" s="216"/>
      <c r="D94" s="36">
        <v>3757.2531300000001</v>
      </c>
      <c r="E94" s="36">
        <v>233498.34917</v>
      </c>
      <c r="F94" s="36">
        <v>12033946.78166</v>
      </c>
      <c r="G94" s="36">
        <v>163.89847</v>
      </c>
      <c r="H94" s="220">
        <v>12271366.282429999</v>
      </c>
      <c r="I94" s="220">
        <v>981.30600000000004</v>
      </c>
      <c r="J94" s="220">
        <v>606786.21163999999</v>
      </c>
      <c r="K94" s="220">
        <v>607767.51763999998</v>
      </c>
      <c r="L94" s="220">
        <v>29062.651129999998</v>
      </c>
      <c r="M94" s="220">
        <v>496615</v>
      </c>
      <c r="N94" s="220">
        <v>525677.65113000001</v>
      </c>
      <c r="O94" s="221">
        <v>13404811.451199999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2" t="s">
        <v>223</v>
      </c>
      <c r="C95" s="222"/>
      <c r="D95" s="223">
        <v>255.7629</v>
      </c>
      <c r="E95" s="223">
        <v>19072.806129999997</v>
      </c>
      <c r="F95" s="223">
        <v>3024422.8405500003</v>
      </c>
      <c r="G95" s="223">
        <v>195.93424999999999</v>
      </c>
      <c r="H95" s="83">
        <v>3043947.3438300001</v>
      </c>
      <c r="I95" s="83">
        <v>0</v>
      </c>
      <c r="J95" s="83">
        <v>87914.352830000003</v>
      </c>
      <c r="K95" s="83">
        <v>87914.352830000003</v>
      </c>
      <c r="L95" s="83">
        <v>4475.0995199999998</v>
      </c>
      <c r="M95" s="83">
        <v>694421</v>
      </c>
      <c r="N95" s="83">
        <v>698896.09952000005</v>
      </c>
      <c r="O95" s="84">
        <v>3830757.7961800001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2" t="s">
        <v>224</v>
      </c>
      <c r="C96" s="222"/>
      <c r="D96" s="223">
        <v>423.51880999999997</v>
      </c>
      <c r="E96" s="223">
        <v>45203.803329999995</v>
      </c>
      <c r="F96" s="223">
        <v>6203837.1543999994</v>
      </c>
      <c r="G96" s="223">
        <v>474.95496999999995</v>
      </c>
      <c r="H96" s="83">
        <v>6249939.4315099996</v>
      </c>
      <c r="I96" s="83">
        <v>4.8256000000000006</v>
      </c>
      <c r="J96" s="83">
        <v>135252.86928000001</v>
      </c>
      <c r="K96" s="83">
        <v>135257.69488000002</v>
      </c>
      <c r="L96" s="83">
        <v>8976.1889200000005</v>
      </c>
      <c r="M96" s="83">
        <v>694421</v>
      </c>
      <c r="N96" s="83">
        <v>703397.18891999999</v>
      </c>
      <c r="O96" s="84">
        <v>7088594.3153099995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2" t="s">
        <v>226</v>
      </c>
      <c r="C97" s="222"/>
      <c r="D97" s="223">
        <v>1385.47318</v>
      </c>
      <c r="E97" s="223">
        <v>67879.718819999995</v>
      </c>
      <c r="F97" s="223">
        <v>9345261.4064799994</v>
      </c>
      <c r="G97" s="223">
        <v>43320.217830000001</v>
      </c>
      <c r="H97" s="83">
        <v>9457846.8163099997</v>
      </c>
      <c r="I97" s="83">
        <v>13.954600000000001</v>
      </c>
      <c r="J97" s="83">
        <v>183039.94669000001</v>
      </c>
      <c r="K97" s="83">
        <v>183053.90129000001</v>
      </c>
      <c r="L97" s="83">
        <v>10050.95125</v>
      </c>
      <c r="M97" s="83">
        <v>694421</v>
      </c>
      <c r="N97" s="83">
        <v>704471.95125000004</v>
      </c>
      <c r="O97" s="84">
        <v>10345372.668849999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14.1" customHeight="1" x14ac:dyDescent="0.2">
      <c r="A98" s="68"/>
      <c r="B98" s="231" t="s">
        <v>228</v>
      </c>
      <c r="C98" s="281"/>
      <c r="D98" s="282">
        <v>3872.5204900000003</v>
      </c>
      <c r="E98" s="282">
        <v>198726.48930999998</v>
      </c>
      <c r="F98" s="282">
        <v>12671721.8783</v>
      </c>
      <c r="G98" s="282">
        <v>111351.52939</v>
      </c>
      <c r="H98" s="279">
        <v>12985672.41749</v>
      </c>
      <c r="I98" s="279">
        <v>2933.9407999999999</v>
      </c>
      <c r="J98" s="279">
        <v>317302.98404999997</v>
      </c>
      <c r="K98" s="279">
        <v>320236.92484999995</v>
      </c>
      <c r="L98" s="279">
        <v>15649.607209999998</v>
      </c>
      <c r="M98" s="279">
        <v>694421</v>
      </c>
      <c r="N98" s="279">
        <v>710070.60721000005</v>
      </c>
      <c r="O98" s="280">
        <v>14015979.949549999</v>
      </c>
      <c r="P98" s="69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69"/>
      <c r="AE98" s="69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69"/>
      <c r="AT98" s="69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69"/>
      <c r="BI98" s="69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69"/>
      <c r="BX98" s="69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69"/>
      <c r="CM98" s="69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69"/>
      <c r="DB98" s="69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69"/>
      <c r="DQ98" s="69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69"/>
      <c r="EF98" s="69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69"/>
      <c r="EU98" s="69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69"/>
      <c r="FJ98" s="69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69"/>
      <c r="FY98" s="69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69"/>
      <c r="GN98" s="69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69"/>
      <c r="HC98" s="69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69"/>
      <c r="HR98" s="69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69"/>
      <c r="IG98" s="69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69"/>
    </row>
    <row r="99" spans="1:255" s="71" customFormat="1" ht="14.1" customHeight="1" x14ac:dyDescent="0.2">
      <c r="A99" s="68"/>
      <c r="B99" s="232" t="s">
        <v>229</v>
      </c>
      <c r="C99" s="222">
        <v>0</v>
      </c>
      <c r="D99" s="223">
        <v>130.37044</v>
      </c>
      <c r="E99" s="223">
        <v>17243.589079999998</v>
      </c>
      <c r="F99" s="223">
        <v>3250117.3894199999</v>
      </c>
      <c r="G99" s="223">
        <v>21.202810000000003</v>
      </c>
      <c r="H99" s="83">
        <v>3267512.5517500001</v>
      </c>
      <c r="I99" s="83">
        <v>7.9063999999999997</v>
      </c>
      <c r="J99" s="83">
        <v>16680.154170000002</v>
      </c>
      <c r="K99" s="83">
        <v>16688.060570000001</v>
      </c>
      <c r="L99" s="83">
        <v>6609.9382800000003</v>
      </c>
      <c r="M99" s="83">
        <v>599058</v>
      </c>
      <c r="N99" s="83">
        <v>605667.93828</v>
      </c>
      <c r="O99" s="84">
        <v>3889868.5506000002</v>
      </c>
      <c r="P99" s="69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69"/>
      <c r="AE99" s="69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69"/>
      <c r="AT99" s="69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69"/>
      <c r="BI99" s="69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69"/>
      <c r="BX99" s="69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69"/>
      <c r="CM99" s="69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69"/>
      <c r="DB99" s="69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69"/>
      <c r="DQ99" s="69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69"/>
      <c r="EF99" s="69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69"/>
      <c r="EU99" s="69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69"/>
      <c r="FJ99" s="69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69"/>
      <c r="FY99" s="69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69"/>
      <c r="GN99" s="69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69"/>
      <c r="HC99" s="69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69"/>
      <c r="HR99" s="69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69"/>
      <c r="IG99" s="69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69"/>
    </row>
    <row r="100" spans="1:255" s="71" customFormat="1" ht="14.1" customHeight="1" x14ac:dyDescent="0.2">
      <c r="A100" s="68"/>
      <c r="B100" s="232" t="s">
        <v>230</v>
      </c>
      <c r="C100" s="222"/>
      <c r="D100" s="223">
        <v>965.31399999999996</v>
      </c>
      <c r="E100" s="223">
        <v>51110.445</v>
      </c>
      <c r="F100" s="223">
        <v>6622336.3619999997</v>
      </c>
      <c r="G100" s="223">
        <v>31151.341</v>
      </c>
      <c r="H100" s="83">
        <v>6705563.4619999994</v>
      </c>
      <c r="I100" s="83">
        <v>25.763999999999999</v>
      </c>
      <c r="J100" s="83">
        <v>91899.324999999997</v>
      </c>
      <c r="K100" s="83">
        <v>91925.088999999993</v>
      </c>
      <c r="L100" s="83">
        <v>10114.428</v>
      </c>
      <c r="M100" s="83">
        <v>599058</v>
      </c>
      <c r="N100" s="83">
        <v>609172.42799999996</v>
      </c>
      <c r="O100" s="84">
        <v>7406660.9790000003</v>
      </c>
      <c r="P100" s="69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69"/>
      <c r="AE100" s="69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69"/>
      <c r="AT100" s="69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69"/>
      <c r="BI100" s="69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69"/>
      <c r="BX100" s="69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69"/>
      <c r="CM100" s="69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69"/>
      <c r="DB100" s="69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69"/>
      <c r="DQ100" s="69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69"/>
      <c r="EF100" s="69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69"/>
      <c r="EU100" s="69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69"/>
      <c r="FJ100" s="69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69"/>
      <c r="FY100" s="69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69"/>
      <c r="GN100" s="69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69"/>
      <c r="HC100" s="69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69"/>
      <c r="HR100" s="69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69"/>
      <c r="IG100" s="69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69"/>
    </row>
    <row r="101" spans="1:255" s="71" customFormat="1" ht="14.1" customHeight="1" x14ac:dyDescent="0.2">
      <c r="A101" s="68"/>
      <c r="B101" s="232" t="s">
        <v>231</v>
      </c>
      <c r="C101" s="222"/>
      <c r="D101" s="223">
        <v>1517.4010000000001</v>
      </c>
      <c r="E101" s="223">
        <v>70871.691999999995</v>
      </c>
      <c r="F101" s="223">
        <v>9930295.5309999995</v>
      </c>
      <c r="G101" s="223">
        <v>58328.004999999997</v>
      </c>
      <c r="H101" s="83">
        <v>10061012.629000001</v>
      </c>
      <c r="I101" s="83">
        <v>38.642000000000003</v>
      </c>
      <c r="J101" s="83">
        <v>126812.35400000001</v>
      </c>
      <c r="K101" s="83">
        <v>126850.99600000001</v>
      </c>
      <c r="L101" s="83">
        <v>14344.413</v>
      </c>
      <c r="M101" s="83">
        <v>599058</v>
      </c>
      <c r="N101" s="83">
        <v>613402.41299999994</v>
      </c>
      <c r="O101" s="84">
        <v>10801266.038000001</v>
      </c>
      <c r="P101" s="69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69"/>
      <c r="AE101" s="69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69"/>
      <c r="AT101" s="69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69"/>
      <c r="BI101" s="69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69"/>
      <c r="BX101" s="69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69"/>
      <c r="CM101" s="69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69"/>
      <c r="DB101" s="69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69"/>
      <c r="DQ101" s="69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69"/>
      <c r="EF101" s="69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69"/>
      <c r="EU101" s="69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69"/>
      <c r="FJ101" s="69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69"/>
      <c r="FY101" s="69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69"/>
      <c r="GN101" s="69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69"/>
      <c r="HC101" s="69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69"/>
      <c r="HR101" s="69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69"/>
      <c r="IG101" s="69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69"/>
    </row>
    <row r="102" spans="1:255" s="71" customFormat="1" ht="14.1" customHeight="1" x14ac:dyDescent="0.2">
      <c r="A102" s="68"/>
      <c r="B102" s="231" t="s">
        <v>235</v>
      </c>
      <c r="C102" s="281"/>
      <c r="D102" s="282">
        <v>3855.337</v>
      </c>
      <c r="E102" s="282">
        <v>194477.84899999999</v>
      </c>
      <c r="F102" s="282">
        <v>12873449.130999999</v>
      </c>
      <c r="G102" s="282">
        <v>113325.356</v>
      </c>
      <c r="H102" s="279">
        <v>13185107.673</v>
      </c>
      <c r="I102" s="279">
        <v>266.34199999999998</v>
      </c>
      <c r="J102" s="279">
        <v>230622.899</v>
      </c>
      <c r="K102" s="279">
        <v>230889.24100000001</v>
      </c>
      <c r="L102" s="279">
        <v>21611.819</v>
      </c>
      <c r="M102" s="279">
        <v>834058</v>
      </c>
      <c r="N102" s="279">
        <v>855669.81900000002</v>
      </c>
      <c r="O102" s="280">
        <v>14271666.733000001</v>
      </c>
      <c r="P102" s="69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69"/>
      <c r="AE102" s="69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69"/>
      <c r="AT102" s="69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69"/>
      <c r="BI102" s="69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69"/>
      <c r="BX102" s="69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69"/>
      <c r="CM102" s="69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69"/>
      <c r="DB102" s="69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69"/>
      <c r="DQ102" s="69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69"/>
      <c r="EF102" s="69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69"/>
      <c r="EU102" s="69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69"/>
      <c r="FJ102" s="69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69"/>
      <c r="FY102" s="69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69"/>
      <c r="GN102" s="69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69"/>
      <c r="HC102" s="69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69"/>
      <c r="HR102" s="69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69"/>
      <c r="IG102" s="69"/>
      <c r="IH102" s="70"/>
      <c r="II102" s="70"/>
      <c r="IJ102" s="70"/>
      <c r="IK102" s="70"/>
      <c r="IL102" s="70"/>
      <c r="IM102" s="70"/>
      <c r="IN102" s="70"/>
      <c r="IO102" s="70"/>
      <c r="IP102" s="70"/>
      <c r="IQ102" s="70"/>
      <c r="IR102" s="70"/>
      <c r="IS102" s="70"/>
      <c r="IT102" s="70"/>
      <c r="IU102" s="69"/>
    </row>
    <row r="103" spans="1:255" s="71" customFormat="1" ht="14.1" customHeight="1" x14ac:dyDescent="0.2">
      <c r="A103" s="68"/>
      <c r="B103" s="232" t="s">
        <v>236</v>
      </c>
      <c r="C103" s="222"/>
      <c r="D103" s="223">
        <v>0</v>
      </c>
      <c r="E103" s="223">
        <v>18737.883999999998</v>
      </c>
      <c r="F103" s="223">
        <v>3324066.1680000001</v>
      </c>
      <c r="G103" s="223">
        <v>180.429</v>
      </c>
      <c r="H103" s="83">
        <v>3342984.4810000001</v>
      </c>
      <c r="I103" s="83">
        <v>0</v>
      </c>
      <c r="J103" s="83">
        <v>1022.423</v>
      </c>
      <c r="K103" s="83">
        <v>1022.423</v>
      </c>
      <c r="L103" s="83">
        <v>5701.0190000000002</v>
      </c>
      <c r="M103" s="83">
        <v>697606</v>
      </c>
      <c r="N103" s="83">
        <v>703307.01899999997</v>
      </c>
      <c r="O103" s="84">
        <v>4047313.923</v>
      </c>
      <c r="P103" s="69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69"/>
      <c r="AE103" s="69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69"/>
      <c r="AT103" s="69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69"/>
      <c r="BI103" s="69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69"/>
      <c r="BX103" s="69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69"/>
      <c r="CM103" s="69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69"/>
      <c r="DB103" s="69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69"/>
      <c r="DQ103" s="69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69"/>
      <c r="EF103" s="69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69"/>
      <c r="EU103" s="69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69"/>
      <c r="FJ103" s="69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69"/>
      <c r="FY103" s="69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69"/>
      <c r="GN103" s="69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69"/>
      <c r="HC103" s="69"/>
      <c r="HD103" s="70"/>
      <c r="HE103" s="70"/>
      <c r="HF103" s="70"/>
      <c r="HG103" s="70"/>
      <c r="HH103" s="70"/>
      <c r="HI103" s="70"/>
      <c r="HJ103" s="70"/>
      <c r="HK103" s="70"/>
      <c r="HL103" s="70"/>
      <c r="HM103" s="70"/>
      <c r="HN103" s="70"/>
      <c r="HO103" s="70"/>
      <c r="HP103" s="70"/>
      <c r="HQ103" s="69"/>
      <c r="HR103" s="69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69"/>
      <c r="IG103" s="69"/>
      <c r="IH103" s="70"/>
      <c r="II103" s="70"/>
      <c r="IJ103" s="70"/>
      <c r="IK103" s="70"/>
      <c r="IL103" s="70"/>
      <c r="IM103" s="70"/>
      <c r="IN103" s="70"/>
      <c r="IO103" s="70"/>
      <c r="IP103" s="70"/>
      <c r="IQ103" s="70"/>
      <c r="IR103" s="70"/>
      <c r="IS103" s="70"/>
      <c r="IT103" s="70"/>
      <c r="IU103" s="69"/>
    </row>
    <row r="104" spans="1:255" s="71" customFormat="1" ht="14.1" customHeight="1" x14ac:dyDescent="0.2">
      <c r="A104" s="68"/>
      <c r="B104" s="232" t="s">
        <v>237</v>
      </c>
      <c r="C104" s="222"/>
      <c r="D104" s="223">
        <v>436.69400000000002</v>
      </c>
      <c r="E104" s="223">
        <v>68528.928</v>
      </c>
      <c r="F104" s="223">
        <v>6829107.0460000001</v>
      </c>
      <c r="G104" s="223">
        <v>13292.821</v>
      </c>
      <c r="H104" s="83">
        <v>6911365.489000001</v>
      </c>
      <c r="I104" s="83">
        <v>114.277</v>
      </c>
      <c r="J104" s="83">
        <v>63581.872000000003</v>
      </c>
      <c r="K104" s="83">
        <v>63696.149000000005</v>
      </c>
      <c r="L104" s="83">
        <v>32394.552</v>
      </c>
      <c r="M104" s="83">
        <v>697606</v>
      </c>
      <c r="N104" s="83">
        <v>730000.55200000003</v>
      </c>
      <c r="O104" s="84">
        <v>7705062.1900000013</v>
      </c>
      <c r="P104" s="69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69"/>
      <c r="AE104" s="69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69"/>
      <c r="AT104" s="69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69"/>
      <c r="BI104" s="69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69"/>
      <c r="BX104" s="69"/>
      <c r="BY104" s="70"/>
      <c r="BZ104" s="70"/>
      <c r="CA104" s="70"/>
      <c r="CB104" s="70"/>
      <c r="CC104" s="70"/>
      <c r="CD104" s="70"/>
      <c r="CE104" s="70"/>
      <c r="CF104" s="70"/>
      <c r="CG104" s="70"/>
      <c r="CH104" s="70"/>
      <c r="CI104" s="70"/>
      <c r="CJ104" s="70"/>
      <c r="CK104" s="70"/>
      <c r="CL104" s="69"/>
      <c r="CM104" s="69"/>
      <c r="CN104" s="70"/>
      <c r="CO104" s="70"/>
      <c r="CP104" s="70"/>
      <c r="CQ104" s="70"/>
      <c r="CR104" s="70"/>
      <c r="CS104" s="70"/>
      <c r="CT104" s="70"/>
      <c r="CU104" s="70"/>
      <c r="CV104" s="70"/>
      <c r="CW104" s="70"/>
      <c r="CX104" s="70"/>
      <c r="CY104" s="70"/>
      <c r="CZ104" s="70"/>
      <c r="DA104" s="69"/>
      <c r="DB104" s="69"/>
      <c r="DC104" s="70"/>
      <c r="DD104" s="70"/>
      <c r="DE104" s="70"/>
      <c r="DF104" s="70"/>
      <c r="DG104" s="70"/>
      <c r="DH104" s="70"/>
      <c r="DI104" s="70"/>
      <c r="DJ104" s="70"/>
      <c r="DK104" s="70"/>
      <c r="DL104" s="70"/>
      <c r="DM104" s="70"/>
      <c r="DN104" s="70"/>
      <c r="DO104" s="70"/>
      <c r="DP104" s="69"/>
      <c r="DQ104" s="69"/>
      <c r="DR104" s="70"/>
      <c r="DS104" s="70"/>
      <c r="DT104" s="70"/>
      <c r="DU104" s="70"/>
      <c r="DV104" s="70"/>
      <c r="DW104" s="70"/>
      <c r="DX104" s="70"/>
      <c r="DY104" s="70"/>
      <c r="DZ104" s="70"/>
      <c r="EA104" s="70"/>
      <c r="EB104" s="70"/>
      <c r="EC104" s="70"/>
      <c r="ED104" s="70"/>
      <c r="EE104" s="69"/>
      <c r="EF104" s="69"/>
      <c r="EG104" s="70"/>
      <c r="EH104" s="70"/>
      <c r="EI104" s="70"/>
      <c r="EJ104" s="70"/>
      <c r="EK104" s="70"/>
      <c r="EL104" s="70"/>
      <c r="EM104" s="70"/>
      <c r="EN104" s="70"/>
      <c r="EO104" s="70"/>
      <c r="EP104" s="70"/>
      <c r="EQ104" s="70"/>
      <c r="ER104" s="70"/>
      <c r="ES104" s="70"/>
      <c r="ET104" s="69"/>
      <c r="EU104" s="69"/>
      <c r="EV104" s="70"/>
      <c r="EW104" s="70"/>
      <c r="EX104" s="70"/>
      <c r="EY104" s="70"/>
      <c r="EZ104" s="70"/>
      <c r="FA104" s="70"/>
      <c r="FB104" s="70"/>
      <c r="FC104" s="70"/>
      <c r="FD104" s="70"/>
      <c r="FE104" s="70"/>
      <c r="FF104" s="70"/>
      <c r="FG104" s="70"/>
      <c r="FH104" s="70"/>
      <c r="FI104" s="69"/>
      <c r="FJ104" s="69"/>
      <c r="FK104" s="70"/>
      <c r="FL104" s="70"/>
      <c r="FM104" s="70"/>
      <c r="FN104" s="70"/>
      <c r="FO104" s="70"/>
      <c r="FP104" s="70"/>
      <c r="FQ104" s="70"/>
      <c r="FR104" s="70"/>
      <c r="FS104" s="70"/>
      <c r="FT104" s="70"/>
      <c r="FU104" s="70"/>
      <c r="FV104" s="70"/>
      <c r="FW104" s="70"/>
      <c r="FX104" s="69"/>
      <c r="FY104" s="69"/>
      <c r="FZ104" s="70"/>
      <c r="GA104" s="70"/>
      <c r="GB104" s="70"/>
      <c r="GC104" s="70"/>
      <c r="GD104" s="70"/>
      <c r="GE104" s="70"/>
      <c r="GF104" s="70"/>
      <c r="GG104" s="70"/>
      <c r="GH104" s="70"/>
      <c r="GI104" s="70"/>
      <c r="GJ104" s="70"/>
      <c r="GK104" s="70"/>
      <c r="GL104" s="70"/>
      <c r="GM104" s="69"/>
      <c r="GN104" s="69"/>
      <c r="GO104" s="70"/>
      <c r="GP104" s="70"/>
      <c r="GQ104" s="70"/>
      <c r="GR104" s="70"/>
      <c r="GS104" s="70"/>
      <c r="GT104" s="70"/>
      <c r="GU104" s="70"/>
      <c r="GV104" s="70"/>
      <c r="GW104" s="70"/>
      <c r="GX104" s="70"/>
      <c r="GY104" s="70"/>
      <c r="GZ104" s="70"/>
      <c r="HA104" s="70"/>
      <c r="HB104" s="69"/>
      <c r="HC104" s="69"/>
      <c r="HD104" s="70"/>
      <c r="HE104" s="70"/>
      <c r="HF104" s="70"/>
      <c r="HG104" s="70"/>
      <c r="HH104" s="70"/>
      <c r="HI104" s="70"/>
      <c r="HJ104" s="70"/>
      <c r="HK104" s="70"/>
      <c r="HL104" s="70"/>
      <c r="HM104" s="70"/>
      <c r="HN104" s="70"/>
      <c r="HO104" s="70"/>
      <c r="HP104" s="70"/>
      <c r="HQ104" s="69"/>
      <c r="HR104" s="69"/>
      <c r="HS104" s="70"/>
      <c r="HT104" s="70"/>
      <c r="HU104" s="70"/>
      <c r="HV104" s="70"/>
      <c r="HW104" s="70"/>
      <c r="HX104" s="70"/>
      <c r="HY104" s="70"/>
      <c r="HZ104" s="70"/>
      <c r="IA104" s="70"/>
      <c r="IB104" s="70"/>
      <c r="IC104" s="70"/>
      <c r="ID104" s="70"/>
      <c r="IE104" s="70"/>
      <c r="IF104" s="69"/>
      <c r="IG104" s="69"/>
      <c r="IH104" s="70"/>
      <c r="II104" s="70"/>
      <c r="IJ104" s="70"/>
      <c r="IK104" s="70"/>
      <c r="IL104" s="70"/>
      <c r="IM104" s="70"/>
      <c r="IN104" s="70"/>
      <c r="IO104" s="70"/>
      <c r="IP104" s="70"/>
      <c r="IQ104" s="70"/>
      <c r="IR104" s="70"/>
      <c r="IS104" s="70"/>
      <c r="IT104" s="70"/>
      <c r="IU104" s="69"/>
    </row>
    <row r="105" spans="1:255" s="71" customFormat="1" ht="14.1" customHeight="1" x14ac:dyDescent="0.2">
      <c r="A105" s="68"/>
      <c r="B105" s="232" t="s">
        <v>238</v>
      </c>
      <c r="C105" s="222"/>
      <c r="D105" s="223">
        <v>1855.8</v>
      </c>
      <c r="E105" s="223">
        <v>89377.695000000007</v>
      </c>
      <c r="F105" s="223">
        <v>10279481.896</v>
      </c>
      <c r="G105" s="223">
        <v>16066.534</v>
      </c>
      <c r="H105" s="83">
        <v>10386781.924999999</v>
      </c>
      <c r="I105" s="83">
        <v>114.277</v>
      </c>
      <c r="J105" s="83">
        <v>89594.289000000004</v>
      </c>
      <c r="K105" s="83">
        <v>89708.566000000006</v>
      </c>
      <c r="L105" s="83">
        <v>35854.288999999997</v>
      </c>
      <c r="M105" s="83">
        <v>1126606</v>
      </c>
      <c r="N105" s="83">
        <v>1162460.2890000001</v>
      </c>
      <c r="O105" s="84">
        <v>11638950.779999999</v>
      </c>
      <c r="P105" s="69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69"/>
      <c r="AE105" s="69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69"/>
      <c r="AT105" s="69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69"/>
      <c r="BI105" s="69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69"/>
      <c r="BX105" s="69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69"/>
      <c r="CM105" s="69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69"/>
      <c r="DB105" s="69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69"/>
      <c r="DQ105" s="69"/>
      <c r="DR105" s="70"/>
      <c r="DS105" s="70"/>
      <c r="DT105" s="70"/>
      <c r="DU105" s="70"/>
      <c r="DV105" s="70"/>
      <c r="DW105" s="70"/>
      <c r="DX105" s="70"/>
      <c r="DY105" s="70"/>
      <c r="DZ105" s="70"/>
      <c r="EA105" s="70"/>
      <c r="EB105" s="70"/>
      <c r="EC105" s="70"/>
      <c r="ED105" s="70"/>
      <c r="EE105" s="69"/>
      <c r="EF105" s="69"/>
      <c r="EG105" s="70"/>
      <c r="EH105" s="70"/>
      <c r="EI105" s="70"/>
      <c r="EJ105" s="70"/>
      <c r="EK105" s="70"/>
      <c r="EL105" s="70"/>
      <c r="EM105" s="70"/>
      <c r="EN105" s="70"/>
      <c r="EO105" s="70"/>
      <c r="EP105" s="70"/>
      <c r="EQ105" s="70"/>
      <c r="ER105" s="70"/>
      <c r="ES105" s="70"/>
      <c r="ET105" s="69"/>
      <c r="EU105" s="69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69"/>
      <c r="FJ105" s="69"/>
      <c r="FK105" s="70"/>
      <c r="FL105" s="70"/>
      <c r="FM105" s="70"/>
      <c r="FN105" s="70"/>
      <c r="FO105" s="70"/>
      <c r="FP105" s="70"/>
      <c r="FQ105" s="70"/>
      <c r="FR105" s="70"/>
      <c r="FS105" s="70"/>
      <c r="FT105" s="70"/>
      <c r="FU105" s="70"/>
      <c r="FV105" s="70"/>
      <c r="FW105" s="70"/>
      <c r="FX105" s="69"/>
      <c r="FY105" s="69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  <c r="GK105" s="70"/>
      <c r="GL105" s="70"/>
      <c r="GM105" s="69"/>
      <c r="GN105" s="69"/>
      <c r="GO105" s="70"/>
      <c r="GP105" s="70"/>
      <c r="GQ105" s="70"/>
      <c r="GR105" s="70"/>
      <c r="GS105" s="70"/>
      <c r="GT105" s="70"/>
      <c r="GU105" s="70"/>
      <c r="GV105" s="70"/>
      <c r="GW105" s="70"/>
      <c r="GX105" s="70"/>
      <c r="GY105" s="70"/>
      <c r="GZ105" s="70"/>
      <c r="HA105" s="70"/>
      <c r="HB105" s="69"/>
      <c r="HC105" s="69"/>
      <c r="HD105" s="70"/>
      <c r="HE105" s="70"/>
      <c r="HF105" s="70"/>
      <c r="HG105" s="70"/>
      <c r="HH105" s="70"/>
      <c r="HI105" s="70"/>
      <c r="HJ105" s="70"/>
      <c r="HK105" s="70"/>
      <c r="HL105" s="70"/>
      <c r="HM105" s="70"/>
      <c r="HN105" s="70"/>
      <c r="HO105" s="70"/>
      <c r="HP105" s="70"/>
      <c r="HQ105" s="69"/>
      <c r="HR105" s="69"/>
      <c r="HS105" s="70"/>
      <c r="HT105" s="70"/>
      <c r="HU105" s="70"/>
      <c r="HV105" s="70"/>
      <c r="HW105" s="70"/>
      <c r="HX105" s="70"/>
      <c r="HY105" s="70"/>
      <c r="HZ105" s="70"/>
      <c r="IA105" s="70"/>
      <c r="IB105" s="70"/>
      <c r="IC105" s="70"/>
      <c r="ID105" s="70"/>
      <c r="IE105" s="70"/>
      <c r="IF105" s="69"/>
      <c r="IG105" s="69"/>
      <c r="IH105" s="70"/>
      <c r="II105" s="70"/>
      <c r="IJ105" s="70"/>
      <c r="IK105" s="70"/>
      <c r="IL105" s="70"/>
      <c r="IM105" s="70"/>
      <c r="IN105" s="70"/>
      <c r="IO105" s="70"/>
      <c r="IP105" s="70"/>
      <c r="IQ105" s="70"/>
      <c r="IR105" s="70"/>
      <c r="IS105" s="70"/>
      <c r="IT105" s="70"/>
      <c r="IU105" s="69"/>
    </row>
    <row r="106" spans="1:255" s="71" customFormat="1" ht="3.95" customHeight="1" x14ac:dyDescent="0.2">
      <c r="A106" s="72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</row>
    <row r="107" spans="1:255" x14ac:dyDescent="0.25">
      <c r="B107" s="337" t="s">
        <v>27</v>
      </c>
      <c r="C107" s="337"/>
    </row>
  </sheetData>
  <mergeCells count="1">
    <mergeCell ref="B107:C107"/>
  </mergeCells>
  <phoneticPr fontId="0" type="noConversion"/>
  <hyperlinks>
    <hyperlink ref="B107:C107" location="Aurkibidea!A1" tooltip="Itzuli" display="◄ itzuli" xr:uid="{00000000-0004-0000-05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Normal="100" workbookViewId="0">
      <selection activeCell="V33" sqref="V33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88" customFormat="1" ht="15.75" x14ac:dyDescent="0.2">
      <c r="B1" s="190" t="s">
        <v>26</v>
      </c>
      <c r="U1" s="191" t="str">
        <f>Aurkibidea!B8</f>
        <v>2025-ko 3. hiruhilabetea</v>
      </c>
    </row>
    <row r="2" spans="2:31" s="4" customFormat="1" ht="27" customHeight="1" x14ac:dyDescent="0.2">
      <c r="B2" s="320" t="s">
        <v>28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311" t="s">
        <v>30</v>
      </c>
      <c r="C5" s="312"/>
      <c r="D5" s="313"/>
      <c r="E5"/>
      <c r="F5" s="109">
        <v>2025</v>
      </c>
      <c r="G5" s="262"/>
      <c r="H5" s="263"/>
      <c r="I5"/>
      <c r="J5" s="109">
        <v>2024</v>
      </c>
      <c r="K5" s="262"/>
      <c r="L5" s="263"/>
      <c r="M5"/>
      <c r="N5" s="109" t="s">
        <v>31</v>
      </c>
      <c r="O5" s="110"/>
      <c r="P5" s="110"/>
      <c r="Q5" s="111"/>
      <c r="R5"/>
      <c r="S5" s="325" t="s">
        <v>233</v>
      </c>
      <c r="T5" s="312"/>
      <c r="U5" s="313"/>
      <c r="AA5"/>
      <c r="AB5"/>
      <c r="AC5"/>
      <c r="AD5"/>
      <c r="AE5"/>
    </row>
    <row r="6" spans="2:31" s="13" customFormat="1" ht="24" customHeight="1" x14ac:dyDescent="0.2">
      <c r="B6" s="314"/>
      <c r="C6" s="315"/>
      <c r="D6" s="316"/>
      <c r="E6"/>
      <c r="F6" s="125" t="s">
        <v>32</v>
      </c>
      <c r="G6" s="209" t="s">
        <v>33</v>
      </c>
      <c r="H6" s="102" t="s">
        <v>34</v>
      </c>
      <c r="I6" s="58"/>
      <c r="J6" s="125" t="s">
        <v>32</v>
      </c>
      <c r="K6" s="209" t="s">
        <v>33</v>
      </c>
      <c r="L6" s="102" t="s">
        <v>34</v>
      </c>
      <c r="M6"/>
      <c r="N6" s="339">
        <v>2025</v>
      </c>
      <c r="O6" s="340"/>
      <c r="P6" s="341">
        <v>2024</v>
      </c>
      <c r="Q6" s="342"/>
      <c r="R6"/>
      <c r="S6" s="314"/>
      <c r="T6" s="315"/>
      <c r="U6" s="316"/>
      <c r="AA6"/>
      <c r="AB6"/>
      <c r="AC6"/>
      <c r="AD6"/>
      <c r="AE6"/>
    </row>
    <row r="7" spans="2:31" s="13" customFormat="1" ht="12.75" customHeight="1" x14ac:dyDescent="0.2">
      <c r="B7" s="317"/>
      <c r="C7" s="318"/>
      <c r="D7" s="319"/>
      <c r="E7" s="57"/>
      <c r="F7" s="126" t="s">
        <v>0</v>
      </c>
      <c r="G7" s="112" t="s">
        <v>1</v>
      </c>
      <c r="H7" s="105" t="s">
        <v>2</v>
      </c>
      <c r="I7" s="57"/>
      <c r="J7" s="126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515145.14399999997</v>
      </c>
      <c r="G9" s="34">
        <v>346212.50899999996</v>
      </c>
      <c r="H9" s="37">
        <v>346003.679</v>
      </c>
      <c r="I9" s="275"/>
      <c r="J9" s="31">
        <v>492115.35</v>
      </c>
      <c r="K9" s="34">
        <v>342364.402</v>
      </c>
      <c r="L9" s="37">
        <v>342344.402</v>
      </c>
      <c r="M9"/>
      <c r="N9" s="40">
        <f>IF(+$F9=0," ",+G9/$F9*100)</f>
        <v>67.206788811349057</v>
      </c>
      <c r="O9" s="41">
        <f>IF(+$F9=0," ",+H9/$F9*100)</f>
        <v>67.166250721757763</v>
      </c>
      <c r="P9" s="41">
        <f>IF(+$J9=0," ",+K9/$J9*100)</f>
        <v>69.569949809531451</v>
      </c>
      <c r="Q9" s="42">
        <f>IF(+$J9=0," ",+L9/$J9*100)</f>
        <v>69.565885721711382</v>
      </c>
      <c r="R9"/>
      <c r="S9" s="40">
        <f>IF(+J9=0," ",(+F9/J9-1)*100)</f>
        <v>4.6797552646955731</v>
      </c>
      <c r="T9" s="41">
        <f>IF(+K9=0," ",(+G9/K9-1)*100)</f>
        <v>1.1239798815298352</v>
      </c>
      <c r="U9" s="42">
        <f>IF(+L9=0," ",(+H9/L9-1)*100)</f>
        <v>1.0688876402307868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881640.31300000008</v>
      </c>
      <c r="G10" s="34">
        <v>514872.77899999998</v>
      </c>
      <c r="H10" s="37">
        <v>483439.18099999998</v>
      </c>
      <c r="I10" s="275"/>
      <c r="J10" s="31">
        <v>830229.14200000011</v>
      </c>
      <c r="K10" s="34">
        <v>482203.95499999996</v>
      </c>
      <c r="L10" s="37">
        <v>446286.58799999999</v>
      </c>
      <c r="M10"/>
      <c r="N10" s="40">
        <f t="shared" ref="N10:O24" si="0">IF(+$F10=0," ",+G10/$F10*100)</f>
        <v>58.399414297199904</v>
      </c>
      <c r="O10" s="41">
        <f t="shared" si="0"/>
        <v>54.834060315932945</v>
      </c>
      <c r="P10" s="41">
        <f t="shared" ref="P10:Q24" si="1">IF(+$J10=0," ",+K10/$J10*100)</f>
        <v>58.080827401262184</v>
      </c>
      <c r="Q10" s="42">
        <f t="shared" si="1"/>
        <v>53.754628140962069</v>
      </c>
      <c r="R10"/>
      <c r="S10" s="40">
        <f t="shared" ref="S10:U24" si="2">IF(+J10=0," ",(+F10/J10-1)*100)</f>
        <v>6.1924074209382507</v>
      </c>
      <c r="T10" s="41">
        <f t="shared" si="2"/>
        <v>6.7748975638327158</v>
      </c>
      <c r="U10" s="42">
        <f t="shared" si="2"/>
        <v>8.324828484426682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82190.881999999998</v>
      </c>
      <c r="G11" s="34">
        <v>48927.328000000001</v>
      </c>
      <c r="H11" s="37">
        <v>38932.252999999997</v>
      </c>
      <c r="I11" s="275"/>
      <c r="J11" s="31">
        <v>85254.52</v>
      </c>
      <c r="K11" s="34">
        <v>63532.734000000004</v>
      </c>
      <c r="L11" s="37">
        <v>50361.261000000006</v>
      </c>
      <c r="M11"/>
      <c r="N11" s="40">
        <f t="shared" si="0"/>
        <v>59.528900054874697</v>
      </c>
      <c r="O11" s="41">
        <f t="shared" si="0"/>
        <v>47.36809248500338</v>
      </c>
      <c r="P11" s="41">
        <f t="shared" si="1"/>
        <v>74.521250017007901</v>
      </c>
      <c r="Q11" s="42">
        <f t="shared" si="1"/>
        <v>59.071660951231685</v>
      </c>
      <c r="R11"/>
      <c r="S11" s="40">
        <f t="shared" si="2"/>
        <v>-3.5935197336164793</v>
      </c>
      <c r="T11" s="41">
        <f t="shared" si="2"/>
        <v>-22.988788739990319</v>
      </c>
      <c r="U11" s="42">
        <f t="shared" si="2"/>
        <v>-22.694046521194156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18265246.693999998</v>
      </c>
      <c r="G12" s="34">
        <v>12339642.932</v>
      </c>
      <c r="H12" s="37">
        <v>12305361.813000001</v>
      </c>
      <c r="I12" s="275"/>
      <c r="J12" s="31">
        <v>17547268.891000003</v>
      </c>
      <c r="K12" s="34">
        <v>11841442.403999999</v>
      </c>
      <c r="L12" s="37">
        <v>11812504.252</v>
      </c>
      <c r="M12"/>
      <c r="N12" s="40">
        <f t="shared" si="0"/>
        <v>67.558041447386984</v>
      </c>
      <c r="O12" s="41">
        <f t="shared" si="0"/>
        <v>67.370356498071402</v>
      </c>
      <c r="P12" s="41">
        <f t="shared" si="1"/>
        <v>67.483107927259709</v>
      </c>
      <c r="Q12" s="42">
        <f t="shared" si="1"/>
        <v>67.318192508343202</v>
      </c>
      <c r="R12"/>
      <c r="S12" s="40">
        <f t="shared" si="2"/>
        <v>4.0916783543919255</v>
      </c>
      <c r="T12" s="41">
        <f t="shared" si="2"/>
        <v>4.2072621814358557</v>
      </c>
      <c r="U12" s="42">
        <f t="shared" si="2"/>
        <v>4.1723376388758115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493134.321</v>
      </c>
      <c r="G13" s="34">
        <v>236649.12099999998</v>
      </c>
      <c r="H13" s="37">
        <v>218098.76400000002</v>
      </c>
      <c r="I13" s="275"/>
      <c r="J13" s="31">
        <v>540765.03899999999</v>
      </c>
      <c r="K13" s="34">
        <v>212035.158</v>
      </c>
      <c r="L13" s="37">
        <v>193297.97399999999</v>
      </c>
      <c r="M13"/>
      <c r="N13" s="40">
        <f t="shared" si="0"/>
        <v>47.988775252980211</v>
      </c>
      <c r="O13" s="41">
        <f t="shared" si="0"/>
        <v>44.227050260409683</v>
      </c>
      <c r="P13" s="41">
        <f t="shared" si="1"/>
        <v>39.210219357394514</v>
      </c>
      <c r="Q13" s="42">
        <f t="shared" si="1"/>
        <v>35.745279383713999</v>
      </c>
      <c r="R13"/>
      <c r="S13" s="40">
        <f t="shared" si="2"/>
        <v>-8.8080246622600171</v>
      </c>
      <c r="T13" s="41">
        <f t="shared" si="2"/>
        <v>11.608434767219112</v>
      </c>
      <c r="U13" s="42">
        <f t="shared" si="2"/>
        <v>12.830341408544733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308961.511</v>
      </c>
      <c r="G14" s="34">
        <v>65390.017999999996</v>
      </c>
      <c r="H14" s="37">
        <v>61858.178</v>
      </c>
      <c r="I14" s="275"/>
      <c r="J14" s="31">
        <v>275157.06099999999</v>
      </c>
      <c r="K14" s="34">
        <v>67330.305000000008</v>
      </c>
      <c r="L14" s="37">
        <v>57435.644</v>
      </c>
      <c r="M14"/>
      <c r="N14" s="40">
        <f t="shared" si="0"/>
        <v>21.164454364673276</v>
      </c>
      <c r="O14" s="41">
        <f t="shared" si="0"/>
        <v>20.021321684952532</v>
      </c>
      <c r="P14" s="41">
        <f t="shared" si="1"/>
        <v>24.469771829696935</v>
      </c>
      <c r="Q14" s="42">
        <f t="shared" si="1"/>
        <v>20.873767073707768</v>
      </c>
      <c r="R14"/>
      <c r="S14" s="40">
        <f>IF(+J14=0," ",(+F14/J14-1)*100)</f>
        <v>12.285510637868025</v>
      </c>
      <c r="T14" s="41">
        <f t="shared" si="2"/>
        <v>-2.8817439635837272</v>
      </c>
      <c r="U14" s="42">
        <f t="shared" si="2"/>
        <v>7.6999815654543724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94619.772999999986</v>
      </c>
      <c r="G15" s="34">
        <v>29546.203000000001</v>
      </c>
      <c r="H15" s="37">
        <v>29546.203000000001</v>
      </c>
      <c r="I15" s="275"/>
      <c r="J15" s="31">
        <v>91676.243000000002</v>
      </c>
      <c r="K15" s="34">
        <v>28921.308000000001</v>
      </c>
      <c r="L15" s="37">
        <v>28919.173000000003</v>
      </c>
      <c r="M15"/>
      <c r="N15" s="40">
        <f t="shared" si="0"/>
        <v>31.226245913737294</v>
      </c>
      <c r="O15" s="41">
        <f t="shared" si="0"/>
        <v>31.226245913737294</v>
      </c>
      <c r="P15" s="41">
        <f t="shared" si="1"/>
        <v>31.547222108567428</v>
      </c>
      <c r="Q15" s="42">
        <f t="shared" si="1"/>
        <v>31.544893260950936</v>
      </c>
      <c r="R15"/>
      <c r="S15" s="40">
        <f t="shared" si="2"/>
        <v>3.2107882082384132</v>
      </c>
      <c r="T15" s="41">
        <f t="shared" si="2"/>
        <v>2.1606733692680846</v>
      </c>
      <c r="U15" s="42">
        <f t="shared" si="2"/>
        <v>2.1682155295381422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285056.60599999997</v>
      </c>
      <c r="G16" s="34">
        <v>258785.44</v>
      </c>
      <c r="H16" s="37">
        <v>113121.773</v>
      </c>
      <c r="I16" s="275"/>
      <c r="J16" s="31">
        <v>284156.18299999996</v>
      </c>
      <c r="K16" s="34">
        <v>261227.87699999998</v>
      </c>
      <c r="L16" s="37">
        <v>138369.21</v>
      </c>
      <c r="M16"/>
      <c r="N16" s="40">
        <f t="shared" si="0"/>
        <v>90.7838775011585</v>
      </c>
      <c r="O16" s="41">
        <f t="shared" si="0"/>
        <v>39.683968243135546</v>
      </c>
      <c r="P16" s="41">
        <f t="shared" si="1"/>
        <v>91.931090234274436</v>
      </c>
      <c r="Q16" s="42">
        <f t="shared" si="1"/>
        <v>48.694773606245974</v>
      </c>
      <c r="R16"/>
      <c r="S16" s="40">
        <f t="shared" si="2"/>
        <v>0.31687608923154365</v>
      </c>
      <c r="T16" s="41">
        <f t="shared" si="2"/>
        <v>-0.93498329047017048</v>
      </c>
      <c r="U16" s="42">
        <f t="shared" si="2"/>
        <v>-18.246427077237769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 s="276"/>
      <c r="J17" s="32"/>
      <c r="K17" s="35"/>
      <c r="L17" s="38"/>
      <c r="M17"/>
      <c r="N17" s="43" t="str">
        <f t="shared" si="0"/>
        <v xml:space="preserve"> </v>
      </c>
      <c r="O17" s="44" t="str">
        <f t="shared" si="0"/>
        <v xml:space="preserve"> </v>
      </c>
      <c r="P17" s="44" t="str">
        <f t="shared" si="1"/>
        <v xml:space="preserve"> </v>
      </c>
      <c r="Q17" s="45" t="str">
        <f t="shared" si="1"/>
        <v xml:space="preserve"> </v>
      </c>
      <c r="R17"/>
      <c r="S17" s="43" t="str">
        <f t="shared" si="2"/>
        <v xml:space="preserve"> </v>
      </c>
      <c r="T17" s="44" t="str">
        <f t="shared" si="2"/>
        <v xml:space="preserve"> </v>
      </c>
      <c r="U17" s="45" t="str">
        <f t="shared" si="2"/>
        <v xml:space="preserve"> </v>
      </c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20925995.243999995</v>
      </c>
      <c r="G18" s="264">
        <v>13840026.329999998</v>
      </c>
      <c r="H18" s="39">
        <v>13596361.844000001</v>
      </c>
      <c r="I18" s="276"/>
      <c r="J18" s="33">
        <v>20146622.429000005</v>
      </c>
      <c r="K18" s="264">
        <v>13299058.142999999</v>
      </c>
      <c r="L18" s="39">
        <v>13069518.504000001</v>
      </c>
      <c r="M18"/>
      <c r="N18" s="46">
        <f t="shared" si="0"/>
        <v>66.137959837146951</v>
      </c>
      <c r="O18" s="47">
        <f t="shared" si="0"/>
        <v>64.973549336433194</v>
      </c>
      <c r="P18" s="47">
        <f t="shared" si="1"/>
        <v>66.011353465664314</v>
      </c>
      <c r="Q18" s="48">
        <f t="shared" si="1"/>
        <v>64.872007951005799</v>
      </c>
      <c r="R18"/>
      <c r="S18" s="46">
        <f t="shared" si="2"/>
        <v>3.8685036052401811</v>
      </c>
      <c r="T18" s="47">
        <f t="shared" si="2"/>
        <v>4.0677180382487466</v>
      </c>
      <c r="U18" s="48">
        <f t="shared" si="2"/>
        <v>4.0310845410162388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163"/>
      <c r="H19" s="38"/>
      <c r="I19" s="276"/>
      <c r="J19" s="32"/>
      <c r="K19" s="163"/>
      <c r="L19" s="38"/>
      <c r="M19"/>
      <c r="N19" s="43" t="str">
        <f t="shared" si="0"/>
        <v xml:space="preserve"> </v>
      </c>
      <c r="O19" s="44" t="str">
        <f t="shared" si="0"/>
        <v xml:space="preserve"> </v>
      </c>
      <c r="P19" s="44" t="str">
        <f t="shared" si="1"/>
        <v xml:space="preserve"> </v>
      </c>
      <c r="Q19" s="45" t="str">
        <f t="shared" si="1"/>
        <v xml:space="preserve"> </v>
      </c>
      <c r="R19"/>
      <c r="S19" s="43" t="str">
        <f t="shared" si="2"/>
        <v xml:space="preserve"> </v>
      </c>
      <c r="T19" s="44" t="str">
        <f t="shared" si="2"/>
        <v xml:space="preserve"> </v>
      </c>
      <c r="U19" s="45" t="str">
        <f t="shared" si="2"/>
        <v xml:space="preserve"> </v>
      </c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19744223.033</v>
      </c>
      <c r="G20" s="265">
        <v>13249655.548</v>
      </c>
      <c r="H20" s="37">
        <v>13173736.926000001</v>
      </c>
      <c r="I20" s="276"/>
      <c r="J20" s="31">
        <v>18954867.903000005</v>
      </c>
      <c r="K20" s="265">
        <v>12729543.494999999</v>
      </c>
      <c r="L20" s="37">
        <v>12651496.503</v>
      </c>
      <c r="M20"/>
      <c r="N20" s="40">
        <f t="shared" si="0"/>
        <v>67.106492495829585</v>
      </c>
      <c r="O20" s="41">
        <f t="shared" si="0"/>
        <v>66.721981938624509</v>
      </c>
      <c r="P20" s="41">
        <f t="shared" si="1"/>
        <v>67.15712058845466</v>
      </c>
      <c r="Q20" s="42">
        <f t="shared" si="1"/>
        <v>66.745368882247064</v>
      </c>
      <c r="R20"/>
      <c r="S20" s="40">
        <f t="shared" si="2"/>
        <v>4.1643926723174962</v>
      </c>
      <c r="T20" s="41">
        <f t="shared" si="2"/>
        <v>4.085865712343062</v>
      </c>
      <c r="U20" s="42">
        <f t="shared" si="2"/>
        <v>4.1278944579889343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802095.83199999994</v>
      </c>
      <c r="G21" s="265">
        <v>302039.13899999997</v>
      </c>
      <c r="H21" s="37">
        <v>279956.94200000004</v>
      </c>
      <c r="I21" s="276"/>
      <c r="J21" s="31">
        <v>815922.1</v>
      </c>
      <c r="K21" s="265">
        <v>279365.46299999999</v>
      </c>
      <c r="L21" s="37">
        <v>250733.61799999999</v>
      </c>
      <c r="M21"/>
      <c r="N21" s="40">
        <f t="shared" si="0"/>
        <v>37.656240931569876</v>
      </c>
      <c r="O21" s="41">
        <f t="shared" si="0"/>
        <v>34.903178751339034</v>
      </c>
      <c r="P21" s="41">
        <f t="shared" si="1"/>
        <v>34.239232274747799</v>
      </c>
      <c r="Q21" s="42">
        <f t="shared" si="1"/>
        <v>30.730092738019966</v>
      </c>
      <c r="R21"/>
      <c r="S21" s="40">
        <f t="shared" si="2"/>
        <v>-1.6945573603166286</v>
      </c>
      <c r="T21" s="41">
        <f t="shared" si="2"/>
        <v>8.1161342409745032</v>
      </c>
      <c r="U21" s="42">
        <f t="shared" si="2"/>
        <v>11.655127953364453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379676.37899999996</v>
      </c>
      <c r="G22" s="265">
        <v>288331.64299999998</v>
      </c>
      <c r="H22" s="37">
        <v>142667.976</v>
      </c>
      <c r="I22" s="276"/>
      <c r="J22" s="31">
        <v>375832.42599999998</v>
      </c>
      <c r="K22" s="265">
        <v>290149.185</v>
      </c>
      <c r="L22" s="37">
        <v>167288.383</v>
      </c>
      <c r="M22"/>
      <c r="N22" s="40">
        <f t="shared" si="0"/>
        <v>75.941422471267302</v>
      </c>
      <c r="O22" s="41">
        <f t="shared" si="0"/>
        <v>37.576205392540366</v>
      </c>
      <c r="P22" s="41">
        <f t="shared" si="1"/>
        <v>77.201743364208824</v>
      </c>
      <c r="Q22" s="42">
        <f t="shared" si="1"/>
        <v>44.511428878145821</v>
      </c>
      <c r="R22"/>
      <c r="S22" s="40">
        <f t="shared" si="2"/>
        <v>1.0227837552260644</v>
      </c>
      <c r="T22" s="41">
        <f t="shared" si="2"/>
        <v>-0.62641637266704908</v>
      </c>
      <c r="U22" s="42">
        <f t="shared" si="2"/>
        <v>-14.717344120661391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163"/>
      <c r="H23" s="38"/>
      <c r="I23" s="276"/>
      <c r="J23" s="32"/>
      <c r="K23" s="163"/>
      <c r="L23" s="38"/>
      <c r="M23"/>
      <c r="N23" s="43" t="str">
        <f t="shared" si="0"/>
        <v xml:space="preserve"> </v>
      </c>
      <c r="O23" s="44" t="str">
        <f t="shared" si="0"/>
        <v xml:space="preserve"> </v>
      </c>
      <c r="P23" s="44" t="str">
        <f t="shared" si="1"/>
        <v xml:space="preserve"> </v>
      </c>
      <c r="Q23" s="45" t="str">
        <f t="shared" si="1"/>
        <v xml:space="preserve"> </v>
      </c>
      <c r="R23"/>
      <c r="S23" s="43" t="str">
        <f t="shared" si="2"/>
        <v xml:space="preserve"> </v>
      </c>
      <c r="T23" s="44" t="str">
        <f t="shared" si="2"/>
        <v xml:space="preserve"> </v>
      </c>
      <c r="U23" s="45" t="str">
        <f t="shared" si="2"/>
        <v xml:space="preserve"> </v>
      </c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20925995.243999999</v>
      </c>
      <c r="G24" s="52">
        <v>13840026.33</v>
      </c>
      <c r="H24" s="53">
        <v>13596361.844000001</v>
      </c>
      <c r="I24"/>
      <c r="J24" s="51">
        <v>20146622.429000005</v>
      </c>
      <c r="K24" s="52">
        <v>13299058.142999999</v>
      </c>
      <c r="L24" s="53">
        <v>13069518.504000001</v>
      </c>
      <c r="M24"/>
      <c r="N24" s="54">
        <f t="shared" si="0"/>
        <v>66.137959837146951</v>
      </c>
      <c r="O24" s="55">
        <f t="shared" si="0"/>
        <v>64.97354933643318</v>
      </c>
      <c r="P24" s="55">
        <f t="shared" si="1"/>
        <v>66.011353465664314</v>
      </c>
      <c r="Q24" s="56">
        <f t="shared" si="1"/>
        <v>64.872007951005799</v>
      </c>
      <c r="R24"/>
      <c r="S24" s="54">
        <f t="shared" si="2"/>
        <v>3.8685036052401811</v>
      </c>
      <c r="T24" s="55">
        <f t="shared" si="2"/>
        <v>4.0677180382487466</v>
      </c>
      <c r="U24" s="56">
        <f t="shared" si="2"/>
        <v>4.0310845410162388</v>
      </c>
    </row>
    <row r="25" spans="2:31" ht="6.75" customHeight="1" x14ac:dyDescent="0.2">
      <c r="F25" s="11"/>
      <c r="J25" s="11"/>
    </row>
    <row r="26" spans="2:31" x14ac:dyDescent="0.2">
      <c r="C26" s="338" t="s">
        <v>27</v>
      </c>
      <c r="D26" s="338"/>
      <c r="F26" s="11"/>
      <c r="J26" s="11"/>
    </row>
    <row r="28" spans="2:31" x14ac:dyDescent="0.2">
      <c r="F28" s="120"/>
      <c r="G28" s="120"/>
    </row>
    <row r="29" spans="2:31" x14ac:dyDescent="0.2">
      <c r="G29" s="121"/>
      <c r="K29" s="164"/>
    </row>
    <row r="30" spans="2:31" x14ac:dyDescent="0.2">
      <c r="G30" s="121"/>
    </row>
    <row r="31" spans="2:31" x14ac:dyDescent="0.2">
      <c r="F31" s="121"/>
      <c r="G31" s="120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zoomScaleNormal="100" workbookViewId="0">
      <selection activeCell="Z22" sqref="Z22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88" customFormat="1" ht="15.75" x14ac:dyDescent="0.2">
      <c r="B1" s="190" t="s">
        <v>26</v>
      </c>
      <c r="U1" s="191" t="str">
        <f>Aurkibidea!B8</f>
        <v>2025-ko 3. hiruhilabetea</v>
      </c>
    </row>
    <row r="2" spans="2:24" s="4" customFormat="1" ht="27" customHeight="1" x14ac:dyDescent="0.2">
      <c r="B2" s="320" t="s">
        <v>47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311" t="s">
        <v>48</v>
      </c>
      <c r="C5" s="312"/>
      <c r="D5" s="313"/>
      <c r="E5"/>
      <c r="F5" s="109">
        <v>2025</v>
      </c>
      <c r="G5" s="262"/>
      <c r="H5" s="263"/>
      <c r="I5"/>
      <c r="J5" s="109">
        <v>2024</v>
      </c>
      <c r="K5" s="262"/>
      <c r="L5" s="263"/>
      <c r="M5"/>
      <c r="N5" s="109" t="s">
        <v>31</v>
      </c>
      <c r="O5" s="110"/>
      <c r="P5" s="110"/>
      <c r="Q5" s="111"/>
      <c r="R5"/>
      <c r="S5" s="325" t="s">
        <v>233</v>
      </c>
      <c r="T5" s="312"/>
      <c r="U5" s="313"/>
    </row>
    <row r="6" spans="2:24" s="13" customFormat="1" ht="24" customHeight="1" x14ac:dyDescent="0.2">
      <c r="B6" s="314"/>
      <c r="C6" s="315"/>
      <c r="D6" s="316"/>
      <c r="E6"/>
      <c r="F6" s="125" t="s">
        <v>32</v>
      </c>
      <c r="G6" s="209" t="s">
        <v>185</v>
      </c>
      <c r="H6" s="102" t="s">
        <v>186</v>
      </c>
      <c r="I6" s="58"/>
      <c r="J6" s="125" t="s">
        <v>32</v>
      </c>
      <c r="K6" s="209" t="s">
        <v>185</v>
      </c>
      <c r="L6" s="102" t="s">
        <v>186</v>
      </c>
      <c r="M6"/>
      <c r="N6" s="339">
        <v>2025</v>
      </c>
      <c r="O6" s="340"/>
      <c r="P6" s="343">
        <v>2024</v>
      </c>
      <c r="Q6" s="316"/>
      <c r="R6"/>
      <c r="S6" s="314"/>
      <c r="T6" s="315"/>
      <c r="U6" s="316"/>
    </row>
    <row r="7" spans="2:24" s="13" customFormat="1" ht="12.75" customHeight="1" x14ac:dyDescent="0.2">
      <c r="B7" s="317"/>
      <c r="C7" s="318"/>
      <c r="D7" s="319"/>
      <c r="E7" s="57"/>
      <c r="F7" s="126" t="s">
        <v>0</v>
      </c>
      <c r="G7" s="112" t="s">
        <v>1</v>
      </c>
      <c r="H7" s="105" t="s">
        <v>2</v>
      </c>
      <c r="I7" s="57"/>
      <c r="J7" s="126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10062212.390000001</v>
      </c>
      <c r="G9" s="34">
        <v>7633191.1490000002</v>
      </c>
      <c r="H9" s="37">
        <v>7230919.193</v>
      </c>
      <c r="I9" s="252">
        <v>0</v>
      </c>
      <c r="J9" s="31">
        <v>9393312.1710000001</v>
      </c>
      <c r="K9" s="34">
        <v>7175024.7680000002</v>
      </c>
      <c r="L9" s="37">
        <v>6745558.1710000001</v>
      </c>
      <c r="M9"/>
      <c r="N9" s="40">
        <f>IF(+$F9=0," ",+G9/$F9*100)</f>
        <v>75.859968495457281</v>
      </c>
      <c r="O9" s="41">
        <f>IF(+$F9=0," ",+H9/$F9*100)</f>
        <v>71.862120503302151</v>
      </c>
      <c r="P9" s="41">
        <f>IF(+$J9=0," ",+K9/$J9*100)</f>
        <v>76.384396019025914</v>
      </c>
      <c r="Q9" s="42">
        <f>IF(+$J9=0," ",+L9/$J9*100)</f>
        <v>71.812349554671258</v>
      </c>
      <c r="R9"/>
      <c r="S9" s="40">
        <f t="shared" ref="S9:U24" si="0">IF(+J9=0," ",(+F9/J9-1)*100)</f>
        <v>7.12102618142616</v>
      </c>
      <c r="T9" s="41">
        <f t="shared" si="0"/>
        <v>6.3855721173727842</v>
      </c>
      <c r="U9" s="42">
        <f t="shared" si="0"/>
        <v>7.1952684966327674</v>
      </c>
      <c r="W9" s="128"/>
      <c r="X9" s="9"/>
    </row>
    <row r="10" spans="2:24" s="8" customFormat="1" ht="15.95" customHeight="1" x14ac:dyDescent="0.2">
      <c r="B10" s="27"/>
      <c r="C10" s="129" t="s">
        <v>136</v>
      </c>
      <c r="D10" s="21"/>
      <c r="E10"/>
      <c r="F10" s="31">
        <v>8004823.3899999997</v>
      </c>
      <c r="G10" s="34">
        <v>5951473.3640000001</v>
      </c>
      <c r="H10" s="37">
        <v>5602752.6839999994</v>
      </c>
      <c r="I10" s="252">
        <v>0</v>
      </c>
      <c r="J10" s="31">
        <v>7572312.1710000001</v>
      </c>
      <c r="K10" s="34">
        <v>5430692.074</v>
      </c>
      <c r="L10" s="37">
        <v>5051671.3039999995</v>
      </c>
      <c r="M10"/>
      <c r="N10" s="40">
        <f t="shared" ref="N10:O34" si="1">IF(+$F10=0," ",+G10/$F10*100)</f>
        <v>74.348590518997071</v>
      </c>
      <c r="O10" s="41">
        <f t="shared" si="1"/>
        <v>69.992208585129063</v>
      </c>
      <c r="P10" s="41">
        <f t="shared" ref="P10:Q34" si="2">IF(+$J10=0," ",+K10/$J10*100)</f>
        <v>71.717752139143826</v>
      </c>
      <c r="Q10" s="42">
        <f t="shared" si="2"/>
        <v>66.712401574602225</v>
      </c>
      <c r="R10"/>
      <c r="S10" s="40">
        <f t="shared" si="0"/>
        <v>5.7117457552318784</v>
      </c>
      <c r="T10" s="41">
        <f t="shared" si="0"/>
        <v>9.589593423889653</v>
      </c>
      <c r="U10" s="42">
        <f t="shared" si="0"/>
        <v>10.908892262322055</v>
      </c>
      <c r="V10" s="130"/>
      <c r="W10" s="128"/>
      <c r="X10" s="9"/>
    </row>
    <row r="11" spans="2:24" s="8" customFormat="1" ht="15.95" customHeight="1" x14ac:dyDescent="0.2">
      <c r="B11" s="27"/>
      <c r="C11" s="129" t="s">
        <v>137</v>
      </c>
      <c r="D11" s="21"/>
      <c r="E11"/>
      <c r="F11" s="31">
        <v>1527795</v>
      </c>
      <c r="G11" s="34">
        <v>1081878.639</v>
      </c>
      <c r="H11" s="37">
        <v>1051621.632</v>
      </c>
      <c r="I11" s="252">
        <v>0</v>
      </c>
      <c r="J11" s="31">
        <v>1338100</v>
      </c>
      <c r="K11" s="34">
        <v>1307806.0159999998</v>
      </c>
      <c r="L11" s="37">
        <v>1269107.2079999999</v>
      </c>
      <c r="M11"/>
      <c r="N11" s="40">
        <f t="shared" si="1"/>
        <v>70.813076296230832</v>
      </c>
      <c r="O11" s="41">
        <f t="shared" si="1"/>
        <v>68.832639981149299</v>
      </c>
      <c r="P11" s="41">
        <f t="shared" si="2"/>
        <v>97.736044839698067</v>
      </c>
      <c r="Q11" s="42">
        <f t="shared" si="2"/>
        <v>94.843973395112457</v>
      </c>
      <c r="R11"/>
      <c r="S11" s="40">
        <f t="shared" si="0"/>
        <v>14.176444211942307</v>
      </c>
      <c r="T11" s="41">
        <f t="shared" si="0"/>
        <v>-17.275297271610036</v>
      </c>
      <c r="U11" s="42">
        <f t="shared" si="0"/>
        <v>-17.136895498587378</v>
      </c>
      <c r="W11" s="9"/>
      <c r="X11" s="9"/>
    </row>
    <row r="12" spans="2:24" s="8" customFormat="1" ht="15.95" customHeight="1" x14ac:dyDescent="0.2">
      <c r="B12" s="27"/>
      <c r="C12" s="129" t="s">
        <v>138</v>
      </c>
      <c r="D12" s="21"/>
      <c r="E12"/>
      <c r="F12" s="31">
        <v>529594</v>
      </c>
      <c r="G12" s="34">
        <v>599839.14600000007</v>
      </c>
      <c r="H12" s="37">
        <v>576544.87700000009</v>
      </c>
      <c r="I12" s="252">
        <v>0</v>
      </c>
      <c r="J12" s="31">
        <v>482900</v>
      </c>
      <c r="K12" s="34">
        <v>436526.66799999995</v>
      </c>
      <c r="L12" s="37">
        <v>424779.38199999998</v>
      </c>
      <c r="M12"/>
      <c r="N12" s="40">
        <f t="shared" si="1"/>
        <v>113.26396182736211</v>
      </c>
      <c r="O12" s="41">
        <f t="shared" si="1"/>
        <v>108.86544730491661</v>
      </c>
      <c r="P12" s="41">
        <f t="shared" si="2"/>
        <v>90.396907848415808</v>
      </c>
      <c r="Q12" s="42">
        <f t="shared" si="2"/>
        <v>87.964253882791468</v>
      </c>
      <c r="R12"/>
      <c r="S12" s="40">
        <f t="shared" si="0"/>
        <v>9.6694967902257289</v>
      </c>
      <c r="T12" s="41">
        <f t="shared" si="0"/>
        <v>37.411798630364586</v>
      </c>
      <c r="U12" s="42">
        <f t="shared" si="0"/>
        <v>35.72807472091479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9638940.1720000003</v>
      </c>
      <c r="G13" s="34">
        <v>6694391.0039999997</v>
      </c>
      <c r="H13" s="37">
        <v>6420193.1089999992</v>
      </c>
      <c r="I13" s="252">
        <v>0</v>
      </c>
      <c r="J13" s="31">
        <v>9594416.273</v>
      </c>
      <c r="K13" s="34">
        <v>5908402.3190000001</v>
      </c>
      <c r="L13" s="37">
        <v>5610388.1450000005</v>
      </c>
      <c r="M13"/>
      <c r="N13" s="40">
        <f t="shared" si="1"/>
        <v>69.451525629824189</v>
      </c>
      <c r="O13" s="41">
        <f t="shared" si="1"/>
        <v>66.60683637864993</v>
      </c>
      <c r="P13" s="41">
        <f t="shared" si="2"/>
        <v>61.581675746413588</v>
      </c>
      <c r="Q13" s="42">
        <f t="shared" si="2"/>
        <v>58.475554795223971</v>
      </c>
      <c r="R13"/>
      <c r="S13" s="40">
        <f t="shared" si="0"/>
        <v>0.46406052992817859</v>
      </c>
      <c r="T13" s="41">
        <f t="shared" si="0"/>
        <v>13.302897171921568</v>
      </c>
      <c r="U13" s="42">
        <f t="shared" si="0"/>
        <v>14.43402743394322</v>
      </c>
      <c r="W13" s="9"/>
      <c r="X13" s="9"/>
    </row>
    <row r="14" spans="2:24" s="8" customFormat="1" ht="15.95" customHeight="1" x14ac:dyDescent="0.2">
      <c r="B14" s="27"/>
      <c r="C14" s="129" t="s">
        <v>139</v>
      </c>
      <c r="D14" s="21"/>
      <c r="E14"/>
      <c r="F14" s="31">
        <v>224233</v>
      </c>
      <c r="G14" s="34">
        <v>208518.93100000001</v>
      </c>
      <c r="H14" s="37">
        <v>207060.79700000002</v>
      </c>
      <c r="I14" s="252">
        <v>0</v>
      </c>
      <c r="J14" s="31">
        <v>206000</v>
      </c>
      <c r="K14" s="34">
        <v>164915.503</v>
      </c>
      <c r="L14" s="37">
        <v>139379.03100000002</v>
      </c>
      <c r="M14"/>
      <c r="N14" s="40">
        <f t="shared" si="1"/>
        <v>92.992080113096648</v>
      </c>
      <c r="O14" s="41">
        <f t="shared" si="1"/>
        <v>92.341803837972108</v>
      </c>
      <c r="P14" s="41">
        <f t="shared" si="2"/>
        <v>80.056069417475726</v>
      </c>
      <c r="Q14" s="42">
        <f t="shared" si="2"/>
        <v>67.659723786407781</v>
      </c>
      <c r="R14"/>
      <c r="S14" s="40">
        <f t="shared" si="0"/>
        <v>8.8509708737864123</v>
      </c>
      <c r="T14" s="41">
        <f t="shared" si="0"/>
        <v>26.439859932392174</v>
      </c>
      <c r="U14" s="42">
        <f t="shared" si="0"/>
        <v>48.559503904141785</v>
      </c>
      <c r="W14" s="9"/>
      <c r="X14" s="9"/>
    </row>
    <row r="15" spans="2:24" s="8" customFormat="1" ht="15.95" customHeight="1" x14ac:dyDescent="0.2">
      <c r="B15" s="27"/>
      <c r="C15" s="129" t="s">
        <v>140</v>
      </c>
      <c r="D15" s="21"/>
      <c r="E15"/>
      <c r="F15" s="31">
        <v>7501976.2719999999</v>
      </c>
      <c r="G15" s="223">
        <v>5041849.2290000003</v>
      </c>
      <c r="H15" s="37">
        <v>4844014.2989999996</v>
      </c>
      <c r="I15" s="252">
        <v>0</v>
      </c>
      <c r="J15" s="31">
        <v>7595466.2729999991</v>
      </c>
      <c r="K15" s="223">
        <v>4398564.0439999998</v>
      </c>
      <c r="L15" s="37">
        <v>3596494.0529999998</v>
      </c>
      <c r="M15"/>
      <c r="N15" s="40">
        <f t="shared" si="1"/>
        <v>67.206947158949916</v>
      </c>
      <c r="O15" s="41">
        <f t="shared" si="1"/>
        <v>64.569842976970691</v>
      </c>
      <c r="P15" s="41">
        <f t="shared" si="2"/>
        <v>57.910388722754327</v>
      </c>
      <c r="Q15" s="42">
        <f t="shared" si="2"/>
        <v>47.350536803575118</v>
      </c>
      <c r="R15"/>
      <c r="S15" s="40">
        <f t="shared" si="0"/>
        <v>-1.2308658565483022</v>
      </c>
      <c r="T15" s="41">
        <f t="shared" si="0"/>
        <v>14.624890727179341</v>
      </c>
      <c r="U15" s="42">
        <f t="shared" si="0"/>
        <v>34.687121057780871</v>
      </c>
      <c r="W15" s="9"/>
      <c r="X15" s="9"/>
    </row>
    <row r="16" spans="2:24" s="8" customFormat="1" ht="15.95" customHeight="1" x14ac:dyDescent="0.2">
      <c r="B16" s="27"/>
      <c r="C16" s="129" t="s">
        <v>141</v>
      </c>
      <c r="D16" s="21"/>
      <c r="E16"/>
      <c r="F16" s="31">
        <v>1669513.6900000004</v>
      </c>
      <c r="G16" s="34">
        <v>1242505.76</v>
      </c>
      <c r="H16" s="37">
        <v>1168672.423</v>
      </c>
      <c r="I16" s="252">
        <v>0</v>
      </c>
      <c r="J16" s="31">
        <v>1539698.415</v>
      </c>
      <c r="K16" s="34">
        <v>1160446.297</v>
      </c>
      <c r="L16" s="37">
        <v>928445.87000000011</v>
      </c>
      <c r="M16"/>
      <c r="N16" s="40">
        <f t="shared" si="1"/>
        <v>74.423214822515149</v>
      </c>
      <c r="O16" s="41">
        <f t="shared" si="1"/>
        <v>70.000769086236104</v>
      </c>
      <c r="P16" s="41">
        <f t="shared" si="2"/>
        <v>75.36841537892991</v>
      </c>
      <c r="Q16" s="42">
        <f t="shared" si="2"/>
        <v>60.300501770666571</v>
      </c>
      <c r="R16"/>
      <c r="S16" s="40">
        <f t="shared" si="0"/>
        <v>8.4312144336396102</v>
      </c>
      <c r="T16" s="41">
        <f t="shared" si="0"/>
        <v>7.0713710071841351</v>
      </c>
      <c r="U16" s="42">
        <f t="shared" si="0"/>
        <v>25.874050471030664</v>
      </c>
      <c r="W16" s="9"/>
      <c r="X16" s="9"/>
    </row>
    <row r="17" spans="2:24" s="8" customFormat="1" ht="15.95" customHeight="1" x14ac:dyDescent="0.2">
      <c r="B17" s="27"/>
      <c r="C17" s="129" t="s">
        <v>142</v>
      </c>
      <c r="D17" s="21"/>
      <c r="E17"/>
      <c r="F17" s="31">
        <v>243217.21</v>
      </c>
      <c r="G17" s="34">
        <v>201517.084</v>
      </c>
      <c r="H17" s="37">
        <v>200445.59000000003</v>
      </c>
      <c r="I17" s="252">
        <v>0</v>
      </c>
      <c r="J17" s="31">
        <v>253251.58500000002</v>
      </c>
      <c r="K17" s="34">
        <v>184476.459</v>
      </c>
      <c r="L17" s="37">
        <v>157289.68099999998</v>
      </c>
      <c r="M17"/>
      <c r="N17" s="40">
        <f t="shared" si="1"/>
        <v>82.854779889959275</v>
      </c>
      <c r="O17" s="41">
        <f t="shared" si="1"/>
        <v>82.414229650936306</v>
      </c>
      <c r="P17" s="41">
        <f t="shared" si="2"/>
        <v>72.843160685450385</v>
      </c>
      <c r="Q17" s="42">
        <f t="shared" si="2"/>
        <v>62.108073677011724</v>
      </c>
      <c r="R17"/>
      <c r="S17" s="40">
        <f t="shared" si="0"/>
        <v>-3.9622160706319076</v>
      </c>
      <c r="T17" s="41">
        <f t="shared" si="0"/>
        <v>9.2372897292006151</v>
      </c>
      <c r="U17" s="42">
        <f t="shared" si="0"/>
        <v>27.437215668331127</v>
      </c>
      <c r="W17" s="128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256374.86</v>
      </c>
      <c r="G18" s="34">
        <v>208160.29</v>
      </c>
      <c r="H18" s="37">
        <v>158227.10999999999</v>
      </c>
      <c r="I18" s="252">
        <v>0</v>
      </c>
      <c r="J18" s="31">
        <v>239565.62699999998</v>
      </c>
      <c r="K18" s="34">
        <v>233829.03400000001</v>
      </c>
      <c r="L18" s="37">
        <v>182735.348</v>
      </c>
      <c r="M18"/>
      <c r="N18" s="40">
        <f t="shared" si="1"/>
        <v>81.193721568487661</v>
      </c>
      <c r="O18" s="41">
        <f t="shared" si="1"/>
        <v>61.717092697778554</v>
      </c>
      <c r="P18" s="41">
        <f t="shared" si="2"/>
        <v>97.605418994436974</v>
      </c>
      <c r="Q18" s="42">
        <f t="shared" si="2"/>
        <v>76.277782538477439</v>
      </c>
      <c r="R18"/>
      <c r="S18" s="40">
        <f t="shared" si="0"/>
        <v>7.0165462426711178</v>
      </c>
      <c r="T18" s="41">
        <f t="shared" si="0"/>
        <v>-10.977569192711979</v>
      </c>
      <c r="U18" s="42">
        <f t="shared" si="0"/>
        <v>-13.411875845717603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375810.11800000002</v>
      </c>
      <c r="G19" s="34">
        <v>266646.03600000002</v>
      </c>
      <c r="H19" s="37">
        <v>265345.92700000003</v>
      </c>
      <c r="I19" s="252">
        <v>0</v>
      </c>
      <c r="J19" s="31">
        <v>355201.842</v>
      </c>
      <c r="K19" s="34">
        <v>265338.21499999997</v>
      </c>
      <c r="L19" s="37">
        <v>264396.212</v>
      </c>
      <c r="M19"/>
      <c r="N19" s="40">
        <f t="shared" si="1"/>
        <v>70.952330240347607</v>
      </c>
      <c r="O19" s="41">
        <f t="shared" si="1"/>
        <v>70.60638186436482</v>
      </c>
      <c r="P19" s="41">
        <f t="shared" si="2"/>
        <v>74.700686659164333</v>
      </c>
      <c r="Q19" s="42">
        <f t="shared" si="2"/>
        <v>74.435484487155335</v>
      </c>
      <c r="R19"/>
      <c r="S19" s="40">
        <f t="shared" si="0"/>
        <v>5.8018494172110691</v>
      </c>
      <c r="T19" s="41">
        <f t="shared" si="0"/>
        <v>0.49288829353135721</v>
      </c>
      <c r="U19" s="42">
        <f t="shared" si="0"/>
        <v>0.35920143969385698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22336.234499999999</v>
      </c>
      <c r="G20" s="34">
        <v>21587.614000000001</v>
      </c>
      <c r="H20" s="37">
        <v>19852.921999999999</v>
      </c>
      <c r="I20" s="252">
        <v>0</v>
      </c>
      <c r="J20" s="31">
        <v>29059.409</v>
      </c>
      <c r="K20" s="34">
        <v>27425.806</v>
      </c>
      <c r="L20" s="37">
        <v>27384.632000000001</v>
      </c>
      <c r="M20"/>
      <c r="N20" s="40">
        <f t="shared" si="1"/>
        <v>96.648403292864799</v>
      </c>
      <c r="O20" s="41">
        <f t="shared" si="1"/>
        <v>88.882134542418058</v>
      </c>
      <c r="P20" s="41">
        <f t="shared" si="2"/>
        <v>94.378402533926277</v>
      </c>
      <c r="Q20" s="42">
        <f t="shared" si="2"/>
        <v>94.23671348581108</v>
      </c>
      <c r="R20"/>
      <c r="S20" s="40">
        <f t="shared" si="0"/>
        <v>-23.135964327423174</v>
      </c>
      <c r="T20" s="41">
        <f t="shared" si="0"/>
        <v>-21.28722123973311</v>
      </c>
      <c r="U20" s="42">
        <f t="shared" si="0"/>
        <v>-27.503418705790907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1426.4749999999999</v>
      </c>
      <c r="G21" s="34">
        <v>571.45600000000002</v>
      </c>
      <c r="H21" s="37">
        <v>539.16100000000006</v>
      </c>
      <c r="I21" s="252">
        <v>0</v>
      </c>
      <c r="J21" s="31">
        <v>1610.5219999999999</v>
      </c>
      <c r="K21" s="34">
        <v>388.68299999999999</v>
      </c>
      <c r="L21" s="37">
        <v>367.94</v>
      </c>
      <c r="M21"/>
      <c r="N21" s="40">
        <f t="shared" si="1"/>
        <v>40.060709090590443</v>
      </c>
      <c r="O21" s="41">
        <f t="shared" si="1"/>
        <v>37.796736711123579</v>
      </c>
      <c r="P21" s="41">
        <f t="shared" si="2"/>
        <v>24.1339764374532</v>
      </c>
      <c r="Q21" s="42">
        <f t="shared" si="2"/>
        <v>22.846008933749431</v>
      </c>
      <c r="R21"/>
      <c r="S21" s="40">
        <f t="shared" si="0"/>
        <v>-11.427785525438338</v>
      </c>
      <c r="T21" s="41">
        <f t="shared" si="0"/>
        <v>47.023667101468305</v>
      </c>
      <c r="U21" s="42">
        <f t="shared" si="0"/>
        <v>46.53503288579661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65051.356469999992</v>
      </c>
      <c r="G22" s="34">
        <v>34383.048000000003</v>
      </c>
      <c r="H22" s="37">
        <v>32684.004999999997</v>
      </c>
      <c r="I22" s="252">
        <v>0</v>
      </c>
      <c r="J22" s="31">
        <v>64924.527000000002</v>
      </c>
      <c r="K22" s="34">
        <v>23593.722999999998</v>
      </c>
      <c r="L22" s="37">
        <v>23061.084000000003</v>
      </c>
      <c r="M22"/>
      <c r="N22" s="40">
        <f t="shared" si="1"/>
        <v>52.855236025487919</v>
      </c>
      <c r="O22" s="41">
        <f t="shared" si="1"/>
        <v>50.24338733823793</v>
      </c>
      <c r="P22" s="41">
        <f t="shared" si="2"/>
        <v>36.34023086529379</v>
      </c>
      <c r="Q22" s="42">
        <f t="shared" si="2"/>
        <v>35.519833667790913</v>
      </c>
      <c r="R22"/>
      <c r="S22" s="40">
        <f t="shared" si="0"/>
        <v>0.19534908587011124</v>
      </c>
      <c r="T22" s="41">
        <f t="shared" si="0"/>
        <v>45.729641735643021</v>
      </c>
      <c r="U22" s="42">
        <f t="shared" si="0"/>
        <v>41.727964739211721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32011.064000000002</v>
      </c>
      <c r="G23" s="34">
        <v>2319.9110000000001</v>
      </c>
      <c r="H23" s="37">
        <v>2184.8270000000002</v>
      </c>
      <c r="I23" s="252">
        <v>0</v>
      </c>
      <c r="J23" s="31">
        <v>75337.848999999987</v>
      </c>
      <c r="K23" s="34">
        <v>1636.4110000000001</v>
      </c>
      <c r="L23" s="37">
        <v>1492.6450000000002</v>
      </c>
      <c r="M23"/>
      <c r="N23" s="40">
        <f t="shared" si="1"/>
        <v>7.2472161500161318</v>
      </c>
      <c r="O23" s="41">
        <f t="shared" si="1"/>
        <v>6.8252245536105898</v>
      </c>
      <c r="P23" s="41">
        <f t="shared" si="2"/>
        <v>2.1720967902866462</v>
      </c>
      <c r="Q23" s="42">
        <f t="shared" si="2"/>
        <v>1.9812684060040002</v>
      </c>
      <c r="R23"/>
      <c r="S23" s="40">
        <f t="shared" si="0"/>
        <v>-57.509984124978118</v>
      </c>
      <c r="T23" s="41">
        <f t="shared" si="0"/>
        <v>41.768235486072868</v>
      </c>
      <c r="U23" s="42">
        <f t="shared" si="0"/>
        <v>46.372848199002426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295056.603</v>
      </c>
      <c r="G24" s="34">
        <v>0</v>
      </c>
      <c r="H24" s="37"/>
      <c r="I24" s="252">
        <v>0</v>
      </c>
      <c r="J24" s="31">
        <v>284156.18299999996</v>
      </c>
      <c r="K24" s="34"/>
      <c r="L24" s="37"/>
      <c r="M24"/>
      <c r="N24" s="40">
        <f t="shared" si="1"/>
        <v>0</v>
      </c>
      <c r="O24" s="41">
        <f t="shared" si="1"/>
        <v>0</v>
      </c>
      <c r="P24" s="41">
        <f t="shared" si="2"/>
        <v>0</v>
      </c>
      <c r="Q24" s="42">
        <f t="shared" si="2"/>
        <v>0</v>
      </c>
      <c r="R24"/>
      <c r="S24" s="40">
        <f t="shared" si="0"/>
        <v>3.8360664494145658</v>
      </c>
      <c r="T24" s="41" t="str">
        <f t="shared" si="0"/>
        <v xml:space="preserve"> </v>
      </c>
      <c r="U24" s="42" t="str">
        <f t="shared" si="0"/>
        <v xml:space="preserve"> 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113606.81482</v>
      </c>
      <c r="G25" s="34"/>
      <c r="H25" s="37"/>
      <c r="I25"/>
      <c r="J25" s="31"/>
      <c r="K25" s="34"/>
      <c r="L25" s="37"/>
      <c r="M25"/>
      <c r="N25" s="40">
        <f t="shared" si="1"/>
        <v>0</v>
      </c>
      <c r="O25" s="41">
        <f t="shared" si="1"/>
        <v>0</v>
      </c>
      <c r="P25" s="41" t="str">
        <f t="shared" si="2"/>
        <v xml:space="preserve"> </v>
      </c>
      <c r="Q25" s="42" t="str">
        <f t="shared" si="2"/>
        <v xml:space="preserve"> </v>
      </c>
      <c r="R25"/>
      <c r="S25" s="40" t="str">
        <f t="shared" ref="S25:U34" si="3">IF(+J25=0," ",(+F25/J25-1)*100)</f>
        <v xml:space="preserve"> </v>
      </c>
      <c r="T25" s="41" t="str">
        <f t="shared" si="3"/>
        <v xml:space="preserve"> </v>
      </c>
      <c r="U25" s="42" t="str">
        <f t="shared" si="3"/>
        <v xml:space="preserve"> 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 t="str">
        <f t="shared" si="1"/>
        <v xml:space="preserve"> </v>
      </c>
      <c r="O26" s="44" t="str">
        <f t="shared" si="1"/>
        <v xml:space="preserve"> </v>
      </c>
      <c r="P26" s="44" t="str">
        <f t="shared" si="2"/>
        <v xml:space="preserve"> </v>
      </c>
      <c r="Q26" s="45" t="str">
        <f t="shared" si="2"/>
        <v xml:space="preserve"> </v>
      </c>
      <c r="R26"/>
      <c r="S26" s="43" t="str">
        <f t="shared" si="3"/>
        <v xml:space="preserve"> </v>
      </c>
      <c r="T26" s="44" t="str">
        <f t="shared" si="3"/>
        <v xml:space="preserve"> </v>
      </c>
      <c r="U26" s="45" t="str">
        <f t="shared" si="3"/>
        <v xml:space="preserve"> </v>
      </c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20862826.087789997</v>
      </c>
      <c r="G27" s="264">
        <v>14861250.508000001</v>
      </c>
      <c r="H27" s="39">
        <v>14129946.253999999</v>
      </c>
      <c r="I27"/>
      <c r="J27" s="33">
        <v>20037584.402999997</v>
      </c>
      <c r="K27" s="264">
        <v>13635638.959000001</v>
      </c>
      <c r="L27" s="39">
        <v>12855384.176999997</v>
      </c>
      <c r="M27"/>
      <c r="N27" s="46">
        <f t="shared" si="1"/>
        <v>71.233161056246217</v>
      </c>
      <c r="O27" s="47">
        <f t="shared" si="1"/>
        <v>67.727862920113068</v>
      </c>
      <c r="P27" s="47">
        <f t="shared" si="2"/>
        <v>68.05031327507966</v>
      </c>
      <c r="Q27" s="48">
        <f>IF(+$J27=0," ",+L27/$J27*100)</f>
        <v>64.156356966238448</v>
      </c>
      <c r="R27"/>
      <c r="S27" s="46">
        <f t="shared" si="3"/>
        <v>4.1184689141793296</v>
      </c>
      <c r="T27" s="47">
        <f t="shared" si="3"/>
        <v>8.9882956910578358</v>
      </c>
      <c r="U27" s="48">
        <f t="shared" si="3"/>
        <v>9.9146167819734501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163"/>
      <c r="H28" s="38"/>
      <c r="I28"/>
      <c r="J28" s="32"/>
      <c r="K28" s="163"/>
      <c r="L28" s="38"/>
      <c r="M28"/>
      <c r="N28" s="43" t="str">
        <f t="shared" si="1"/>
        <v xml:space="preserve"> </v>
      </c>
      <c r="O28" s="44" t="str">
        <f t="shared" si="1"/>
        <v xml:space="preserve"> </v>
      </c>
      <c r="P28" s="44" t="str">
        <f t="shared" si="2"/>
        <v xml:space="preserve"> </v>
      </c>
      <c r="Q28" s="45" t="str">
        <f t="shared" si="2"/>
        <v xml:space="preserve"> </v>
      </c>
      <c r="R28"/>
      <c r="S28" s="43" t="str">
        <f t="shared" si="3"/>
        <v xml:space="preserve"> </v>
      </c>
      <c r="T28" s="44" t="str">
        <f t="shared" si="3"/>
        <v xml:space="preserve"> </v>
      </c>
      <c r="U28" s="45" t="str">
        <f t="shared" si="3"/>
        <v xml:space="preserve"> </v>
      </c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20355673.774499997</v>
      </c>
      <c r="G29" s="265">
        <v>14823976.093</v>
      </c>
      <c r="H29" s="37">
        <v>14094538.260999998</v>
      </c>
      <c r="I29"/>
      <c r="J29" s="31">
        <v>19611555.322000001</v>
      </c>
      <c r="K29" s="265">
        <v>13610020.142000001</v>
      </c>
      <c r="L29" s="37">
        <v>12830462.507999998</v>
      </c>
      <c r="M29"/>
      <c r="N29" s="40">
        <f t="shared" si="1"/>
        <v>72.824787119404135</v>
      </c>
      <c r="O29" s="41">
        <f t="shared" si="1"/>
        <v>69.241325131946937</v>
      </c>
      <c r="P29" s="41">
        <f t="shared" si="2"/>
        <v>69.397964202933196</v>
      </c>
      <c r="Q29" s="42">
        <f t="shared" si="2"/>
        <v>65.422972820554122</v>
      </c>
      <c r="R29"/>
      <c r="S29" s="40">
        <f t="shared" si="3"/>
        <v>3.7942857681728892</v>
      </c>
      <c r="T29" s="41">
        <f t="shared" si="3"/>
        <v>8.9195749773637534</v>
      </c>
      <c r="U29" s="42">
        <f t="shared" si="3"/>
        <v>9.8521448639270037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66477.83146999999</v>
      </c>
      <c r="G30" s="265">
        <v>34954.504000000001</v>
      </c>
      <c r="H30" s="37">
        <v>33223.165999999997</v>
      </c>
      <c r="I30"/>
      <c r="J30" s="31">
        <v>66535.048999999999</v>
      </c>
      <c r="K30" s="265">
        <v>23982.405999999999</v>
      </c>
      <c r="L30" s="37">
        <v>23429.024000000001</v>
      </c>
      <c r="M30"/>
      <c r="N30" s="40">
        <f t="shared" si="1"/>
        <v>52.580692280514917</v>
      </c>
      <c r="O30" s="41">
        <f>IF(+$F30=0," ",+H30/$F30*100)</f>
        <v>49.97630829006944</v>
      </c>
      <c r="P30" s="41">
        <f t="shared" si="2"/>
        <v>36.04477092967948</v>
      </c>
      <c r="Q30" s="42">
        <f>IF(+$J30=0," ",+L30/$J30*100)</f>
        <v>35.213055903813945</v>
      </c>
      <c r="R30"/>
      <c r="S30" s="40">
        <f t="shared" si="3"/>
        <v>-8.5996074039129677E-2</v>
      </c>
      <c r="T30" s="41">
        <f t="shared" si="3"/>
        <v>45.750614012622435</v>
      </c>
      <c r="U30" s="42">
        <f t="shared" si="3"/>
        <v>41.803457113706479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327067.66700000002</v>
      </c>
      <c r="G31" s="265">
        <v>2319.9110000000001</v>
      </c>
      <c r="H31" s="37">
        <v>2184.8270000000002</v>
      </c>
      <c r="I31"/>
      <c r="J31" s="31">
        <v>359494.03199999995</v>
      </c>
      <c r="K31" s="265">
        <v>1636.4110000000001</v>
      </c>
      <c r="L31" s="37">
        <v>1492.6450000000002</v>
      </c>
      <c r="M31"/>
      <c r="N31" s="40">
        <f t="shared" si="1"/>
        <v>0.70930612655148206</v>
      </c>
      <c r="O31" s="41">
        <f t="shared" si="1"/>
        <v>0.6680045814495017</v>
      </c>
      <c r="P31" s="41">
        <f t="shared" si="2"/>
        <v>0.4551983772570668</v>
      </c>
      <c r="Q31" s="42">
        <f t="shared" si="2"/>
        <v>0.41520717094964193</v>
      </c>
      <c r="R31"/>
      <c r="S31" s="40">
        <f t="shared" si="3"/>
        <v>-9.0200009217399018</v>
      </c>
      <c r="T31" s="41">
        <f t="shared" si="3"/>
        <v>41.768235486072868</v>
      </c>
      <c r="U31" s="42">
        <f t="shared" si="3"/>
        <v>46.372848199002426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v>113606.81482</v>
      </c>
      <c r="G32" s="265"/>
      <c r="H32" s="37"/>
      <c r="I32"/>
      <c r="J32" s="31"/>
      <c r="K32" s="265"/>
      <c r="L32" s="37"/>
      <c r="M32"/>
      <c r="N32" s="40">
        <f t="shared" si="1"/>
        <v>0</v>
      </c>
      <c r="O32" s="41">
        <f t="shared" si="1"/>
        <v>0</v>
      </c>
      <c r="P32" s="41" t="str">
        <f t="shared" si="2"/>
        <v xml:space="preserve"> </v>
      </c>
      <c r="Q32" s="42" t="str">
        <f t="shared" si="2"/>
        <v xml:space="preserve"> </v>
      </c>
      <c r="R32"/>
      <c r="S32" s="40" t="str">
        <f t="shared" si="3"/>
        <v xml:space="preserve"> </v>
      </c>
      <c r="T32" s="41" t="str">
        <f t="shared" si="3"/>
        <v xml:space="preserve"> </v>
      </c>
      <c r="U32" s="42" t="str">
        <f t="shared" si="3"/>
        <v xml:space="preserve"> 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163"/>
      <c r="H33" s="38"/>
      <c r="I33"/>
      <c r="J33" s="32"/>
      <c r="K33" s="163"/>
      <c r="L33" s="38"/>
      <c r="M33"/>
      <c r="N33" s="43" t="str">
        <f t="shared" si="1"/>
        <v xml:space="preserve"> </v>
      </c>
      <c r="O33" s="44" t="str">
        <f t="shared" si="1"/>
        <v xml:space="preserve"> </v>
      </c>
      <c r="P33" s="44" t="str">
        <f t="shared" si="2"/>
        <v xml:space="preserve"> </v>
      </c>
      <c r="Q33" s="45" t="str">
        <f t="shared" si="2"/>
        <v xml:space="preserve"> </v>
      </c>
      <c r="R33"/>
      <c r="S33" s="43" t="str">
        <f t="shared" si="3"/>
        <v xml:space="preserve"> </v>
      </c>
      <c r="T33" s="44" t="str">
        <f t="shared" si="3"/>
        <v xml:space="preserve"> </v>
      </c>
      <c r="U33" s="45" t="str">
        <f t="shared" si="3"/>
        <v xml:space="preserve"> </v>
      </c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20862826.087789997</v>
      </c>
      <c r="G34" s="52">
        <v>14861250.508000001</v>
      </c>
      <c r="H34" s="53">
        <v>14129946.253999997</v>
      </c>
      <c r="I34"/>
      <c r="J34" s="51">
        <v>20037584.403000001</v>
      </c>
      <c r="K34" s="52">
        <v>13635638.959000001</v>
      </c>
      <c r="L34" s="53">
        <v>12855384.176999997</v>
      </c>
      <c r="M34"/>
      <c r="N34" s="54">
        <f t="shared" si="1"/>
        <v>71.233161056246217</v>
      </c>
      <c r="O34" s="55">
        <f t="shared" si="1"/>
        <v>67.727862920113068</v>
      </c>
      <c r="P34" s="55">
        <f t="shared" si="2"/>
        <v>68.05031327507966</v>
      </c>
      <c r="Q34" s="56">
        <f t="shared" si="2"/>
        <v>64.156356966238434</v>
      </c>
      <c r="R34"/>
      <c r="S34" s="54">
        <f t="shared" si="3"/>
        <v>4.1184689141793074</v>
      </c>
      <c r="T34" s="55">
        <f t="shared" si="3"/>
        <v>8.9882956910578358</v>
      </c>
      <c r="U34" s="56">
        <f t="shared" si="3"/>
        <v>9.9146167819734288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38" t="s">
        <v>27</v>
      </c>
      <c r="D37" s="338"/>
      <c r="F37" s="163"/>
      <c r="G37" s="163"/>
      <c r="H37" s="163"/>
      <c r="I37" s="163">
        <f>SUM(I10:I12)</f>
        <v>0</v>
      </c>
      <c r="J37" s="163"/>
      <c r="K37" s="163"/>
      <c r="L37" s="163"/>
    </row>
    <row r="38" spans="1:21" x14ac:dyDescent="0.2">
      <c r="G38" s="121"/>
      <c r="H38" s="120"/>
      <c r="K38" s="164"/>
    </row>
    <row r="39" spans="1:21" x14ac:dyDescent="0.2">
      <c r="F39" s="120"/>
      <c r="G39" s="120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4">IF(+J44=0," ",(+F44/J44-1)*100)</f>
        <v xml:space="preserve"> </v>
      </c>
      <c r="T44" s="4" t="str">
        <f t="shared" si="4"/>
        <v xml:space="preserve"> </v>
      </c>
      <c r="U44" s="4" t="str">
        <f t="shared" si="4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4"/>
        <v xml:space="preserve"> </v>
      </c>
      <c r="T45" s="4" t="str">
        <f t="shared" si="4"/>
        <v xml:space="preserve"> </v>
      </c>
      <c r="U45" s="4" t="str">
        <f t="shared" si="4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zoomScaleNormal="100" workbookViewId="0">
      <selection activeCell="B2" sqref="B2:I27"/>
    </sheetView>
  </sheetViews>
  <sheetFormatPr baseColWidth="10" defaultColWidth="12.5703125" defaultRowHeight="11.25" x14ac:dyDescent="0.2"/>
  <cols>
    <col min="1" max="1" width="4.140625" style="155" customWidth="1"/>
    <col min="2" max="2" width="4" style="155" customWidth="1"/>
    <col min="3" max="3" width="34.5703125" style="155" bestFit="1" customWidth="1"/>
    <col min="4" max="4" width="2.7109375" style="155" customWidth="1"/>
    <col min="5" max="5" width="18.7109375" style="155" customWidth="1"/>
    <col min="6" max="6" width="2.7109375" style="155" customWidth="1"/>
    <col min="7" max="7" width="18.7109375" style="155" customWidth="1"/>
    <col min="8" max="8" width="2.7109375" style="155" customWidth="1"/>
    <col min="9" max="9" width="18.7109375" style="155" customWidth="1"/>
    <col min="10" max="10" width="1.7109375" style="155" customWidth="1"/>
    <col min="11" max="11" width="5.7109375" style="155" customWidth="1"/>
    <col min="12" max="12" width="2.7109375" style="155" customWidth="1"/>
    <col min="13" max="13" width="13.140625" style="155" customWidth="1"/>
    <col min="14" max="14" width="12.5703125" style="155" customWidth="1"/>
    <col min="15" max="15" width="4.42578125" style="155" customWidth="1"/>
    <col min="16" max="16384" width="12.5703125" style="155"/>
  </cols>
  <sheetData>
    <row r="1" spans="1:9" s="193" customFormat="1" ht="15.75" x14ac:dyDescent="0.2">
      <c r="A1" s="192"/>
      <c r="B1" s="190" t="s">
        <v>26</v>
      </c>
      <c r="C1" s="192"/>
      <c r="D1" s="192"/>
      <c r="E1" s="192"/>
      <c r="F1" s="192"/>
      <c r="G1" s="192"/>
      <c r="H1" s="192"/>
      <c r="I1" s="191" t="str">
        <f>Aurkibidea!B8</f>
        <v>2025-ko 3. hiruhilabetea</v>
      </c>
    </row>
    <row r="2" spans="1:9" ht="24.75" customHeight="1" x14ac:dyDescent="0.2">
      <c r="A2" s="156"/>
      <c r="B2" s="334" t="s">
        <v>58</v>
      </c>
      <c r="C2" s="334"/>
      <c r="D2" s="334"/>
      <c r="E2" s="334"/>
      <c r="F2" s="334"/>
      <c r="G2" s="334"/>
      <c r="H2" s="334"/>
      <c r="I2" s="334"/>
    </row>
    <row r="3" spans="1:9" ht="24" customHeight="1" x14ac:dyDescent="0.2">
      <c r="A3" s="156"/>
      <c r="B3" s="157"/>
      <c r="C3" s="156"/>
      <c r="D3" s="156"/>
      <c r="E3" s="156"/>
      <c r="F3" s="156"/>
      <c r="G3" s="184" t="s">
        <v>29</v>
      </c>
      <c r="H3"/>
      <c r="I3" s="156"/>
    </row>
    <row r="4" spans="1:9" ht="32.1" customHeight="1" x14ac:dyDescent="0.2">
      <c r="A4" s="93"/>
      <c r="B4" s="158"/>
      <c r="C4" s="257"/>
      <c r="D4" s="93"/>
      <c r="E4" s="174">
        <v>2025</v>
      </c>
      <c r="F4"/>
      <c r="G4" s="174">
        <v>2024</v>
      </c>
      <c r="H4"/>
      <c r="I4" s="176" t="s">
        <v>234</v>
      </c>
    </row>
    <row r="5" spans="1:9" ht="9" customHeight="1" x14ac:dyDescent="0.2">
      <c r="A5" s="93"/>
      <c r="B5" s="158"/>
      <c r="C5" s="257"/>
      <c r="D5" s="93"/>
      <c r="F5"/>
      <c r="H5"/>
    </row>
    <row r="6" spans="1:9" ht="19.5" customHeight="1" x14ac:dyDescent="0.2">
      <c r="A6" s="93"/>
      <c r="B6" s="335" t="s">
        <v>59</v>
      </c>
      <c r="C6" s="336"/>
      <c r="D6" s="93"/>
      <c r="E6" s="288">
        <f>'[1]ingresos ddff'!G29</f>
        <v>14823976.093</v>
      </c>
      <c r="F6"/>
      <c r="G6" s="178">
        <v>13610020.142000001</v>
      </c>
      <c r="H6"/>
      <c r="I6" s="253">
        <f>IF(E6=0," ",(+E6/G6-1)*100)</f>
        <v>8.9195749773637534</v>
      </c>
    </row>
    <row r="7" spans="1:9" ht="19.5" customHeight="1" x14ac:dyDescent="0.2">
      <c r="A7" s="93"/>
      <c r="B7" s="327" t="s">
        <v>60</v>
      </c>
      <c r="C7" s="328"/>
      <c r="D7" s="93"/>
      <c r="E7" s="289">
        <f>'[1]gastos ddff'!G20</f>
        <v>13249655.548</v>
      </c>
      <c r="F7"/>
      <c r="G7" s="179">
        <v>12729543.494999999</v>
      </c>
      <c r="H7"/>
      <c r="I7" s="254">
        <f t="shared" ref="I7:I26" si="0">IF(E7=0," ",(+E7/G7-1)*100)</f>
        <v>4.085865712343062</v>
      </c>
    </row>
    <row r="8" spans="1:9" ht="12.75" x14ac:dyDescent="0.2">
      <c r="A8" s="93"/>
      <c r="B8" s="160"/>
      <c r="C8" s="161" t="s">
        <v>61</v>
      </c>
      <c r="D8" s="93"/>
      <c r="E8" s="290">
        <f>'[1]gastos ddff'!G9</f>
        <v>346212.50899999996</v>
      </c>
      <c r="F8"/>
      <c r="G8" s="180">
        <v>342364.402</v>
      </c>
      <c r="H8"/>
      <c r="I8" s="255">
        <f t="shared" si="0"/>
        <v>1.1239798815298352</v>
      </c>
    </row>
    <row r="9" spans="1:9" ht="12.75" x14ac:dyDescent="0.2">
      <c r="A9" s="93"/>
      <c r="B9" s="160"/>
      <c r="C9" s="161" t="s">
        <v>62</v>
      </c>
      <c r="D9" s="93"/>
      <c r="E9" s="290">
        <f>'[1]gastos ddff'!G10</f>
        <v>514872.77899999998</v>
      </c>
      <c r="F9"/>
      <c r="G9" s="180">
        <v>482203.95499999996</v>
      </c>
      <c r="H9"/>
      <c r="I9" s="255">
        <f t="shared" si="0"/>
        <v>6.7748975638327158</v>
      </c>
    </row>
    <row r="10" spans="1:9" ht="12.75" x14ac:dyDescent="0.2">
      <c r="A10" s="93"/>
      <c r="B10" s="160"/>
      <c r="C10" s="161" t="s">
        <v>63</v>
      </c>
      <c r="D10" s="93"/>
      <c r="E10" s="290">
        <f>'[1]gastos ddff'!G11</f>
        <v>48927.328000000001</v>
      </c>
      <c r="F10"/>
      <c r="G10" s="180">
        <v>63532.734000000004</v>
      </c>
      <c r="H10"/>
      <c r="I10" s="255">
        <f t="shared" si="0"/>
        <v>-22.988788739990319</v>
      </c>
    </row>
    <row r="11" spans="1:9" ht="12.75" x14ac:dyDescent="0.2">
      <c r="A11" s="93"/>
      <c r="B11" s="160"/>
      <c r="C11" s="161" t="s">
        <v>64</v>
      </c>
      <c r="D11" s="93"/>
      <c r="E11" s="290">
        <f>'[1]gastos ddff'!G12</f>
        <v>12339642.932</v>
      </c>
      <c r="F11"/>
      <c r="G11" s="180">
        <v>11841442.403999999</v>
      </c>
      <c r="H11"/>
      <c r="I11" s="255">
        <f t="shared" si="0"/>
        <v>4.2072621814358557</v>
      </c>
    </row>
    <row r="12" spans="1:9" ht="19.5" customHeight="1" x14ac:dyDescent="0.2">
      <c r="A12" s="93"/>
      <c r="B12" s="327" t="s">
        <v>65</v>
      </c>
      <c r="C12" s="328"/>
      <c r="D12" s="93"/>
      <c r="E12" s="289">
        <f>E6-E7</f>
        <v>1574320.5449999999</v>
      </c>
      <c r="F12"/>
      <c r="G12" s="179">
        <v>906095.46400000155</v>
      </c>
      <c r="H12"/>
      <c r="I12" s="254">
        <f t="shared" si="0"/>
        <v>73.74775700234575</v>
      </c>
    </row>
    <row r="13" spans="1:9" ht="19.5" customHeight="1" x14ac:dyDescent="0.2">
      <c r="A13" s="93"/>
      <c r="B13" s="327" t="s">
        <v>66</v>
      </c>
      <c r="C13" s="328"/>
      <c r="D13" s="93"/>
      <c r="E13" s="289">
        <f>'[1]ingresos ddff'!G30</f>
        <v>34954.504000000001</v>
      </c>
      <c r="F13"/>
      <c r="G13" s="181">
        <v>23982.405999999999</v>
      </c>
      <c r="H13"/>
      <c r="I13" s="254">
        <f t="shared" si="0"/>
        <v>45.750614012622435</v>
      </c>
    </row>
    <row r="14" spans="1:9" ht="19.5" customHeight="1" x14ac:dyDescent="0.2">
      <c r="A14" s="93"/>
      <c r="B14" s="327" t="s">
        <v>67</v>
      </c>
      <c r="C14" s="328"/>
      <c r="D14" s="93"/>
      <c r="E14" s="289">
        <f>'[1]gastos ddff'!G21</f>
        <v>302039.13899999997</v>
      </c>
      <c r="F14"/>
      <c r="G14" s="181">
        <v>279365.46299999999</v>
      </c>
      <c r="H14"/>
      <c r="I14" s="254">
        <f t="shared" si="0"/>
        <v>8.1161342409745032</v>
      </c>
    </row>
    <row r="15" spans="1:9" ht="12.75" x14ac:dyDescent="0.2">
      <c r="A15" s="93"/>
      <c r="B15" s="258"/>
      <c r="C15" s="161" t="s">
        <v>68</v>
      </c>
      <c r="D15" s="93"/>
      <c r="E15" s="290">
        <f>'[1]gastos ddff'!G13</f>
        <v>236649.12099999998</v>
      </c>
      <c r="F15"/>
      <c r="G15" s="180">
        <v>212035.158</v>
      </c>
      <c r="H15"/>
      <c r="I15" s="255">
        <f t="shared" si="0"/>
        <v>11.608434767219112</v>
      </c>
    </row>
    <row r="16" spans="1:9" ht="12.75" x14ac:dyDescent="0.2">
      <c r="A16" s="93"/>
      <c r="B16" s="258"/>
      <c r="C16" s="161" t="s">
        <v>69</v>
      </c>
      <c r="D16" s="93"/>
      <c r="E16" s="290">
        <f>'[1]gastos ddff'!G14</f>
        <v>65390.017999999996</v>
      </c>
      <c r="F16"/>
      <c r="G16" s="180">
        <v>67330.305000000008</v>
      </c>
      <c r="H16"/>
      <c r="I16" s="255">
        <f t="shared" si="0"/>
        <v>-2.8817439635837272</v>
      </c>
    </row>
    <row r="17" spans="1:15" ht="19.5" customHeight="1" x14ac:dyDescent="0.2">
      <c r="A17" s="93"/>
      <c r="B17" s="329" t="s">
        <v>169</v>
      </c>
      <c r="C17" s="330"/>
      <c r="D17" s="93"/>
      <c r="E17" s="289">
        <f>E12+E13-E14</f>
        <v>1307235.9099999999</v>
      </c>
      <c r="F17"/>
      <c r="G17" s="179">
        <v>650712.40700000152</v>
      </c>
      <c r="H17"/>
      <c r="I17" s="254">
        <f>IF(E17=0," ",(+E17/G17-1)*100)</f>
        <v>100.89303599216555</v>
      </c>
    </row>
    <row r="18" spans="1:15" ht="19.5" customHeight="1" x14ac:dyDescent="0.2">
      <c r="A18" s="93"/>
      <c r="B18" s="327" t="s">
        <v>70</v>
      </c>
      <c r="C18" s="328"/>
      <c r="D18" s="93"/>
      <c r="E18" s="289">
        <f>E19-E20</f>
        <v>-27226.292000000001</v>
      </c>
      <c r="F18"/>
      <c r="G18" s="179">
        <v>-27284.897000000001</v>
      </c>
      <c r="H18"/>
      <c r="I18" s="254">
        <f t="shared" si="0"/>
        <v>-0.21478915606681914</v>
      </c>
    </row>
    <row r="19" spans="1:15" ht="12.75" x14ac:dyDescent="0.2">
      <c r="A19" s="93"/>
      <c r="B19" s="258"/>
      <c r="C19" s="161" t="s">
        <v>71</v>
      </c>
      <c r="D19" s="93"/>
      <c r="E19" s="290">
        <f>'[1]ingresos ddff'!G23</f>
        <v>2319.9110000000001</v>
      </c>
      <c r="F19"/>
      <c r="G19" s="180">
        <v>1636.4110000000001</v>
      </c>
      <c r="H19"/>
      <c r="I19" s="255">
        <f t="shared" si="0"/>
        <v>41.768235486072868</v>
      </c>
    </row>
    <row r="20" spans="1:15" ht="12.75" x14ac:dyDescent="0.2">
      <c r="A20" s="93"/>
      <c r="B20" s="258"/>
      <c r="C20" s="161" t="s">
        <v>72</v>
      </c>
      <c r="D20" s="93"/>
      <c r="E20" s="290">
        <f>'[1]gastos ddff'!G15</f>
        <v>29546.203000000001</v>
      </c>
      <c r="F20"/>
      <c r="G20" s="180">
        <v>28921.308000000001</v>
      </c>
      <c r="H20"/>
      <c r="I20" s="255">
        <f t="shared" si="0"/>
        <v>2.1606733692680846</v>
      </c>
    </row>
    <row r="21" spans="1:15" ht="19.5" customHeight="1" x14ac:dyDescent="0.2">
      <c r="A21" s="93"/>
      <c r="B21" s="327" t="s">
        <v>73</v>
      </c>
      <c r="C21" s="328"/>
      <c r="D21" s="93"/>
      <c r="E21" s="289">
        <f>E22-E23</f>
        <v>-258785.44</v>
      </c>
      <c r="F21"/>
      <c r="G21" s="179">
        <v>-261227.87699999998</v>
      </c>
      <c r="H21"/>
      <c r="I21" s="254">
        <f t="shared" si="0"/>
        <v>-0.93498329047017048</v>
      </c>
    </row>
    <row r="22" spans="1:15" ht="12.75" x14ac:dyDescent="0.2">
      <c r="A22" s="93"/>
      <c r="B22" s="258"/>
      <c r="C22" s="161" t="s">
        <v>74</v>
      </c>
      <c r="D22" s="93"/>
      <c r="E22" s="290">
        <f>'[1]ingresos ddff'!G24</f>
        <v>0</v>
      </c>
      <c r="F22"/>
      <c r="G22" s="180">
        <v>0</v>
      </c>
      <c r="H22"/>
      <c r="I22" s="255" t="str">
        <f t="shared" si="0"/>
        <v xml:space="preserve"> </v>
      </c>
    </row>
    <row r="23" spans="1:15" ht="12.75" x14ac:dyDescent="0.2">
      <c r="A23" s="93"/>
      <c r="B23" s="258"/>
      <c r="C23" s="161" t="s">
        <v>75</v>
      </c>
      <c r="D23" s="93"/>
      <c r="E23" s="182">
        <f>'[1]gastos ddff'!G16</f>
        <v>258785.44</v>
      </c>
      <c r="F23"/>
      <c r="G23" s="182">
        <v>261227.87699999998</v>
      </c>
      <c r="H23"/>
      <c r="I23" s="255">
        <f t="shared" si="0"/>
        <v>-0.93498329047017048</v>
      </c>
    </row>
    <row r="24" spans="1:15" ht="19.5" customHeight="1" x14ac:dyDescent="0.2">
      <c r="A24" s="93"/>
      <c r="B24" s="327" t="s">
        <v>76</v>
      </c>
      <c r="C24" s="328"/>
      <c r="D24" s="93"/>
      <c r="E24" s="289">
        <f>E17+E18+E21</f>
        <v>1021224.1780000001</v>
      </c>
      <c r="F24"/>
      <c r="G24" s="179">
        <v>362199.63300000154</v>
      </c>
      <c r="H24"/>
      <c r="I24" s="254" t="s">
        <v>227</v>
      </c>
    </row>
    <row r="25" spans="1:15" ht="12.75" x14ac:dyDescent="0.2">
      <c r="A25" s="93"/>
      <c r="B25" s="258"/>
      <c r="C25" s="161" t="s">
        <v>77</v>
      </c>
      <c r="D25" s="93"/>
      <c r="E25" s="290">
        <f>'[1]gastos ddff'!G18-'[1]gastos ddff'!H18</f>
        <v>243664.48599999771</v>
      </c>
      <c r="F25"/>
      <c r="G25" s="180">
        <v>229539.63899999857</v>
      </c>
      <c r="H25"/>
      <c r="I25" s="255">
        <f t="shared" si="0"/>
        <v>6.1535545936792335</v>
      </c>
    </row>
    <row r="26" spans="1:15" ht="12.75" x14ac:dyDescent="0.2">
      <c r="A26" s="93"/>
      <c r="B26" s="258"/>
      <c r="C26" s="161" t="s">
        <v>78</v>
      </c>
      <c r="D26" s="93"/>
      <c r="E26" s="290">
        <f>'[1]ingresos ddff'!G27-'[1]ingresos ddff'!H27</f>
        <v>731304.25400000252</v>
      </c>
      <c r="F26"/>
      <c r="G26" s="180">
        <v>780254.78200000338</v>
      </c>
      <c r="H26"/>
      <c r="I26" s="255">
        <f t="shared" si="0"/>
        <v>-6.2736594672995754</v>
      </c>
    </row>
    <row r="27" spans="1:15" ht="30" customHeight="1" x14ac:dyDescent="0.2">
      <c r="A27" s="93"/>
      <c r="B27" s="332" t="s">
        <v>79</v>
      </c>
      <c r="C27" s="333"/>
      <c r="D27" s="93"/>
      <c r="E27" s="291">
        <f>E24+E25-E26</f>
        <v>533584.40999999526</v>
      </c>
      <c r="F27"/>
      <c r="G27" s="183">
        <v>-188515.51000000327</v>
      </c>
      <c r="H27"/>
      <c r="I27" s="256" t="s">
        <v>227</v>
      </c>
    </row>
    <row r="28" spans="1:15" ht="13.9" customHeight="1" x14ac:dyDescent="0.2">
      <c r="B28" s="331"/>
      <c r="C28" s="331"/>
      <c r="D28" s="331"/>
      <c r="E28" s="331"/>
      <c r="F28" s="331"/>
      <c r="G28" s="331"/>
      <c r="H28" s="331"/>
      <c r="I28" s="331"/>
      <c r="O28" s="162"/>
    </row>
    <row r="29" spans="1:15" ht="15" customHeight="1" x14ac:dyDescent="0.2">
      <c r="C29" s="338" t="s">
        <v>27</v>
      </c>
      <c r="D29" s="338"/>
      <c r="O29" s="162"/>
    </row>
    <row r="30" spans="1:15" x14ac:dyDescent="0.2">
      <c r="O30" s="162"/>
    </row>
    <row r="31" spans="1:15" x14ac:dyDescent="0.2">
      <c r="O31" s="162"/>
    </row>
    <row r="32" spans="1:15" x14ac:dyDescent="0.2">
      <c r="O32" s="162"/>
    </row>
    <row r="33" spans="15:15" x14ac:dyDescent="0.2">
      <c r="O33" s="162"/>
    </row>
    <row r="34" spans="15:15" x14ac:dyDescent="0.2">
      <c r="O34" s="162"/>
    </row>
    <row r="35" spans="15:15" x14ac:dyDescent="0.2">
      <c r="O35" s="162"/>
    </row>
    <row r="36" spans="15:15" x14ac:dyDescent="0.2">
      <c r="O36" s="162"/>
    </row>
    <row r="37" spans="15:15" x14ac:dyDescent="0.2">
      <c r="O37" s="162"/>
    </row>
    <row r="38" spans="15:15" x14ac:dyDescent="0.2">
      <c r="O38" s="162"/>
    </row>
    <row r="39" spans="15:15" x14ac:dyDescent="0.2">
      <c r="O39" s="162"/>
    </row>
    <row r="40" spans="15:15" x14ac:dyDescent="0.2">
      <c r="O40" s="162"/>
    </row>
    <row r="41" spans="15:15" x14ac:dyDescent="0.2">
      <c r="O41" s="162"/>
    </row>
    <row r="42" spans="15:15" x14ac:dyDescent="0.2">
      <c r="O42" s="162"/>
    </row>
    <row r="43" spans="15:15" x14ac:dyDescent="0.2">
      <c r="O43" s="162"/>
    </row>
    <row r="44" spans="15:15" x14ac:dyDescent="0.2">
      <c r="O44" s="162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f10c4d96ffd4126b54ab52905daa3c4c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9a082e1f1752031926143810d79e6617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73BD09-A6E2-4B4E-973F-CBBABDC87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1E21C-AACD-43AA-87E6-8B38872FA7A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Ordeñana Oleagordia, Josu</cp:lastModifiedBy>
  <cp:lastPrinted>2016-05-11T08:54:05Z</cp:lastPrinted>
  <dcterms:created xsi:type="dcterms:W3CDTF">2003-08-04T10:54:11Z</dcterms:created>
  <dcterms:modified xsi:type="dcterms:W3CDTF">2025-10-29T10:52:52Z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