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4/2024-trim-02/Euskera/"/>
    </mc:Choice>
  </mc:AlternateContent>
  <xr:revisionPtr revIDLastSave="160" documentId="8_{0D6242EC-F7AA-4300-86DA-0D37B3C19BD7}" xr6:coauthVersionLast="47" xr6:coauthVersionMax="47" xr10:uidLastSave="{1A1632CF-71F3-4205-8190-112C3954466D}"/>
  <bookViews>
    <workbookView xWindow="-120" yWindow="-120" windowWidth="29040" windowHeight="15840" tabRatio="723" firstSheet="4" activeTab="11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banakapena'!$B$1:$K$94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EJ-FFAA'!$B$1:$N$102</definedName>
    <definedName name="_xlnm.Print_Area" localSheetId="4">'gastu-eboluzioa EJ '!$B$1:$N$101</definedName>
    <definedName name="_xlnm.Print_Area" localSheetId="9">'gastu-eboluzioa FFAA'!$B$1:$N$101</definedName>
    <definedName name="_xlnm.Print_Area" localSheetId="12">'labupen bateratua EJ-FFAA'!$B$1:$J$22</definedName>
    <definedName name="_xlnm.Print_Area" localSheetId="10">'sarrera eboluzioa FFAA'!$B$1:$O$101</definedName>
    <definedName name="_xlnm.Print_Area" localSheetId="14">'sarrera-ebol EJ-FFAA'!$B$1:$O$101</definedName>
    <definedName name="_xlnm.Print_Area" localSheetId="5">'sarrera-ebuluzioa EJ'!$B$1:$O$101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1" l="1"/>
  <c r="I26" i="41"/>
  <c r="I25" i="41"/>
  <c r="I24" i="41"/>
  <c r="I23" i="41"/>
  <c r="I22" i="41"/>
  <c r="I21" i="41"/>
  <c r="I19" i="41"/>
  <c r="I17" i="41"/>
  <c r="I16" i="41"/>
  <c r="I15" i="41"/>
  <c r="I14" i="41"/>
  <c r="I13" i="41"/>
  <c r="I12" i="41"/>
  <c r="I11" i="41"/>
  <c r="I10" i="41"/>
  <c r="I9" i="41"/>
  <c r="I8" i="41"/>
  <c r="I7" i="41"/>
  <c r="I6" i="41"/>
  <c r="I27" i="40"/>
  <c r="I26" i="40"/>
  <c r="I24" i="40"/>
  <c r="I23" i="40"/>
  <c r="I22" i="40"/>
  <c r="I20" i="40"/>
  <c r="I19" i="40"/>
  <c r="I17" i="40"/>
  <c r="I16" i="40"/>
  <c r="I15" i="40"/>
  <c r="I14" i="40"/>
  <c r="I13" i="40"/>
  <c r="I12" i="40"/>
  <c r="I11" i="40"/>
  <c r="I10" i="40"/>
  <c r="I9" i="40"/>
  <c r="I8" i="40"/>
  <c r="I7" i="40"/>
  <c r="I6" i="40"/>
  <c r="U1" i="2"/>
  <c r="O32" i="16" l="1"/>
  <c r="U32" i="16"/>
  <c r="T32" i="16"/>
  <c r="Q32" i="16"/>
  <c r="N32" i="16"/>
  <c r="U25" i="16"/>
  <c r="T25" i="16"/>
  <c r="S25" i="16"/>
  <c r="Q25" i="16"/>
  <c r="P25" i="16"/>
  <c r="O25" i="16"/>
  <c r="N25" i="16"/>
  <c r="T24" i="16"/>
  <c r="Q24" i="16"/>
  <c r="T23" i="16"/>
  <c r="P22" i="16"/>
  <c r="O22" i="16"/>
  <c r="S22" i="16"/>
  <c r="T21" i="16"/>
  <c r="U20" i="16"/>
  <c r="T20" i="16"/>
  <c r="Q20" i="16"/>
  <c r="N20" i="16"/>
  <c r="P19" i="16"/>
  <c r="O19" i="16"/>
  <c r="S19" i="16"/>
  <c r="T18" i="16"/>
  <c r="Q18" i="16"/>
  <c r="U17" i="16"/>
  <c r="T17" i="16"/>
  <c r="Q17" i="16"/>
  <c r="O17" i="16"/>
  <c r="P16" i="16"/>
  <c r="U16" i="16"/>
  <c r="N16" i="16"/>
  <c r="S15" i="16"/>
  <c r="U14" i="16"/>
  <c r="T14" i="16"/>
  <c r="Q14" i="16"/>
  <c r="O14" i="16"/>
  <c r="P13" i="16"/>
  <c r="U13" i="16"/>
  <c r="N13" i="16"/>
  <c r="T12" i="16"/>
  <c r="S12" i="16"/>
  <c r="U11" i="16"/>
  <c r="T11" i="16"/>
  <c r="Q11" i="16"/>
  <c r="O11" i="16"/>
  <c r="P10" i="16"/>
  <c r="U10" i="16"/>
  <c r="N10" i="16"/>
  <c r="U16" i="14"/>
  <c r="T16" i="14"/>
  <c r="N16" i="14"/>
  <c r="Q15" i="14"/>
  <c r="S15" i="14"/>
  <c r="T14" i="14"/>
  <c r="S14" i="14"/>
  <c r="P13" i="14"/>
  <c r="O13" i="14"/>
  <c r="Q13" i="14"/>
  <c r="T12" i="14"/>
  <c r="U11" i="14"/>
  <c r="T11" i="14"/>
  <c r="P10" i="14"/>
  <c r="T10" i="14"/>
  <c r="Q10" i="14"/>
  <c r="N10" i="14"/>
  <c r="O9" i="14"/>
  <c r="T17" i="1"/>
  <c r="S17" i="1"/>
  <c r="O17" i="1"/>
  <c r="N17" i="1"/>
  <c r="U16" i="1"/>
  <c r="S16" i="1"/>
  <c r="Q16" i="1"/>
  <c r="P15" i="1"/>
  <c r="S15" i="1"/>
  <c r="Q14" i="1"/>
  <c r="P14" i="1"/>
  <c r="U14" i="1"/>
  <c r="T14" i="1"/>
  <c r="S14" i="1"/>
  <c r="N14" i="1"/>
  <c r="U13" i="1"/>
  <c r="N13" i="1"/>
  <c r="U12" i="1"/>
  <c r="T12" i="1"/>
  <c r="S12" i="1"/>
  <c r="P11" i="1"/>
  <c r="U11" i="1"/>
  <c r="N11" i="1"/>
  <c r="S10" i="1"/>
  <c r="U9" i="1"/>
  <c r="T9" i="1"/>
  <c r="S9" i="1"/>
  <c r="Q9" i="1"/>
  <c r="P9" i="1"/>
  <c r="O9" i="1"/>
  <c r="N9" i="1"/>
  <c r="T16" i="2"/>
  <c r="S16" i="2"/>
  <c r="T15" i="2"/>
  <c r="S13" i="2"/>
  <c r="U12" i="2"/>
  <c r="T12" i="2"/>
  <c r="S12" i="2"/>
  <c r="O12" i="2"/>
  <c r="P11" i="2"/>
  <c r="N11" i="2"/>
  <c r="P10" i="2"/>
  <c r="O10" i="2"/>
  <c r="O14" i="1" l="1"/>
  <c r="P11" i="14"/>
  <c r="O16" i="16"/>
  <c r="U14" i="2"/>
  <c r="U15" i="2"/>
  <c r="P14" i="14"/>
  <c r="P31" i="16"/>
  <c r="O16" i="2"/>
  <c r="P12" i="1"/>
  <c r="S13" i="1"/>
  <c r="Q20" i="2"/>
  <c r="N10" i="1"/>
  <c r="U10" i="1"/>
  <c r="T11" i="1"/>
  <c r="T13" i="1"/>
  <c r="N15" i="1"/>
  <c r="P17" i="1"/>
  <c r="O10" i="14"/>
  <c r="N13" i="14"/>
  <c r="U15" i="14"/>
  <c r="Q16" i="14"/>
  <c r="O9" i="16"/>
  <c r="T10" i="16"/>
  <c r="Q12" i="16"/>
  <c r="T13" i="16"/>
  <c r="O15" i="16"/>
  <c r="U15" i="16"/>
  <c r="T16" i="16"/>
  <c r="N19" i="16"/>
  <c r="U19" i="16"/>
  <c r="N30" i="16"/>
  <c r="N22" i="16"/>
  <c r="U22" i="16"/>
  <c r="T15" i="1"/>
  <c r="Q23" i="16"/>
  <c r="T22" i="1"/>
  <c r="Q11" i="1"/>
  <c r="O10" i="16"/>
  <c r="O13" i="16"/>
  <c r="P16" i="1"/>
  <c r="Q9" i="14"/>
  <c r="O16" i="14"/>
  <c r="U16" i="2"/>
  <c r="S9" i="14"/>
  <c r="P16" i="14"/>
  <c r="T10" i="1"/>
  <c r="S11" i="1"/>
  <c r="U17" i="1"/>
  <c r="U10" i="14"/>
  <c r="O12" i="14"/>
  <c r="U12" i="14"/>
  <c r="T13" i="14"/>
  <c r="T15" i="14"/>
  <c r="S10" i="16"/>
  <c r="O12" i="16"/>
  <c r="U12" i="16"/>
  <c r="S13" i="16"/>
  <c r="T15" i="16"/>
  <c r="S16" i="16"/>
  <c r="O18" i="16"/>
  <c r="U18" i="16"/>
  <c r="T19" i="16"/>
  <c r="O21" i="16"/>
  <c r="U21" i="16"/>
  <c r="T22" i="16"/>
  <c r="U31" i="16"/>
  <c r="O24" i="16"/>
  <c r="U24" i="16"/>
  <c r="T29" i="16"/>
  <c r="O30" i="16"/>
  <c r="Q30" i="16"/>
  <c r="S30" i="16"/>
  <c r="U30" i="16"/>
  <c r="Q31" i="16"/>
  <c r="Q9" i="16"/>
  <c r="S9" i="16"/>
  <c r="N11" i="16"/>
  <c r="N14" i="16"/>
  <c r="N17" i="16"/>
  <c r="S18" i="16"/>
  <c r="P9" i="16"/>
  <c r="S11" i="16"/>
  <c r="P12" i="16"/>
  <c r="S14" i="16"/>
  <c r="P15" i="16"/>
  <c r="S17" i="16"/>
  <c r="P18" i="16"/>
  <c r="S20" i="16"/>
  <c r="P21" i="16"/>
  <c r="S23" i="16"/>
  <c r="P24" i="16"/>
  <c r="P32" i="16"/>
  <c r="N23" i="16"/>
  <c r="U23" i="16"/>
  <c r="S24" i="16"/>
  <c r="S32" i="16"/>
  <c r="T9" i="16"/>
  <c r="Q10" i="16"/>
  <c r="Q13" i="16"/>
  <c r="Q16" i="16"/>
  <c r="Q19" i="16"/>
  <c r="O20" i="16"/>
  <c r="Q22" i="16"/>
  <c r="O23" i="16"/>
  <c r="S31" i="16"/>
  <c r="Q15" i="16"/>
  <c r="S21" i="16"/>
  <c r="N9" i="16"/>
  <c r="U9" i="16"/>
  <c r="P11" i="16"/>
  <c r="N12" i="16"/>
  <c r="P14" i="16"/>
  <c r="N15" i="16"/>
  <c r="P17" i="16"/>
  <c r="N18" i="16"/>
  <c r="P20" i="16"/>
  <c r="N21" i="16"/>
  <c r="P23" i="16"/>
  <c r="N24" i="16"/>
  <c r="T27" i="16"/>
  <c r="Q21" i="16"/>
  <c r="O11" i="14"/>
  <c r="N11" i="14"/>
  <c r="P12" i="14"/>
  <c r="S12" i="14"/>
  <c r="O14" i="14"/>
  <c r="N14" i="14"/>
  <c r="U21" i="14"/>
  <c r="U14" i="14"/>
  <c r="P9" i="14"/>
  <c r="S11" i="14"/>
  <c r="Q12" i="14"/>
  <c r="T9" i="14"/>
  <c r="U18" i="14"/>
  <c r="U13" i="14"/>
  <c r="P15" i="14"/>
  <c r="T22" i="14"/>
  <c r="U22" i="14"/>
  <c r="N9" i="14"/>
  <c r="U9" i="14"/>
  <c r="S10" i="14"/>
  <c r="N12" i="14"/>
  <c r="S13" i="14"/>
  <c r="N15" i="14"/>
  <c r="S16" i="14"/>
  <c r="Q11" i="14"/>
  <c r="Q14" i="14"/>
  <c r="O15" i="14"/>
  <c r="T23" i="1"/>
  <c r="O11" i="1"/>
  <c r="Q13" i="1"/>
  <c r="O12" i="1"/>
  <c r="O15" i="1"/>
  <c r="T16" i="1"/>
  <c r="Q17" i="1"/>
  <c r="N16" i="1"/>
  <c r="O10" i="1"/>
  <c r="Q12" i="1"/>
  <c r="O13" i="1"/>
  <c r="Q15" i="1"/>
  <c r="O16" i="1"/>
  <c r="P10" i="1"/>
  <c r="P13" i="1"/>
  <c r="Q10" i="1"/>
  <c r="N12" i="1"/>
  <c r="U15" i="1"/>
  <c r="U23" i="1"/>
  <c r="T13" i="2"/>
  <c r="T22" i="2"/>
  <c r="O11" i="2"/>
  <c r="O14" i="2"/>
  <c r="S14" i="2"/>
  <c r="P15" i="2"/>
  <c r="Q15" i="2"/>
  <c r="S10" i="2"/>
  <c r="U11" i="2"/>
  <c r="P12" i="2"/>
  <c r="P16" i="2"/>
  <c r="T9" i="2"/>
  <c r="T10" i="2"/>
  <c r="S11" i="2"/>
  <c r="U13" i="2"/>
  <c r="Q14" i="2"/>
  <c r="U10" i="2"/>
  <c r="O13" i="2"/>
  <c r="P13" i="2"/>
  <c r="T14" i="2"/>
  <c r="S15" i="2"/>
  <c r="T21" i="2"/>
  <c r="Q9" i="2"/>
  <c r="S9" i="2"/>
  <c r="Q10" i="2"/>
  <c r="O18" i="2"/>
  <c r="Q11" i="2"/>
  <c r="N9" i="2"/>
  <c r="U9" i="2"/>
  <c r="Q12" i="2"/>
  <c r="N15" i="2"/>
  <c r="O9" i="2"/>
  <c r="N10" i="2"/>
  <c r="T11" i="2"/>
  <c r="Q13" i="2"/>
  <c r="P14" i="2"/>
  <c r="O15" i="2"/>
  <c r="N16" i="2"/>
  <c r="P9" i="2"/>
  <c r="N12" i="2"/>
  <c r="N18" i="2"/>
  <c r="N13" i="2"/>
  <c r="Q16" i="2"/>
  <c r="N14" i="2"/>
  <c r="S20" i="2" l="1"/>
  <c r="U22" i="2"/>
  <c r="N19" i="1"/>
  <c r="T21" i="14"/>
  <c r="P29" i="16"/>
  <c r="O19" i="1"/>
  <c r="U27" i="16"/>
  <c r="T31" i="16"/>
  <c r="U20" i="2"/>
  <c r="U22" i="1"/>
  <c r="T19" i="1"/>
  <c r="T30" i="16"/>
  <c r="U19" i="1"/>
  <c r="T18" i="2"/>
  <c r="O31" i="16"/>
  <c r="N31" i="16"/>
  <c r="P30" i="16"/>
  <c r="S27" i="16"/>
  <c r="Q27" i="16"/>
  <c r="P27" i="16"/>
  <c r="U29" i="16"/>
  <c r="Q29" i="16"/>
  <c r="O27" i="16"/>
  <c r="N27" i="16"/>
  <c r="N29" i="16"/>
  <c r="O29" i="16"/>
  <c r="S29" i="16"/>
  <c r="P18" i="14"/>
  <c r="S18" i="14"/>
  <c r="Q18" i="14"/>
  <c r="T24" i="14"/>
  <c r="T20" i="14"/>
  <c r="O20" i="14"/>
  <c r="N20" i="14"/>
  <c r="O18" i="14"/>
  <c r="N18" i="14"/>
  <c r="U24" i="14"/>
  <c r="U20" i="14"/>
  <c r="T18" i="14"/>
  <c r="P22" i="14"/>
  <c r="S22" i="14"/>
  <c r="Q22" i="14"/>
  <c r="S20" i="14"/>
  <c r="Q20" i="14"/>
  <c r="P20" i="14"/>
  <c r="O22" i="14"/>
  <c r="N22" i="14"/>
  <c r="O21" i="14"/>
  <c r="N21" i="14"/>
  <c r="Q21" i="14"/>
  <c r="P21" i="14"/>
  <c r="S21" i="14"/>
  <c r="T25" i="1"/>
  <c r="T21" i="1"/>
  <c r="Q19" i="1"/>
  <c r="S19" i="1"/>
  <c r="P19" i="1"/>
  <c r="S23" i="1"/>
  <c r="P23" i="1"/>
  <c r="Q23" i="1"/>
  <c r="O23" i="1"/>
  <c r="N23" i="1"/>
  <c r="U21" i="1"/>
  <c r="N21" i="1"/>
  <c r="O21" i="1"/>
  <c r="S22" i="1"/>
  <c r="Q22" i="1"/>
  <c r="P22" i="1"/>
  <c r="O22" i="1"/>
  <c r="N22" i="1"/>
  <c r="S21" i="1"/>
  <c r="Q21" i="1"/>
  <c r="P21" i="1"/>
  <c r="O22" i="2"/>
  <c r="N22" i="2"/>
  <c r="U21" i="2"/>
  <c r="S21" i="2"/>
  <c r="Q21" i="2"/>
  <c r="P21" i="2"/>
  <c r="T20" i="2"/>
  <c r="T24" i="2"/>
  <c r="P20" i="2"/>
  <c r="U18" i="2"/>
  <c r="Q22" i="2"/>
  <c r="P22" i="2"/>
  <c r="S22" i="2"/>
  <c r="Q18" i="2"/>
  <c r="S18" i="2"/>
  <c r="P18" i="2"/>
  <c r="O20" i="2"/>
  <c r="N20" i="2"/>
  <c r="O21" i="2"/>
  <c r="N21" i="2"/>
  <c r="T34" i="16" l="1"/>
  <c r="U34" i="16"/>
  <c r="U24" i="2"/>
  <c r="U25" i="1"/>
  <c r="N34" i="16"/>
  <c r="O34" i="16"/>
  <c r="S34" i="16"/>
  <c r="P34" i="16"/>
  <c r="Q34" i="16"/>
  <c r="O24" i="14"/>
  <c r="N24" i="14"/>
  <c r="S24" i="14"/>
  <c r="Q24" i="14"/>
  <c r="P24" i="14"/>
  <c r="S25" i="1"/>
  <c r="P25" i="1"/>
  <c r="Q25" i="1"/>
  <c r="O25" i="1"/>
  <c r="N25" i="1"/>
  <c r="N24" i="2"/>
  <c r="O24" i="2"/>
  <c r="S24" i="2"/>
  <c r="P24" i="2"/>
  <c r="Q24" i="2"/>
  <c r="H47" i="36" l="1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<sst xmlns="http://schemas.openxmlformats.org/spreadsheetml/2006/main" count="1102" uniqueCount="234">
  <si>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</si>
  <si>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</si>
  <si>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</si>
  <si>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</si>
  <si>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</si>
  <si>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</si>
  <si>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</si>
  <si>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</si>
  <si>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</si>
  <si>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</si>
  <si>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</si>
  <si>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</si>
  <si>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</si>
  <si>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</si>
  <si>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</si>
  <si>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</si>
  <si>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</si>
  <si>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</si>
  <si>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</si>
  <si>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</si>
  <si>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</si>
  <si>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</si>
  <si>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</si>
  <si>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</si>
  <si>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</si>
  <si>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</si>
  <si>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</si>
  <si>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</si>
  <si>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</si>
  <si>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</si>
  <si>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</si>
  <si>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</si>
  <si>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</si>
  <si>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</si>
  <si>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</si>
  <si>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</si>
  <si>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</si>
  <si>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</si>
  <si>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</si>
  <si>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</si>
  <si>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</si>
  <si>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</si>
  <si>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</si>
  <si>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</si>
  <si>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</si>
  <si>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</si>
  <si>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</si>
  <si>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</si>
  <si>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</si>
  <si>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</si>
  <si>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</si>
  <si>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</si>
  <si>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</si>
  <si>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</si>
  <si>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</si>
  <si>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</si>
  <si>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</si>
  <si>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</si>
  <si>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</si>
  <si>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</si>
  <si>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</si>
  <si>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</si>
  <si>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</si>
  <si>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</si>
  <si>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</si>
  <si>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</si>
  <si>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</si>
  <si>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</si>
  <si>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</si>
  <si>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</si>
  <si>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</si>
  <si>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</si>
  <si>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</si>
  <si>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</si>
  <si>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</si>
  <si>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</si>
  <si>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</si>
  <si>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</si>
  <si>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</si>
  <si>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</si>
  <si>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</si>
  <si>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</si>
  <si>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</si>
  <si>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</si>
  <si>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</si>
  <si>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</si>
  <si>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</si>
  <si>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</si>
  <si>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</si>
  <si>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</si>
  <si>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</si>
  <si>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</si>
  <si>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</si>
  <si>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</si>
  <si>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</si>
  <si>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</si>
  <si>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</si>
  <si>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</si>
  <si>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</si>
  <si>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</si>
  <si>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</si>
  <si>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</si>
  <si>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</si>
  <si>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</si>
  <si>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</si>
  <si>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</si>
  <si>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</si>
  <si>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</si>
  <si>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</si>
  <si>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</si>
  <si>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</si>
  <si>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</si>
  <si>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</si>
  <si>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</si>
  <si>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</si>
  <si>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</si>
  <si>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</si>
  <si>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</si>
  <si>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</si>
  <si>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</si>
  <si>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</si>
  <si>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</si>
  <si>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</si>
  <si>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</si>
  <si>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</si>
  <si>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</si>
  <si>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</si>
  <si>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</si>
  <si>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</si>
  <si>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</si>
  <si>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</si>
  <si>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</si>
  <si>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</si>
  <si>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</si>
  <si>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</si>
  <si>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</si>
  <si>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</si>
  <si>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</si>
  <si>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</si>
  <si>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</si>
  <si>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</si>
  <si>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</si>
  <si>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</si>
  <si>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</si>
  <si>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</si>
  <si>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</si>
  <si>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</si>
  <si>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</si>
  <si>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</si>
  <si>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</si>
  <si>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</si>
  <si>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</si>
  <si>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</si>
  <si>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</si>
  <si>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</si>
  <si>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</si>
  <si>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</si>
  <si>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</si>
  <si>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</si>
  <si>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</si>
  <si>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</si>
  <si>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</si>
  <si>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</si>
  <si>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</si>
  <si>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</si>
  <si>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</si>
  <si>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</si>
  <si>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</si>
  <si>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</si>
  <si>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</si>
  <si>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</si>
  <si>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</si>
  <si>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</si>
  <si>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</si>
  <si>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</si>
  <si>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</si>
  <si>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</si>
  <si>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</si>
  <si>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</si>
  <si>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</si>
  <si>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</si>
  <si>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</si>
  <si>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</si>
  <si>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</si>
  <si>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</si>
  <si>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</si>
  <si>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</si>
  <si>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</si>
  <si>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</si>
  <si>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</si>
  <si>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</si>
  <si>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</si>
  <si>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</si>
  <si>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</si>
  <si>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</si>
  <si>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</si>
  <si>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</si>
  <si>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</si>
  <si>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</si>
  <si>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</si>
  <si>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</si>
  <si>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</si>
  <si>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</si>
  <si>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</si>
  <si>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</si>
  <si>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</si>
  <si>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</si>
  <si>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</si>
  <si>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</si>
  <si>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</si>
  <si>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</si>
  <si>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</si>
  <si>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</si>
  <si>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</si>
  <si>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</si>
  <si>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</si>
  <si>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</si>
  <si>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</si>
  <si>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</si>
  <si>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</si>
  <si>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</si>
  <si>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</si>
  <si>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</si>
  <si>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23/22 Aldaketa tasa</t>
  </si>
  <si>
    <t>2023.03.31</t>
  </si>
  <si>
    <t>2023.06.30</t>
  </si>
  <si>
    <t>2024-ko 2. hiruhilabetea</t>
  </si>
  <si>
    <t>24/23 Aldaketa tasa</t>
  </si>
  <si>
    <t>24/23
% Ald.</t>
  </si>
  <si>
    <t>-</t>
  </si>
  <si>
    <t>2023.09.30</t>
  </si>
  <si>
    <t>2023.12.31</t>
  </si>
  <si>
    <t>2024.03.31</t>
  </si>
  <si>
    <t>2024.06.30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</si>
</sst>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  <xf numFmtId="0" fontId="0" fillId="6" borderId="0" xfId="0" applyFill="1"/>
    <xf numFmtId="0" fontId="21" fillId="6" borderId="0" xfId="0" applyFont="1" applyFill="1"/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43" fillId="6" borderId="0" xfId="0" applyFont="1" applyFill="1"/>
    <xf numFmtId="3" fontId="11" fillId="0" borderId="34" xfId="0" applyNumberFormat="1" applyFont="1" applyFill="1" applyBorder="1" applyAlignment="1" applyProtection="1">
      <alignment vertical="center"/>
    </xf>
    <xf numFmtId="3" fontId="24" fillId="0" borderId="35" xfId="0" applyNumberFormat="1" applyFont="1" applyFill="1" applyBorder="1" applyAlignment="1" applyProtection="1">
      <alignment vertical="center"/>
    </xf>
    <xf numFmtId="3" fontId="24" fillId="0" borderId="36" xfId="0" applyNumberFormat="1" applyFont="1" applyFill="1" applyBorder="1" applyAlignment="1" applyProtection="1">
      <alignment vertical="center"/>
    </xf>
    <xf numFmtId="3" fontId="24" fillId="0" borderId="37" xfId="0" applyNumberFormat="1" applyFont="1" applyFill="1" applyBorder="1" applyAlignment="1" applyProtection="1">
      <alignment vertical="center"/>
    </xf>
    <xf numFmtId="3" fontId="24" fillId="0" borderId="38" xfId="0" applyNumberFormat="1" applyFont="1" applyFill="1" applyBorder="1" applyAlignment="1" applyProtection="1">
      <alignment vertical="center"/>
    </xf>
    <xf numFmtId="0" fontId="9" fillId="5" borderId="31" xfId="0" quotePrefix="1" applyFont="1" applyFill="1" applyBorder="1" applyAlignment="1" applyProtection="1">
      <alignment horizontal="center" vertical="center"/>
    </xf>
    <xf numFmtId="170" fontId="9" fillId="5" borderId="4" xfId="3" applyNumberFormat="1" applyFont="1" applyFill="1" applyBorder="1" applyAlignment="1" applyProtection="1">
      <alignment vertical="center"/>
    </xf>
    <xf numFmtId="170" fontId="11" fillId="5" borderId="0" xfId="3" applyNumberFormat="1" applyFont="1" applyFill="1" applyBorder="1" applyAlignment="1" applyProtection="1">
      <alignment vertical="center"/>
    </xf>
    <xf numFmtId="170" fontId="11" fillId="5" borderId="2" xfId="3" applyNumberFormat="1" applyFont="1" applyFill="1" applyBorder="1" applyAlignment="1" applyProtection="1">
      <alignment vertical="center"/>
    </xf>
    <xf numFmtId="170" fontId="11" fillId="5" borderId="32" xfId="3" applyNumberFormat="1" applyFont="1" applyFill="1" applyBorder="1" applyAlignment="1" applyProtection="1">
      <alignment vertical="center"/>
    </xf>
    <xf numFmtId="170" fontId="11" fillId="5" borderId="0" xfId="0" applyNumberFormat="1" applyFont="1" applyFill="1" applyBorder="1" applyAlignment="1" applyProtection="1">
      <alignment vertical="center"/>
    </xf>
    <xf numFmtId="170" fontId="9" fillId="5" borderId="0" xfId="0" applyNumberFormat="1" applyFont="1" applyFill="1" applyBorder="1" applyAlignment="1" applyProtection="1">
      <alignment vertical="center"/>
    </xf>
    <xf numFmtId="167" fontId="11" fillId="5" borderId="0" xfId="0" applyNumberFormat="1" applyFont="1" applyFill="1" applyBorder="1" applyAlignment="1" applyProtection="1">
      <alignment vertical="center"/>
    </xf>
    <xf numFmtId="167" fontId="9" fillId="5" borderId="0" xfId="0" applyNumberFormat="1" applyFont="1" applyFill="1" applyBorder="1" applyAlignment="1" applyProtection="1">
      <alignment vertical="center"/>
    </xf>
    <xf numFmtId="172" fontId="11" fillId="0" borderId="2" xfId="5" applyNumberFormat="1" applyFont="1" applyBorder="1" applyAlignment="1">
      <alignment horizontal="center" vertical="center"/>
    </xf>
    <xf numFmtId="167" fontId="25" fillId="5" borderId="0" xfId="0" applyNumberFormat="1" applyFont="1" applyFill="1" applyBorder="1" applyAlignment="1">
      <alignment vertical="center"/>
    </xf>
    <xf numFmtId="167" fontId="11" fillId="5" borderId="0" xfId="0" applyNumberFormat="1" applyFont="1" applyFill="1" applyBorder="1" applyAlignment="1">
      <alignment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94</xdr:row>
      <xdr:rowOff>0</xdr:rowOff>
    </xdr:from>
    <xdr:to>
      <xdr:col>2</xdr:col>
      <xdr:colOff>137160</xdr:colOff>
      <xdr:row>94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137160</xdr:colOff>
      <xdr:row>94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workbookViewId="0">
      <selection activeCell="B9" sqref="B9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226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2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B97" sqref="B97:N100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2024-ko 2.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5">
        <v>430505.08078999998</v>
      </c>
      <c r="D94" s="215">
        <v>676898.71210999996</v>
      </c>
      <c r="E94" s="215">
        <v>32968.93116</v>
      </c>
      <c r="F94" s="215">
        <v>15737537.867490001</v>
      </c>
      <c r="G94" s="215">
        <v>16877910.59155</v>
      </c>
      <c r="H94" s="215">
        <v>333847.81641000003</v>
      </c>
      <c r="I94" s="215">
        <v>493686.95253000001</v>
      </c>
      <c r="J94" s="215">
        <v>827534.7689400001</v>
      </c>
      <c r="K94" s="215">
        <v>116295.02957</v>
      </c>
      <c r="L94" s="215">
        <v>263203.30981000001</v>
      </c>
      <c r="M94" s="215">
        <v>379498.33938000002</v>
      </c>
      <c r="N94" s="216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224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225</v>
      </c>
      <c r="C96" s="74">
        <v>221851.44893000001</v>
      </c>
      <c r="D96" s="74">
        <v>280226.24498000002</v>
      </c>
      <c r="E96" s="74">
        <v>38240.239570000005</v>
      </c>
      <c r="F96" s="74">
        <v>7650925.4668499995</v>
      </c>
      <c r="G96" s="74">
        <v>8191243.4003299996</v>
      </c>
      <c r="H96" s="74">
        <v>122136.24807</v>
      </c>
      <c r="I96" s="74">
        <v>89135.551240000001</v>
      </c>
      <c r="J96" s="74">
        <v>211271.79931</v>
      </c>
      <c r="K96" s="74">
        <v>12636.071099999999</v>
      </c>
      <c r="L96" s="74">
        <v>93992.57144</v>
      </c>
      <c r="M96" s="74">
        <v>106628.64254</v>
      </c>
      <c r="N96" s="75">
        <v>8509143.8421800006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230</v>
      </c>
      <c r="C97" s="74">
        <v>323546.13890000002</v>
      </c>
      <c r="D97" s="74">
        <v>454387.31006000005</v>
      </c>
      <c r="E97" s="74">
        <v>54607.908779999991</v>
      </c>
      <c r="F97" s="74">
        <v>11309812.020990001</v>
      </c>
      <c r="G97" s="74">
        <v>12142353.378730001</v>
      </c>
      <c r="H97" s="74">
        <v>205358.13448000001</v>
      </c>
      <c r="I97" s="74">
        <v>124153.11861999999</v>
      </c>
      <c r="J97" s="74">
        <v>329511.25309999997</v>
      </c>
      <c r="K97" s="74">
        <v>72993.174729999999</v>
      </c>
      <c r="L97" s="74">
        <v>231486.52399999998</v>
      </c>
      <c r="M97" s="74">
        <v>304479.69872999995</v>
      </c>
      <c r="N97" s="75">
        <v>12776344.330560001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5" t="s">
        <v>231</v>
      </c>
      <c r="C98" s="74">
        <v>452235</v>
      </c>
      <c r="D98" s="74">
        <v>727920</v>
      </c>
      <c r="E98" s="74">
        <v>61308</v>
      </c>
      <c r="F98" s="74">
        <v>16794725</v>
      </c>
      <c r="G98" s="74">
        <v>18036188</v>
      </c>
      <c r="H98" s="74">
        <v>407617</v>
      </c>
      <c r="I98" s="74">
        <v>442978</v>
      </c>
      <c r="J98" s="74">
        <v>850595</v>
      </c>
      <c r="K98" s="74">
        <v>157530</v>
      </c>
      <c r="L98" s="74">
        <v>293741</v>
      </c>
      <c r="M98" s="74">
        <v>451271</v>
      </c>
      <c r="N98" s="75">
        <v>19338054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74">
        <v>104080.49741</v>
      </c>
      <c r="D99" s="74">
        <v>104659.13400000002</v>
      </c>
      <c r="E99" s="74">
        <v>30918.699379999998</v>
      </c>
      <c r="F99" s="74">
        <v>2897520.6012200001</v>
      </c>
      <c r="G99" s="74">
        <v>3137178.9320100001</v>
      </c>
      <c r="H99" s="74">
        <v>38670.993650000004</v>
      </c>
      <c r="I99" s="74">
        <v>6471.8480899999995</v>
      </c>
      <c r="J99" s="74">
        <v>45142.841740000003</v>
      </c>
      <c r="K99" s="74">
        <v>23002.563810000003</v>
      </c>
      <c r="L99" s="74">
        <v>91729.952369999999</v>
      </c>
      <c r="M99" s="74">
        <v>114732.51618000001</v>
      </c>
      <c r="N99" s="75">
        <v>3297054.28993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74">
        <v>231129.85499999998</v>
      </c>
      <c r="D100" s="74">
        <v>295103.23200000002</v>
      </c>
      <c r="E100" s="74">
        <v>47225.13</v>
      </c>
      <c r="F100" s="74">
        <v>7966924.7060000002</v>
      </c>
      <c r="G100" s="74">
        <v>8540382.9230000004</v>
      </c>
      <c r="H100" s="74">
        <v>123779.268</v>
      </c>
      <c r="I100" s="74">
        <v>43997.845000000001</v>
      </c>
      <c r="J100" s="74">
        <v>167777.11300000001</v>
      </c>
      <c r="K100" s="74">
        <v>28093.652000000002</v>
      </c>
      <c r="L100" s="74">
        <v>119575.90400000001</v>
      </c>
      <c r="M100" s="74">
        <v>147669.55600000001</v>
      </c>
      <c r="N100" s="75">
        <v>8855829.5920000002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3.95" customHeight="1" x14ac:dyDescent="0.2">
      <c r="A101" s="7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255" x14ac:dyDescent="0.2">
      <c r="B102" s="305" t="s">
        <v>27</v>
      </c>
      <c r="C102" s="305"/>
    </row>
  </sheetData>
  <mergeCells count="1">
    <mergeCell ref="B102:C102"/>
  </mergeCells>
  <phoneticPr fontId="19" type="noConversion"/>
  <hyperlinks>
    <hyperlink ref="B102:C102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2"/>
  <sheetViews>
    <sheetView showGridLines="0" zoomScaleNormal="100" workbookViewId="0">
      <pane xSplit="2" ySplit="6" topLeftCell="C87" activePane="bottomRight" state="frozen"/>
      <selection pane="topRight"/>
      <selection pane="bottomLeft"/>
      <selection pane="bottomRight" activeCell="B97" sqref="B97:O100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2024-ko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7">
        <v>8362820.4678400001</v>
      </c>
      <c r="D94" s="217">
        <v>9007873.8269100003</v>
      </c>
      <c r="E94" s="217">
        <v>180777.52430999995</v>
      </c>
      <c r="F94" s="217">
        <v>382771.13406000001</v>
      </c>
      <c r="G94" s="217">
        <v>9501.4323800000002</v>
      </c>
      <c r="H94" s="217">
        <v>17943744.385499999</v>
      </c>
      <c r="I94" s="217">
        <v>2057.0638799999997</v>
      </c>
      <c r="J94" s="217">
        <v>72731.211749999988</v>
      </c>
      <c r="K94" s="217">
        <v>74788.275629999989</v>
      </c>
      <c r="L94" s="217">
        <v>2868.8246799999997</v>
      </c>
      <c r="M94" s="217">
        <v>90000</v>
      </c>
      <c r="N94" s="217">
        <v>92868.824680000005</v>
      </c>
      <c r="O94" s="218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224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225</v>
      </c>
      <c r="C96" s="82">
        <v>3733873.7620200007</v>
      </c>
      <c r="D96" s="82">
        <v>3634892.4065800002</v>
      </c>
      <c r="E96" s="82">
        <v>157739.16802000001</v>
      </c>
      <c r="F96" s="82">
        <v>172086.66637000002</v>
      </c>
      <c r="G96" s="82">
        <v>9843.99683</v>
      </c>
      <c r="H96" s="82">
        <v>7708435.9998199996</v>
      </c>
      <c r="I96" s="82">
        <v>4148.4070200000006</v>
      </c>
      <c r="J96" s="82">
        <v>46527.199189999999</v>
      </c>
      <c r="K96" s="82">
        <v>50675.606209999998</v>
      </c>
      <c r="L96" s="82">
        <v>4786.5096199999998</v>
      </c>
      <c r="M96" s="82">
        <v>0</v>
      </c>
      <c r="N96" s="82">
        <v>4786.5096199999998</v>
      </c>
      <c r="O96" s="81">
        <v>7763898.1156499991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230</v>
      </c>
      <c r="C97" s="82">
        <v>6817534.9487699997</v>
      </c>
      <c r="D97" s="82">
        <v>5792901.7830200009</v>
      </c>
      <c r="E97" s="82">
        <v>235220.49785000001</v>
      </c>
      <c r="F97" s="82">
        <v>225313.88319999998</v>
      </c>
      <c r="G97" s="82">
        <v>19043.054660000002</v>
      </c>
      <c r="H97" s="82">
        <v>13090014.1675</v>
      </c>
      <c r="I97" s="82">
        <v>4205.9234999999999</v>
      </c>
      <c r="J97" s="82">
        <v>104507.70517</v>
      </c>
      <c r="K97" s="82">
        <v>108713.62867000001</v>
      </c>
      <c r="L97" s="82">
        <v>5390.5816699999996</v>
      </c>
      <c r="M97" s="82">
        <v>0</v>
      </c>
      <c r="N97" s="82">
        <v>5390.5816699999996</v>
      </c>
      <c r="O97" s="81">
        <v>13204118.377839999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5" t="s">
        <v>231</v>
      </c>
      <c r="C98" s="82">
        <v>9302832</v>
      </c>
      <c r="D98" s="82">
        <v>8911267</v>
      </c>
      <c r="E98" s="82">
        <v>330591</v>
      </c>
      <c r="F98" s="82">
        <v>371273</v>
      </c>
      <c r="G98" s="82">
        <v>38815</v>
      </c>
      <c r="H98" s="82">
        <v>18954778</v>
      </c>
      <c r="I98" s="82">
        <v>5104</v>
      </c>
      <c r="J98" s="82">
        <v>159510</v>
      </c>
      <c r="K98" s="82">
        <v>164614</v>
      </c>
      <c r="L98" s="82">
        <v>6520</v>
      </c>
      <c r="M98" s="82">
        <v>226000</v>
      </c>
      <c r="N98" s="82">
        <v>232520</v>
      </c>
      <c r="O98" s="81">
        <v>19351912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82">
        <v>2263239.8793100002</v>
      </c>
      <c r="D99" s="82">
        <v>1765571.8926599999</v>
      </c>
      <c r="E99" s="82">
        <v>70404.839020000014</v>
      </c>
      <c r="F99" s="82">
        <v>25050.826290000001</v>
      </c>
      <c r="G99" s="82">
        <v>4067.0055299999999</v>
      </c>
      <c r="H99" s="82">
        <v>4128334.4428100004</v>
      </c>
      <c r="I99" s="82">
        <v>51.46932000000001</v>
      </c>
      <c r="J99" s="82">
        <v>7157.2617499999997</v>
      </c>
      <c r="K99" s="82">
        <v>7208.7310699999998</v>
      </c>
      <c r="L99" s="82">
        <v>426.75956000000002</v>
      </c>
      <c r="M99" s="82">
        <v>0</v>
      </c>
      <c r="N99" s="82">
        <v>426.75956000000002</v>
      </c>
      <c r="O99" s="81">
        <v>4135969.9334400008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82">
        <v>4117707.5500000003</v>
      </c>
      <c r="D100" s="82">
        <v>3687425.3849999998</v>
      </c>
      <c r="E100" s="82">
        <v>167095.93799999999</v>
      </c>
      <c r="F100" s="82">
        <v>206700.28400000001</v>
      </c>
      <c r="G100" s="82">
        <v>14330.964</v>
      </c>
      <c r="H100" s="82">
        <v>8193260.1210000003</v>
      </c>
      <c r="I100" s="82">
        <v>154.14699999999999</v>
      </c>
      <c r="J100" s="82">
        <v>18159.142</v>
      </c>
      <c r="K100" s="82">
        <v>18313.289000000001</v>
      </c>
      <c r="L100" s="82">
        <v>1056.373</v>
      </c>
      <c r="M100" s="82">
        <v>0</v>
      </c>
      <c r="N100" s="82">
        <v>1056.373</v>
      </c>
      <c r="O100" s="81">
        <v>8212629.7829999998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3.95" customHeight="1" x14ac:dyDescent="0.2">
      <c r="A101" s="7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255" ht="19.5" customHeight="1" x14ac:dyDescent="0.2">
      <c r="A102" s="64"/>
      <c r="B102" s="305" t="s">
        <v>27</v>
      </c>
      <c r="C102" s="305"/>
      <c r="O102"/>
    </row>
  </sheetData>
  <mergeCells count="1">
    <mergeCell ref="B102:C102"/>
  </mergeCells>
  <phoneticPr fontId="19" type="noConversion"/>
  <hyperlinks>
    <hyperlink ref="B102:C102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5"/>
  <sheetViews>
    <sheetView showGridLines="0" tabSelected="1" workbookViewId="0">
      <pane xSplit="2" ySplit="6" topLeftCell="C66" activePane="bottomRight" state="frozen"/>
      <selection pane="topRight"/>
      <selection pane="bottomLeft"/>
      <selection pane="bottomRight" activeCell="G98" sqref="G98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2024-ko 2.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48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48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48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48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48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48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48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48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48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48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48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48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48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48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48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48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48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48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48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48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48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48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48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48" t="s">
        <v>219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48" t="s">
        <v>220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48" t="s">
        <v>221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141" customFormat="1" ht="13.5" customHeight="1" x14ac:dyDescent="0.2">
      <c r="A86" s="148"/>
      <c r="B86" s="244" t="s">
        <v>222</v>
      </c>
      <c r="C86" s="220">
        <v>8362820.4678399991</v>
      </c>
      <c r="D86" s="221">
        <v>6541283.9671999998</v>
      </c>
      <c r="E86" s="221">
        <v>1359629.17089</v>
      </c>
      <c r="F86" s="222">
        <v>461907.32974999998</v>
      </c>
      <c r="G86" s="220">
        <v>9007873.8269100003</v>
      </c>
      <c r="H86" s="221">
        <v>224816.92012999998</v>
      </c>
      <c r="I86" s="221">
        <v>7088551.0847699996</v>
      </c>
      <c r="J86" s="221">
        <v>1446592.2406599999</v>
      </c>
      <c r="K86" s="245">
        <v>247913.58134999999</v>
      </c>
    </row>
    <row r="87" spans="1:11" s="141" customFormat="1" ht="13.5" customHeight="1" x14ac:dyDescent="0.2">
      <c r="A87" s="148"/>
      <c r="B87" s="248" t="s">
        <v>224</v>
      </c>
      <c r="C87" s="171">
        <v>2115801.4454700002</v>
      </c>
      <c r="D87" s="144">
        <v>1901754.5192100001</v>
      </c>
      <c r="E87" s="144">
        <v>96890.051899999991</v>
      </c>
      <c r="F87" s="172">
        <v>117156.87436</v>
      </c>
      <c r="G87" s="171">
        <v>2089522.7192600002</v>
      </c>
      <c r="H87" s="144">
        <v>50634.178270000004</v>
      </c>
      <c r="I87" s="144">
        <v>1580155.3932700001</v>
      </c>
      <c r="J87" s="144">
        <v>423973.25124999997</v>
      </c>
      <c r="K87" s="243">
        <v>34759.896469999992</v>
      </c>
    </row>
    <row r="88" spans="1:11" s="141" customFormat="1" ht="13.5" customHeight="1" x14ac:dyDescent="0.2">
      <c r="A88" s="148"/>
      <c r="B88" s="248" t="s">
        <v>225</v>
      </c>
      <c r="C88" s="171">
        <v>3733873.7620200003</v>
      </c>
      <c r="D88" s="144">
        <v>3083103.3125400003</v>
      </c>
      <c r="E88" s="144">
        <v>364093.95033999998</v>
      </c>
      <c r="F88" s="172">
        <v>286676.49913999997</v>
      </c>
      <c r="G88" s="171">
        <v>3634892.4065800002</v>
      </c>
      <c r="H88" s="144">
        <v>104584.85063</v>
      </c>
      <c r="I88" s="144">
        <v>2842870.8223299999</v>
      </c>
      <c r="J88" s="144">
        <v>612936.31224999996</v>
      </c>
      <c r="K88" s="243">
        <v>74500.421369999982</v>
      </c>
    </row>
    <row r="89" spans="1:11" s="141" customFormat="1" ht="13.5" customHeight="1" x14ac:dyDescent="0.2">
      <c r="A89" s="148"/>
      <c r="B89" s="248" t="s">
        <v>230</v>
      </c>
      <c r="C89" s="171">
        <v>6817534.9487700006</v>
      </c>
      <c r="D89" s="144">
        <v>5259045.21954</v>
      </c>
      <c r="E89" s="144">
        <v>1122789.9336600001</v>
      </c>
      <c r="F89" s="172">
        <v>435699.79556999996</v>
      </c>
      <c r="G89" s="171">
        <v>5792901.783019999</v>
      </c>
      <c r="H89" s="144">
        <v>155408.68753</v>
      </c>
      <c r="I89" s="144">
        <v>4437616.75361</v>
      </c>
      <c r="J89" s="144">
        <v>1041517.0246599999</v>
      </c>
      <c r="K89" s="243">
        <v>158359.31722</v>
      </c>
    </row>
    <row r="90" spans="1:11" s="141" customFormat="1" ht="13.5" customHeight="1" x14ac:dyDescent="0.2">
      <c r="A90" s="148"/>
      <c r="B90" s="332" t="s">
        <v>231</v>
      </c>
      <c r="C90" s="333">
        <v>9302832</v>
      </c>
      <c r="D90" s="334">
        <v>7400915</v>
      </c>
      <c r="E90" s="334">
        <v>1409394</v>
      </c>
      <c r="F90" s="335">
        <v>492523</v>
      </c>
      <c r="G90" s="333">
        <v>8911267</v>
      </c>
      <c r="H90" s="334">
        <v>205594</v>
      </c>
      <c r="I90" s="334">
        <v>6926299</v>
      </c>
      <c r="J90" s="334">
        <v>1551036</v>
      </c>
      <c r="K90" s="336">
        <v>228338</v>
      </c>
    </row>
    <row r="91" spans="1:11" s="141" customFormat="1" ht="13.5" customHeight="1" x14ac:dyDescent="0.2">
      <c r="A91" s="148"/>
      <c r="B91" s="248" t="s">
        <v>232</v>
      </c>
      <c r="C91" s="171">
        <v>2263239.8793100002</v>
      </c>
      <c r="D91" s="144">
        <v>2031782.1460199999</v>
      </c>
      <c r="E91" s="144">
        <v>157151.80953</v>
      </c>
      <c r="F91" s="172">
        <v>74305.923760000005</v>
      </c>
      <c r="G91" s="171">
        <v>1765571.8926599999</v>
      </c>
      <c r="H91" s="144">
        <v>50690.889739999999</v>
      </c>
      <c r="I91" s="144">
        <v>1238755.26315</v>
      </c>
      <c r="J91" s="144">
        <v>426994.70321000001</v>
      </c>
      <c r="K91" s="243">
        <v>49131.03656</v>
      </c>
    </row>
    <row r="92" spans="1:11" s="141" customFormat="1" ht="13.5" customHeight="1" x14ac:dyDescent="0.2">
      <c r="A92" s="148"/>
      <c r="B92" s="248" t="s">
        <v>233</v>
      </c>
      <c r="C92" s="171">
        <v>4117707.5500000003</v>
      </c>
      <c r="D92" s="144">
        <v>3394922.801</v>
      </c>
      <c r="E92" s="144">
        <v>483255.52</v>
      </c>
      <c r="F92" s="172">
        <v>239529.22099999999</v>
      </c>
      <c r="G92" s="171">
        <v>3687425.3849999998</v>
      </c>
      <c r="H92" s="144">
        <v>105721.62599999999</v>
      </c>
      <c r="I92" s="144">
        <v>2766556.0649999999</v>
      </c>
      <c r="J92" s="144">
        <v>703056.179</v>
      </c>
      <c r="K92" s="243">
        <v>112091.51499999998</v>
      </c>
    </row>
    <row r="93" spans="1:11" s="71" customFormat="1" ht="3" customHeight="1" x14ac:dyDescent="0.2">
      <c r="A93" s="72"/>
      <c r="B93" s="327"/>
      <c r="C93" s="328"/>
      <c r="D93" s="329"/>
      <c r="E93" s="329"/>
      <c r="F93" s="330"/>
      <c r="G93" s="328"/>
      <c r="H93" s="329"/>
      <c r="I93" s="329"/>
      <c r="J93" s="329"/>
      <c r="K93" s="331"/>
    </row>
    <row r="94" spans="1:11" s="71" customFormat="1" ht="5.25" customHeight="1" x14ac:dyDescent="0.2">
      <c r="A94" s="72"/>
      <c r="B94" s="76"/>
      <c r="C94" s="155"/>
      <c r="D94" s="155"/>
      <c r="E94" s="155"/>
      <c r="F94" s="155"/>
      <c r="G94" s="155"/>
      <c r="H94" s="155"/>
      <c r="I94" s="155"/>
      <c r="J94" s="155"/>
      <c r="K94" s="155"/>
    </row>
    <row r="95" spans="1:11" x14ac:dyDescent="0.3">
      <c r="B95" s="306" t="s">
        <v>27</v>
      </c>
      <c r="C95" s="306"/>
    </row>
  </sheetData>
  <mergeCells count="1">
    <mergeCell ref="B95:C95"/>
  </mergeCells>
  <phoneticPr fontId="31" type="noConversion"/>
  <hyperlinks>
    <hyperlink ref="B95:C95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Normal="100" workbookViewId="0">
      <selection activeCell="I6" sqref="I6:J22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2024-ko 2. hiruhilabetea</v>
      </c>
    </row>
    <row r="2" spans="2:10" s="4" customFormat="1" ht="29.25" customHeight="1" x14ac:dyDescent="0.2">
      <c r="B2" s="312" t="s">
        <v>147</v>
      </c>
      <c r="C2" s="312"/>
      <c r="D2" s="312"/>
      <c r="E2" s="312"/>
      <c r="F2" s="312"/>
      <c r="G2" s="312"/>
      <c r="H2" s="312"/>
      <c r="I2" s="312"/>
      <c r="J2" s="312"/>
    </row>
    <row r="3" spans="2:10" s="4" customFormat="1" ht="23.25" customHeight="1" x14ac:dyDescent="0.2">
      <c r="B3" s="98"/>
      <c r="C3" s="258"/>
      <c r="D3" s="258"/>
      <c r="E3" s="258"/>
      <c r="F3" s="258"/>
      <c r="G3" s="98"/>
      <c r="H3" s="258"/>
      <c r="I3" s="258"/>
      <c r="J3" s="258"/>
    </row>
    <row r="4" spans="2:10" s="85" customFormat="1" ht="41.25" customHeight="1" x14ac:dyDescent="0.2">
      <c r="B4" s="99"/>
      <c r="C4" s="255"/>
      <c r="D4" s="166" t="s">
        <v>148</v>
      </c>
      <c r="E4" s="249" t="s">
        <v>228</v>
      </c>
      <c r="F4"/>
      <c r="G4" s="99"/>
      <c r="H4" s="255"/>
      <c r="I4" s="166" t="s">
        <v>149</v>
      </c>
      <c r="J4" s="249" t="s">
        <v>228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1632286.2150000001</v>
      </c>
      <c r="E6" s="97">
        <v>5.3927740056282225</v>
      </c>
      <c r="F6" s="92"/>
      <c r="G6" s="89">
        <v>1</v>
      </c>
      <c r="H6" s="90" t="s">
        <v>49</v>
      </c>
      <c r="I6" s="96">
        <v>4117707.5500000003</v>
      </c>
      <c r="J6" s="97">
        <v>10.279774101745422</v>
      </c>
    </row>
    <row r="7" spans="2:10" ht="18" customHeight="1" x14ac:dyDescent="0.2">
      <c r="B7" s="89">
        <v>2</v>
      </c>
      <c r="C7" s="90" t="s">
        <v>36</v>
      </c>
      <c r="D7" s="96">
        <v>2834604.3969999999</v>
      </c>
      <c r="E7" s="97">
        <v>15.669642750577818</v>
      </c>
      <c r="F7" s="92"/>
      <c r="G7" s="89">
        <v>2</v>
      </c>
      <c r="H7" s="90" t="s">
        <v>50</v>
      </c>
      <c r="I7" s="96">
        <v>3688390.6989999996</v>
      </c>
      <c r="J7" s="97">
        <v>1.4599769235821136</v>
      </c>
    </row>
    <row r="8" spans="2:10" ht="18" customHeight="1" x14ac:dyDescent="0.2">
      <c r="B8" s="89">
        <v>3</v>
      </c>
      <c r="C8" s="90" t="s">
        <v>37</v>
      </c>
      <c r="D8" s="96">
        <v>197622.823</v>
      </c>
      <c r="E8" s="97">
        <v>29.192442380205723</v>
      </c>
      <c r="F8" s="92"/>
      <c r="G8" s="89">
        <v>3</v>
      </c>
      <c r="H8" s="90" t="s">
        <v>51</v>
      </c>
      <c r="I8" s="96">
        <v>218206.383</v>
      </c>
      <c r="J8" s="97">
        <v>7.5210348742141813</v>
      </c>
    </row>
    <row r="9" spans="2:10" ht="18" customHeight="1" x14ac:dyDescent="0.2">
      <c r="B9" s="89">
        <v>4</v>
      </c>
      <c r="C9" s="90" t="s">
        <v>38</v>
      </c>
      <c r="D9" s="96">
        <v>4847537.0380000006</v>
      </c>
      <c r="E9" s="97">
        <v>14.434447837407342</v>
      </c>
      <c r="F9" s="92"/>
      <c r="G9" s="89">
        <v>4</v>
      </c>
      <c r="H9" s="90" t="s">
        <v>52</v>
      </c>
      <c r="I9" s="96">
        <v>1376593.6459999997</v>
      </c>
      <c r="J9" s="97">
        <v>60.561694876994046</v>
      </c>
    </row>
    <row r="10" spans="2:10" ht="18" customHeight="1" x14ac:dyDescent="0.2">
      <c r="B10" s="89">
        <v>6</v>
      </c>
      <c r="C10" s="90" t="s">
        <v>39</v>
      </c>
      <c r="D10" s="96">
        <v>177658.88500000001</v>
      </c>
      <c r="E10" s="97">
        <v>3.213522772278802</v>
      </c>
      <c r="F10" s="92"/>
      <c r="G10" s="89">
        <v>5</v>
      </c>
      <c r="H10" s="90" t="s">
        <v>53</v>
      </c>
      <c r="I10" s="96">
        <v>45482.305</v>
      </c>
      <c r="J10" s="341" t="s">
        <v>229</v>
      </c>
    </row>
    <row r="11" spans="2:10" ht="18" customHeight="1" x14ac:dyDescent="0.2">
      <c r="B11" s="89">
        <v>7</v>
      </c>
      <c r="C11" s="90" t="s">
        <v>40</v>
      </c>
      <c r="D11" s="96">
        <v>343027.58600000001</v>
      </c>
      <c r="E11" s="97">
        <v>-15.832626664523689</v>
      </c>
      <c r="F11" s="92"/>
      <c r="G11" s="89">
        <v>6</v>
      </c>
      <c r="H11" s="90" t="s">
        <v>54</v>
      </c>
      <c r="I11" s="96">
        <v>179.911</v>
      </c>
      <c r="J11" s="341" t="s">
        <v>229</v>
      </c>
    </row>
    <row r="12" spans="2:10" ht="18" customHeight="1" x14ac:dyDescent="0.2">
      <c r="B12" s="89">
        <v>8</v>
      </c>
      <c r="C12" s="90" t="s">
        <v>41</v>
      </c>
      <c r="D12" s="96">
        <v>61027.957999999999</v>
      </c>
      <c r="E12" s="97">
        <v>73.909713573613629</v>
      </c>
      <c r="F12" s="92"/>
      <c r="G12" s="89">
        <v>7</v>
      </c>
      <c r="H12" s="90" t="s">
        <v>55</v>
      </c>
      <c r="I12" s="96">
        <v>109919.467</v>
      </c>
      <c r="J12" s="97">
        <v>-29.426917821384173</v>
      </c>
    </row>
    <row r="13" spans="2:10" ht="18" customHeight="1" x14ac:dyDescent="0.2">
      <c r="B13" s="89">
        <v>9</v>
      </c>
      <c r="C13" s="90" t="s">
        <v>42</v>
      </c>
      <c r="D13" s="96">
        <v>302909.23700000002</v>
      </c>
      <c r="E13" s="97">
        <v>-56.14201326997145</v>
      </c>
      <c r="F13" s="92"/>
      <c r="G13" s="89">
        <v>8</v>
      </c>
      <c r="H13" s="90" t="s">
        <v>56</v>
      </c>
      <c r="I13" s="96">
        <v>11170.800999999999</v>
      </c>
      <c r="J13" s="97">
        <v>-18.832771294574922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599058</v>
      </c>
      <c r="J14" s="97"/>
    </row>
    <row r="15" spans="2:10" s="188" customFormat="1" ht="5.0999999999999996" customHeight="1" x14ac:dyDescent="0.2">
      <c r="B15" s="89"/>
      <c r="C15" s="90"/>
      <c r="D15" s="270"/>
      <c r="E15" s="271"/>
      <c r="F15" s="272"/>
      <c r="G15" s="273"/>
      <c r="H15" s="274"/>
      <c r="I15" s="270"/>
      <c r="J15" s="271"/>
    </row>
    <row r="16" spans="2:10" ht="18" customHeight="1" x14ac:dyDescent="0.2">
      <c r="B16" s="29"/>
      <c r="C16" s="173" t="s">
        <v>150</v>
      </c>
      <c r="D16" s="259">
        <v>10396674.139</v>
      </c>
      <c r="E16" s="189">
        <v>7.250197595204356</v>
      </c>
      <c r="F16" s="92"/>
      <c r="G16" s="29"/>
      <c r="H16" s="173" t="s">
        <v>151</v>
      </c>
      <c r="I16" s="259">
        <v>10166708.762000002</v>
      </c>
      <c r="J16" s="189">
        <v>9.2266368956773039</v>
      </c>
    </row>
    <row r="17" spans="2:10" s="188" customFormat="1" ht="5.0999999999999996" customHeight="1" x14ac:dyDescent="0.2">
      <c r="B17" s="26"/>
      <c r="C17" s="260"/>
      <c r="D17" s="275"/>
      <c r="E17" s="276"/>
      <c r="F17" s="272"/>
      <c r="G17" s="277"/>
      <c r="H17" s="278"/>
      <c r="I17" s="275"/>
      <c r="J17" s="276"/>
    </row>
    <row r="18" spans="2:10" ht="18" customHeight="1" x14ac:dyDescent="0.2">
      <c r="B18" s="28"/>
      <c r="C18" s="22" t="s">
        <v>44</v>
      </c>
      <c r="D18" s="96">
        <v>9512050.4730000012</v>
      </c>
      <c r="E18" s="97">
        <v>13.395043820808</v>
      </c>
      <c r="F18" s="92"/>
      <c r="G18" s="28"/>
      <c r="H18" s="22" t="s">
        <v>44</v>
      </c>
      <c r="I18" s="96">
        <v>9446380.5830000006</v>
      </c>
      <c r="J18" s="97">
        <v>11.926423186255587</v>
      </c>
    </row>
    <row r="19" spans="2:10" ht="18" customHeight="1" x14ac:dyDescent="0.2">
      <c r="B19" s="28"/>
      <c r="C19" s="22" t="s">
        <v>45</v>
      </c>
      <c r="D19" s="96">
        <v>520686.47100000002</v>
      </c>
      <c r="E19" s="97">
        <v>-10.177166108631177</v>
      </c>
      <c r="F19" s="95"/>
      <c r="G19" s="28"/>
      <c r="H19" s="22" t="s">
        <v>45</v>
      </c>
      <c r="I19" s="96">
        <v>110099.378</v>
      </c>
      <c r="J19" s="97">
        <v>-31.147400335940407</v>
      </c>
    </row>
    <row r="20" spans="2:10" ht="18" customHeight="1" x14ac:dyDescent="0.2">
      <c r="B20" s="28"/>
      <c r="C20" s="22" t="s">
        <v>46</v>
      </c>
      <c r="D20" s="96">
        <v>363937.19500000001</v>
      </c>
      <c r="E20" s="97">
        <v>-49.853709868717303</v>
      </c>
      <c r="F20" s="92"/>
      <c r="G20" s="28"/>
      <c r="H20" s="22" t="s">
        <v>46</v>
      </c>
      <c r="I20" s="96">
        <v>610228.80099999998</v>
      </c>
      <c r="J20" s="97">
        <v>-13.831848677390489</v>
      </c>
    </row>
    <row r="21" spans="2:10" ht="5.0999999999999996" customHeight="1" x14ac:dyDescent="0.2">
      <c r="B21" s="28"/>
      <c r="C21" s="22"/>
      <c r="D21" s="96"/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1">
        <v>10396674.139000002</v>
      </c>
      <c r="E22" s="190">
        <v>7.2501975952043765</v>
      </c>
      <c r="F22" s="92"/>
      <c r="G22" s="49"/>
      <c r="H22" s="174" t="s">
        <v>151</v>
      </c>
      <c r="I22" s="261">
        <v>10166708.762000002</v>
      </c>
      <c r="J22" s="190">
        <v>9.2266368956773039</v>
      </c>
    </row>
    <row r="23" spans="2:10" ht="6" customHeight="1" x14ac:dyDescent="0.2">
      <c r="F23" s="92"/>
    </row>
    <row r="24" spans="2:10" ht="12.75" customHeight="1" x14ac:dyDescent="0.2">
      <c r="C24" s="306" t="s">
        <v>27</v>
      </c>
      <c r="D24" s="306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3"/>
  <sheetViews>
    <sheetView showGridLines="0" zoomScaleNormal="100" workbookViewId="0">
      <pane xSplit="2" ySplit="5" topLeftCell="C80" activePane="bottomRight" state="frozen"/>
      <selection pane="topRight"/>
      <selection pane="bottomLeft"/>
      <selection pane="bottomRight" activeCell="B97" sqref="B97:B100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2024-ko 2.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7">
        <v>2930751.8360200003</v>
      </c>
      <c r="D94" s="217">
        <v>5049926.0779299997</v>
      </c>
      <c r="E94" s="217">
        <v>174428.00865</v>
      </c>
      <c r="F94" s="217">
        <v>8264609.1239000019</v>
      </c>
      <c r="G94" s="217">
        <v>16419715.046500001</v>
      </c>
      <c r="H94" s="217">
        <v>518970.17908000003</v>
      </c>
      <c r="I94" s="217">
        <v>1620011.0066499999</v>
      </c>
      <c r="J94" s="217">
        <v>2138981.18573</v>
      </c>
      <c r="K94" s="217">
        <v>496317.56023000006</v>
      </c>
      <c r="L94" s="217">
        <v>1009421.2558800001</v>
      </c>
      <c r="M94" s="217">
        <v>1505738.81611</v>
      </c>
      <c r="N94" s="218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224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225</v>
      </c>
      <c r="C96" s="82">
        <v>1548764.8279499998</v>
      </c>
      <c r="D96" s="82">
        <v>2450603.5720299999</v>
      </c>
      <c r="E96" s="82">
        <v>152967.78925999999</v>
      </c>
      <c r="F96" s="82">
        <v>4236081.9924499998</v>
      </c>
      <c r="G96" s="82">
        <v>8388418.18169</v>
      </c>
      <c r="H96" s="82">
        <v>172127.52770000001</v>
      </c>
      <c r="I96" s="82">
        <v>407554.10606999998</v>
      </c>
      <c r="J96" s="82">
        <v>579681.63376999996</v>
      </c>
      <c r="K96" s="82">
        <v>35091.747749999995</v>
      </c>
      <c r="L96" s="82">
        <v>690659.23810999992</v>
      </c>
      <c r="M96" s="82">
        <v>725750.9858599999</v>
      </c>
      <c r="N96" s="81">
        <v>9693850.8013199996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230</v>
      </c>
      <c r="C97" s="82">
        <v>2252446.7047699997</v>
      </c>
      <c r="D97" s="82">
        <v>3699360.0817199997</v>
      </c>
      <c r="E97" s="82">
        <v>190288.85488</v>
      </c>
      <c r="F97" s="82">
        <v>6373192.0087300008</v>
      </c>
      <c r="G97" s="82">
        <v>12515287.6501</v>
      </c>
      <c r="H97" s="82">
        <v>310316.64988000004</v>
      </c>
      <c r="I97" s="82">
        <v>692096.47960999992</v>
      </c>
      <c r="J97" s="82">
        <v>1002413.12949</v>
      </c>
      <c r="K97" s="82">
        <v>181785.62956</v>
      </c>
      <c r="L97" s="82">
        <v>888153.19066999992</v>
      </c>
      <c r="M97" s="82">
        <v>1069938.82023</v>
      </c>
      <c r="N97" s="81">
        <v>14587639.599819999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37">
        <v>3114326.3925199998</v>
      </c>
      <c r="D98" s="337">
        <v>5295155.9012000002</v>
      </c>
      <c r="E98" s="337">
        <v>256258.74477999998</v>
      </c>
      <c r="F98" s="337">
        <v>9013226.1537799966</v>
      </c>
      <c r="G98" s="337">
        <v>17678967.192279994</v>
      </c>
      <c r="H98" s="337">
        <v>680106.53243999998</v>
      </c>
      <c r="I98" s="337">
        <v>1661428.10849</v>
      </c>
      <c r="J98" s="337">
        <v>2341534.6409299998</v>
      </c>
      <c r="K98" s="337">
        <v>383988.13378999999</v>
      </c>
      <c r="L98" s="337">
        <v>1071832.6384399999</v>
      </c>
      <c r="M98" s="337">
        <v>1455820.7722299998</v>
      </c>
      <c r="N98" s="338">
        <v>21476322.605439994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82">
        <v>740593.48006999993</v>
      </c>
      <c r="D99" s="82">
        <v>1347603.2257400001</v>
      </c>
      <c r="E99" s="82">
        <v>82648.334399999992</v>
      </c>
      <c r="F99" s="82">
        <v>1702903.9993799999</v>
      </c>
      <c r="G99" s="82">
        <v>3873749.0395900002</v>
      </c>
      <c r="H99" s="82">
        <v>52699.061600000001</v>
      </c>
      <c r="I99" s="82">
        <v>65517.996819999993</v>
      </c>
      <c r="J99" s="82">
        <v>118217.05841999999</v>
      </c>
      <c r="K99" s="82">
        <v>52713.987840000002</v>
      </c>
      <c r="L99" s="82">
        <v>195063.28570000001</v>
      </c>
      <c r="M99" s="82">
        <v>247777.27354000002</v>
      </c>
      <c r="N99" s="81">
        <v>4239743.3715500003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82">
        <v>1632286.2150000001</v>
      </c>
      <c r="D100" s="82">
        <v>2834604.3969999999</v>
      </c>
      <c r="E100" s="82">
        <v>197622.823</v>
      </c>
      <c r="F100" s="82">
        <v>4847537.0380000006</v>
      </c>
      <c r="G100" s="82">
        <v>9512050.4730000012</v>
      </c>
      <c r="H100" s="82">
        <v>177658.88500000001</v>
      </c>
      <c r="I100" s="82">
        <v>343027.58600000001</v>
      </c>
      <c r="J100" s="82">
        <v>520686.47100000002</v>
      </c>
      <c r="K100" s="82">
        <v>61027.957999999999</v>
      </c>
      <c r="L100" s="82">
        <v>302909.23700000002</v>
      </c>
      <c r="M100" s="82">
        <v>363937.19500000001</v>
      </c>
      <c r="N100" s="81">
        <v>10396674.139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3.95" customHeight="1" x14ac:dyDescent="0.2">
      <c r="A101" s="7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255" s="71" customFormat="1" ht="6" customHeight="1" x14ac:dyDescent="0.2">
      <c r="A102" s="72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255" x14ac:dyDescent="0.2">
      <c r="B103" s="306" t="s">
        <v>27</v>
      </c>
      <c r="C103" s="306"/>
    </row>
  </sheetData>
  <mergeCells count="1">
    <mergeCell ref="B103:C103"/>
  </mergeCells>
  <phoneticPr fontId="0" type="noConversion"/>
  <hyperlinks>
    <hyperlink ref="B103:C103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2"/>
  <sheetViews>
    <sheetView showGridLines="0" showZeros="0" zoomScaleNormal="100" workbookViewId="0">
      <pane xSplit="2" ySplit="5" topLeftCell="C76" activePane="bottomRight" state="frozen"/>
      <selection pane="topRight"/>
      <selection pane="bottomLeft"/>
      <selection pane="bottomRight" activeCell="N107" sqref="N107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2024-ko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23">
        <v>8362820.4678400001</v>
      </c>
      <c r="D94" s="223">
        <v>9011631.0800400004</v>
      </c>
      <c r="E94" s="223">
        <v>414275.87347999995</v>
      </c>
      <c r="F94" s="223">
        <v>704691.44570999965</v>
      </c>
      <c r="G94" s="223">
        <v>9665.3308500000003</v>
      </c>
      <c r="H94" s="223">
        <v>18503084.197920002</v>
      </c>
      <c r="I94" s="223">
        <v>3038.3698799999997</v>
      </c>
      <c r="J94" s="223">
        <v>649160.91342999996</v>
      </c>
      <c r="K94" s="223">
        <v>652199.28330999997</v>
      </c>
      <c r="L94" s="223">
        <v>31931.475809999996</v>
      </c>
      <c r="M94" s="223">
        <v>586615</v>
      </c>
      <c r="N94" s="223">
        <v>618546.47580999997</v>
      </c>
      <c r="O94" s="224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224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225</v>
      </c>
      <c r="C96" s="83">
        <v>3733873.7620200007</v>
      </c>
      <c r="D96" s="83">
        <v>3635315.92539</v>
      </c>
      <c r="E96" s="83">
        <v>202942.97135000001</v>
      </c>
      <c r="F96" s="83">
        <v>857361.18259999994</v>
      </c>
      <c r="G96" s="83">
        <v>10318.951800000001</v>
      </c>
      <c r="H96" s="83">
        <v>8439812.7931600008</v>
      </c>
      <c r="I96" s="83">
        <v>4153.2326200000007</v>
      </c>
      <c r="J96" s="83">
        <v>155752.68020999999</v>
      </c>
      <c r="K96" s="83">
        <v>159905.91282999999</v>
      </c>
      <c r="L96" s="83">
        <v>13762.698540000001</v>
      </c>
      <c r="M96" s="83">
        <v>694421</v>
      </c>
      <c r="N96" s="83">
        <v>708183.69854000001</v>
      </c>
      <c r="O96" s="84">
        <v>9307902.4045300018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230</v>
      </c>
      <c r="C97" s="83">
        <v>6817534.9487699997</v>
      </c>
      <c r="D97" s="83">
        <v>5794287.2562000006</v>
      </c>
      <c r="E97" s="83">
        <v>303100.21666999999</v>
      </c>
      <c r="F97" s="83">
        <v>1519487.8864599979</v>
      </c>
      <c r="G97" s="83">
        <v>62363.272490000003</v>
      </c>
      <c r="H97" s="83">
        <v>14496773.58059</v>
      </c>
      <c r="I97" s="83">
        <v>4219.8780999999999</v>
      </c>
      <c r="J97" s="83">
        <v>252445.26359999998</v>
      </c>
      <c r="K97" s="83">
        <v>256665.14169999998</v>
      </c>
      <c r="L97" s="83">
        <v>15441.53292</v>
      </c>
      <c r="M97" s="83">
        <v>694421</v>
      </c>
      <c r="N97" s="83">
        <v>709862.53292000003</v>
      </c>
      <c r="O97" s="84">
        <v>15463301.255209999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39">
        <v>9302831.7122799996</v>
      </c>
      <c r="D98" s="339">
        <v>8915139.9009399991</v>
      </c>
      <c r="E98" s="339">
        <v>529317.68405000004</v>
      </c>
      <c r="F98" s="339">
        <v>827009.67078999989</v>
      </c>
      <c r="G98" s="339">
        <v>150166.65950000001</v>
      </c>
      <c r="H98" s="339">
        <v>19724465.627560001</v>
      </c>
      <c r="I98" s="339">
        <v>8038.0658299999996</v>
      </c>
      <c r="J98" s="339">
        <v>423261.40695999993</v>
      </c>
      <c r="K98" s="339">
        <v>431299.47278999991</v>
      </c>
      <c r="L98" s="339">
        <v>22170.018539999997</v>
      </c>
      <c r="M98" s="339">
        <v>920421</v>
      </c>
      <c r="N98" s="339">
        <v>942591.01853999996</v>
      </c>
      <c r="O98" s="340">
        <v>21098356.118889999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83">
        <v>2263239.8793100002</v>
      </c>
      <c r="D99" s="83">
        <v>1765702.2630999999</v>
      </c>
      <c r="E99" s="83">
        <v>87648.428100000019</v>
      </c>
      <c r="F99" s="83">
        <v>1155606.2157100001</v>
      </c>
      <c r="G99" s="83">
        <v>4088.2083400000001</v>
      </c>
      <c r="H99" s="83">
        <v>5276284.9945600005</v>
      </c>
      <c r="I99" s="83">
        <v>59.375720000000008</v>
      </c>
      <c r="J99" s="83">
        <v>23924.415919999999</v>
      </c>
      <c r="K99" s="83">
        <v>23983.791639999999</v>
      </c>
      <c r="L99" s="83">
        <v>7036.6978400000007</v>
      </c>
      <c r="M99" s="83">
        <v>599058</v>
      </c>
      <c r="N99" s="83">
        <v>606094.69784000004</v>
      </c>
      <c r="O99" s="84">
        <v>5906363.4840400014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83">
        <v>4117707.5500000003</v>
      </c>
      <c r="D100" s="83">
        <v>3688390.6989999996</v>
      </c>
      <c r="E100" s="83">
        <v>218206.383</v>
      </c>
      <c r="F100" s="83">
        <v>1376593.6459999997</v>
      </c>
      <c r="G100" s="83">
        <v>45482.305</v>
      </c>
      <c r="H100" s="83">
        <v>9446380.5830000006</v>
      </c>
      <c r="I100" s="83">
        <v>179.911</v>
      </c>
      <c r="J100" s="83">
        <v>109919.467</v>
      </c>
      <c r="K100" s="83">
        <v>110099.378</v>
      </c>
      <c r="L100" s="83">
        <v>11170.800999999999</v>
      </c>
      <c r="M100" s="83">
        <v>599058</v>
      </c>
      <c r="N100" s="83">
        <v>610228.80099999998</v>
      </c>
      <c r="O100" s="84">
        <v>10166708.762000002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3.95" customHeight="1" x14ac:dyDescent="0.2">
      <c r="A101" s="7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255" x14ac:dyDescent="0.25">
      <c r="B102" s="305" t="s">
        <v>27</v>
      </c>
      <c r="C102" s="305"/>
    </row>
  </sheetData>
  <mergeCells count="1">
    <mergeCell ref="B102:C102"/>
  </mergeCells>
  <phoneticPr fontId="0" type="noConversion"/>
  <hyperlinks>
    <hyperlink ref="B102:C102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Normal="100" workbookViewId="0">
      <selection activeCell="N21" sqref="N21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2024-ko 2. hiruhilabetea</v>
      </c>
    </row>
    <row r="2" spans="1:9" ht="18" x14ac:dyDescent="0.2">
      <c r="A2" s="157"/>
      <c r="B2" s="313" t="s">
        <v>58</v>
      </c>
      <c r="C2" s="313"/>
      <c r="D2" s="313"/>
      <c r="E2" s="313"/>
      <c r="F2" s="313"/>
      <c r="G2" s="313"/>
      <c r="H2" s="313"/>
      <c r="I2" s="313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2024</v>
      </c>
      <c r="F4"/>
      <c r="G4" s="175">
        <v>2023</v>
      </c>
      <c r="H4"/>
      <c r="I4" s="177" t="s">
        <v>228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18" t="s">
        <v>59</v>
      </c>
      <c r="C6" s="319"/>
      <c r="D6" s="93"/>
      <c r="E6" s="179">
        <v>9446380.5830000006</v>
      </c>
      <c r="F6"/>
      <c r="G6" s="179">
        <v>8439812.7931600008</v>
      </c>
      <c r="H6"/>
      <c r="I6" s="251">
        <v>11.926423186255587</v>
      </c>
    </row>
    <row r="7" spans="1:9" ht="19.5" customHeight="1" x14ac:dyDescent="0.2">
      <c r="A7" s="93"/>
      <c r="B7" s="314" t="s">
        <v>60</v>
      </c>
      <c r="C7" s="315"/>
      <c r="D7" s="93"/>
      <c r="E7" s="180">
        <v>9512050.4730000012</v>
      </c>
      <c r="F7"/>
      <c r="G7" s="180">
        <v>8388418.18169</v>
      </c>
      <c r="H7"/>
      <c r="I7" s="252">
        <v>13.395043820808</v>
      </c>
    </row>
    <row r="8" spans="1:9" ht="12.75" x14ac:dyDescent="0.2">
      <c r="A8" s="93"/>
      <c r="B8" s="161"/>
      <c r="C8" s="162" t="s">
        <v>61</v>
      </c>
      <c r="D8" s="93"/>
      <c r="E8" s="181">
        <v>1632286.2150000001</v>
      </c>
      <c r="F8"/>
      <c r="G8" s="181">
        <v>1548764.8279499998</v>
      </c>
      <c r="H8"/>
      <c r="I8" s="253">
        <v>5.3927740056282225</v>
      </c>
    </row>
    <row r="9" spans="1:9" ht="12.75" x14ac:dyDescent="0.2">
      <c r="A9" s="93"/>
      <c r="B9" s="161"/>
      <c r="C9" s="162" t="s">
        <v>62</v>
      </c>
      <c r="D9" s="93"/>
      <c r="E9" s="181">
        <v>2834604.3969999999</v>
      </c>
      <c r="F9"/>
      <c r="G9" s="181">
        <v>2450603.5720299999</v>
      </c>
      <c r="H9"/>
      <c r="I9" s="253">
        <v>15.669642750577818</v>
      </c>
    </row>
    <row r="10" spans="1:9" ht="12.75" x14ac:dyDescent="0.2">
      <c r="A10" s="93"/>
      <c r="B10" s="161"/>
      <c r="C10" s="162" t="s">
        <v>63</v>
      </c>
      <c r="D10" s="93"/>
      <c r="E10" s="181">
        <v>197622.823</v>
      </c>
      <c r="F10"/>
      <c r="G10" s="181">
        <v>152967.78925999999</v>
      </c>
      <c r="H10"/>
      <c r="I10" s="253">
        <v>29.192442380205723</v>
      </c>
    </row>
    <row r="11" spans="1:9" ht="12.75" x14ac:dyDescent="0.2">
      <c r="A11" s="93"/>
      <c r="B11" s="161"/>
      <c r="C11" s="162" t="s">
        <v>64</v>
      </c>
      <c r="D11" s="93"/>
      <c r="E11" s="181">
        <v>4847537.0380000006</v>
      </c>
      <c r="F11"/>
      <c r="G11" s="181">
        <v>4236081.9924499998</v>
      </c>
      <c r="H11"/>
      <c r="I11" s="253">
        <v>14.434447837407342</v>
      </c>
    </row>
    <row r="12" spans="1:9" ht="19.5" customHeight="1" x14ac:dyDescent="0.2">
      <c r="A12" s="93"/>
      <c r="B12" s="314" t="s">
        <v>65</v>
      </c>
      <c r="C12" s="315"/>
      <c r="D12" s="93"/>
      <c r="E12" s="180">
        <v>-65669.890000000596</v>
      </c>
      <c r="F12"/>
      <c r="G12" s="180">
        <v>51394.611470000818</v>
      </c>
      <c r="H12"/>
      <c r="I12" s="253" t="s">
        <v>229</v>
      </c>
    </row>
    <row r="13" spans="1:9" ht="19.5" customHeight="1" x14ac:dyDescent="0.2">
      <c r="A13" s="93"/>
      <c r="B13" s="314" t="s">
        <v>66</v>
      </c>
      <c r="C13" s="315"/>
      <c r="D13" s="93"/>
      <c r="E13" s="182">
        <v>110099.378</v>
      </c>
      <c r="F13"/>
      <c r="G13" s="182">
        <v>159905.91282999999</v>
      </c>
      <c r="H13"/>
      <c r="I13" s="252">
        <v>-31.147400335940407</v>
      </c>
    </row>
    <row r="14" spans="1:9" ht="19.5" customHeight="1" x14ac:dyDescent="0.2">
      <c r="A14" s="93"/>
      <c r="B14" s="314" t="s">
        <v>67</v>
      </c>
      <c r="C14" s="315"/>
      <c r="D14" s="93"/>
      <c r="E14" s="182">
        <v>520686.47100000002</v>
      </c>
      <c r="F14"/>
      <c r="G14" s="182">
        <v>579681.63376999996</v>
      </c>
      <c r="H14"/>
      <c r="I14" s="252">
        <v>-10.177166108631177</v>
      </c>
    </row>
    <row r="15" spans="1:9" ht="12.75" x14ac:dyDescent="0.2">
      <c r="A15" s="93"/>
      <c r="B15" s="160"/>
      <c r="C15" s="162" t="s">
        <v>68</v>
      </c>
      <c r="D15" s="93"/>
      <c r="E15" s="181">
        <v>177658.88500000001</v>
      </c>
      <c r="F15"/>
      <c r="G15" s="181">
        <v>172127.52770000001</v>
      </c>
      <c r="H15"/>
      <c r="I15" s="253">
        <v>3.213522772278802</v>
      </c>
    </row>
    <row r="16" spans="1:9" ht="12.75" x14ac:dyDescent="0.2">
      <c r="A16" s="93"/>
      <c r="B16" s="160"/>
      <c r="C16" s="162" t="s">
        <v>69</v>
      </c>
      <c r="D16" s="93"/>
      <c r="E16" s="181">
        <v>343027.58600000001</v>
      </c>
      <c r="F16"/>
      <c r="G16" s="181">
        <v>407554.10606999998</v>
      </c>
      <c r="H16"/>
      <c r="I16" s="253">
        <v>-15.832626664523689</v>
      </c>
    </row>
    <row r="17" spans="1:11" ht="19.5" customHeight="1" x14ac:dyDescent="0.2">
      <c r="A17" s="93"/>
      <c r="B17" s="316" t="s">
        <v>169</v>
      </c>
      <c r="C17" s="317"/>
      <c r="D17" s="93"/>
      <c r="E17" s="180">
        <v>-476256.98300000059</v>
      </c>
      <c r="F17"/>
      <c r="G17" s="180">
        <v>-368381.10946999915</v>
      </c>
      <c r="H17"/>
      <c r="I17" s="252" t="s">
        <v>229</v>
      </c>
      <c r="J17" s="187"/>
      <c r="K17" s="186"/>
    </row>
    <row r="18" spans="1:11" ht="19.5" customHeight="1" x14ac:dyDescent="0.2">
      <c r="A18" s="93"/>
      <c r="B18" s="314" t="s">
        <v>70</v>
      </c>
      <c r="C18" s="315"/>
      <c r="D18" s="93"/>
      <c r="E18" s="180">
        <v>-49857.156999999999</v>
      </c>
      <c r="F18"/>
      <c r="G18" s="180">
        <v>-21329.049209999994</v>
      </c>
      <c r="H18"/>
      <c r="I18" s="252" t="s">
        <v>229</v>
      </c>
    </row>
    <row r="19" spans="1:11" ht="12.75" x14ac:dyDescent="0.2">
      <c r="A19" s="93"/>
      <c r="B19" s="160"/>
      <c r="C19" s="162" t="s">
        <v>71</v>
      </c>
      <c r="D19" s="93"/>
      <c r="E19" s="181">
        <v>11170.800999999999</v>
      </c>
      <c r="F19"/>
      <c r="G19" s="181">
        <v>13762.698540000001</v>
      </c>
      <c r="H19"/>
      <c r="I19" s="253">
        <v>-18.832771294574922</v>
      </c>
    </row>
    <row r="20" spans="1:11" ht="12.75" x14ac:dyDescent="0.2">
      <c r="A20" s="93"/>
      <c r="B20" s="160"/>
      <c r="C20" s="162" t="s">
        <v>72</v>
      </c>
      <c r="D20" s="93"/>
      <c r="E20" s="181">
        <v>61027.957999999999</v>
      </c>
      <c r="F20"/>
      <c r="G20" s="181">
        <v>35091.747749999995</v>
      </c>
      <c r="H20"/>
      <c r="I20" s="253">
        <v>73.909713573613629</v>
      </c>
    </row>
    <row r="21" spans="1:11" ht="19.5" customHeight="1" x14ac:dyDescent="0.2">
      <c r="A21" s="93"/>
      <c r="B21" s="314" t="s">
        <v>73</v>
      </c>
      <c r="C21" s="315"/>
      <c r="D21" s="93"/>
      <c r="E21" s="180">
        <v>296148.76299999998</v>
      </c>
      <c r="F21"/>
      <c r="G21" s="180">
        <v>3761.7618900000816</v>
      </c>
      <c r="H21"/>
      <c r="I21" s="252" t="s">
        <v>229</v>
      </c>
    </row>
    <row r="22" spans="1:11" ht="12.75" x14ac:dyDescent="0.2">
      <c r="A22" s="93"/>
      <c r="B22" s="160"/>
      <c r="C22" s="162" t="s">
        <v>74</v>
      </c>
      <c r="D22" s="93"/>
      <c r="E22" s="181">
        <v>599058</v>
      </c>
      <c r="F22"/>
      <c r="G22" s="181">
        <v>694421</v>
      </c>
      <c r="H22"/>
      <c r="I22" s="253">
        <v>-13.732735617154436</v>
      </c>
    </row>
    <row r="23" spans="1:11" ht="12.75" x14ac:dyDescent="0.2">
      <c r="A23" s="93"/>
      <c r="B23" s="160"/>
      <c r="C23" s="162" t="s">
        <v>75</v>
      </c>
      <c r="D23" s="93"/>
      <c r="E23" s="181">
        <v>302909.23700000002</v>
      </c>
      <c r="F23"/>
      <c r="G23" s="183">
        <v>690659.23810999992</v>
      </c>
      <c r="H23"/>
      <c r="I23" s="253">
        <v>-56.14201326997145</v>
      </c>
    </row>
    <row r="24" spans="1:11" ht="19.5" customHeight="1" x14ac:dyDescent="0.2">
      <c r="A24" s="93"/>
      <c r="B24" s="314" t="s">
        <v>76</v>
      </c>
      <c r="C24" s="315"/>
      <c r="D24" s="93"/>
      <c r="E24" s="180">
        <v>-229965.37700000062</v>
      </c>
      <c r="F24"/>
      <c r="G24" s="180">
        <v>-385948.39678999904</v>
      </c>
      <c r="H24"/>
      <c r="I24" s="252" t="s">
        <v>229</v>
      </c>
    </row>
    <row r="25" spans="1:11" ht="12.75" x14ac:dyDescent="0.2">
      <c r="A25" s="93"/>
      <c r="B25" s="160"/>
      <c r="C25" s="162" t="s">
        <v>77</v>
      </c>
      <c r="D25" s="93"/>
      <c r="E25" s="181">
        <v>1270371.1240000008</v>
      </c>
      <c r="F25"/>
      <c r="G25" s="181">
        <v>782920.13947000075</v>
      </c>
      <c r="H25"/>
      <c r="I25" s="253">
        <v>62.260626589575388</v>
      </c>
    </row>
    <row r="26" spans="1:11" ht="12.75" x14ac:dyDescent="0.2">
      <c r="A26" s="93"/>
      <c r="B26" s="160"/>
      <c r="C26" s="162" t="s">
        <v>78</v>
      </c>
      <c r="D26" s="93"/>
      <c r="E26" s="181">
        <v>2510349.6209999993</v>
      </c>
      <c r="F26"/>
      <c r="G26" s="181">
        <v>2379717.1732099997</v>
      </c>
      <c r="H26"/>
      <c r="I26" s="253">
        <v>5.4894106434416994</v>
      </c>
    </row>
    <row r="27" spans="1:11" ht="30" customHeight="1" x14ac:dyDescent="0.2">
      <c r="A27" s="93"/>
      <c r="B27" s="320" t="s">
        <v>79</v>
      </c>
      <c r="C27" s="321"/>
      <c r="D27" s="93"/>
      <c r="E27" s="184">
        <v>-1469943.8739999991</v>
      </c>
      <c r="F27"/>
      <c r="G27" s="184">
        <v>-1982745.4305299979</v>
      </c>
      <c r="H27"/>
      <c r="I27" s="254">
        <v>-25.863207078123203</v>
      </c>
    </row>
    <row r="28" spans="1:11" ht="14.45" customHeight="1" x14ac:dyDescent="0.2">
      <c r="B28" s="302"/>
      <c r="C28" s="302"/>
      <c r="D28" s="302"/>
      <c r="E28" s="302"/>
      <c r="F28" s="302"/>
      <c r="G28" s="302"/>
      <c r="H28" s="302"/>
      <c r="I28" s="302"/>
    </row>
    <row r="29" spans="1:11" ht="18" customHeight="1" x14ac:dyDescent="0.2">
      <c r="C29" s="306" t="s">
        <v>27</v>
      </c>
      <c r="D29" s="306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E32"/>
  <sheetViews>
    <sheetView showGridLines="0" showZeros="0" zoomScaleNormal="100" workbookViewId="0">
      <selection activeCell="J9" sqref="J9:L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2024-ko 2. hiruhilabetea</v>
      </c>
    </row>
    <row r="2" spans="2:3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9" t="s">
        <v>30</v>
      </c>
      <c r="C5" s="280"/>
      <c r="D5" s="281"/>
      <c r="E5"/>
      <c r="F5" s="106">
        <v>2024</v>
      </c>
      <c r="G5" s="107"/>
      <c r="H5" s="108"/>
      <c r="I5"/>
      <c r="J5" s="106">
        <v>2023</v>
      </c>
      <c r="K5" s="107"/>
      <c r="L5" s="108"/>
      <c r="M5"/>
      <c r="N5" s="109" t="s">
        <v>31</v>
      </c>
      <c r="O5" s="110"/>
      <c r="P5" s="110"/>
      <c r="Q5" s="111"/>
      <c r="R5"/>
      <c r="S5" s="293" t="s">
        <v>227</v>
      </c>
      <c r="T5" s="280"/>
      <c r="U5" s="281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9">
        <v>2024</v>
      </c>
      <c r="O6" s="290"/>
      <c r="P6" s="291">
        <v>2023</v>
      </c>
      <c r="Q6" s="292"/>
      <c r="R6"/>
      <c r="S6" s="282"/>
      <c r="T6" s="283"/>
      <c r="U6" s="284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2763002.4330000002</v>
      </c>
      <c r="G9" s="34">
        <v>1401156.36</v>
      </c>
      <c r="H9" s="37">
        <v>1401119.297</v>
      </c>
      <c r="I9" s="200"/>
      <c r="J9" s="31">
        <v>2616314.9824200002</v>
      </c>
      <c r="K9" s="34">
        <v>1326913.3790199999</v>
      </c>
      <c r="L9" s="37">
        <v>1326899.8042899999</v>
      </c>
      <c r="M9"/>
      <c r="N9" s="40">
        <f t="shared" ref="N9:O16" si="0">IF(+$F9=0," ",+G9/$F9*100)</f>
        <v>50.711369026145192</v>
      </c>
      <c r="O9" s="41">
        <f t="shared" si="0"/>
        <v>50.710027623055652</v>
      </c>
      <c r="P9" s="41">
        <f t="shared" ref="P9:Q14" si="1">IF(+$J9=0," ",+K9/$J9*100)</f>
        <v>50.716881871488241</v>
      </c>
      <c r="Q9" s="42">
        <f t="shared" si="1"/>
        <v>50.716363022263621</v>
      </c>
      <c r="R9"/>
      <c r="S9" s="40">
        <f t="shared" ref="S9:U16" si="2">IF(+J9=0," ",(+F9/J9-1)*100)</f>
        <v>5.6066433730513232</v>
      </c>
      <c r="T9" s="41">
        <f t="shared" si="2"/>
        <v>5.5951640969083227</v>
      </c>
      <c r="U9" s="42">
        <f t="shared" si="2"/>
        <v>5.593451176195896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4934291.0060000001</v>
      </c>
      <c r="G10" s="34">
        <v>2539501.165</v>
      </c>
      <c r="H10" s="37">
        <v>2383593.7829999998</v>
      </c>
      <c r="I10" s="200"/>
      <c r="J10" s="31">
        <v>4512572.9123599995</v>
      </c>
      <c r="K10" s="34">
        <v>2170377.32705</v>
      </c>
      <c r="L10" s="37">
        <v>2167065.1084199999</v>
      </c>
      <c r="M10"/>
      <c r="N10" s="40">
        <f t="shared" si="0"/>
        <v>51.466384165668721</v>
      </c>
      <c r="O10" s="41">
        <f t="shared" si="0"/>
        <v>48.306712759778399</v>
      </c>
      <c r="P10" s="41">
        <f t="shared" si="1"/>
        <v>48.096227345275828</v>
      </c>
      <c r="Q10" s="42">
        <f t="shared" si="1"/>
        <v>48.022827564389679</v>
      </c>
      <c r="R10"/>
      <c r="S10" s="40">
        <f t="shared" si="2"/>
        <v>9.3454023199250447</v>
      </c>
      <c r="T10" s="41">
        <f t="shared" si="2"/>
        <v>17.007357815137027</v>
      </c>
      <c r="U10" s="42">
        <f t="shared" si="2"/>
        <v>9.9917936816337871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229912.18299999999</v>
      </c>
      <c r="G11" s="34">
        <v>150397.693</v>
      </c>
      <c r="H11" s="37">
        <v>149991.19200000001</v>
      </c>
      <c r="I11" s="200"/>
      <c r="J11" s="31">
        <v>211782.31158000001</v>
      </c>
      <c r="K11" s="34">
        <v>114727.54969</v>
      </c>
      <c r="L11" s="37">
        <v>114727.54759999999</v>
      </c>
      <c r="M11"/>
      <c r="N11" s="40">
        <f t="shared" si="0"/>
        <v>65.415277710620501</v>
      </c>
      <c r="O11" s="41">
        <f t="shared" si="0"/>
        <v>65.23847063815667</v>
      </c>
      <c r="P11" s="41">
        <f t="shared" si="1"/>
        <v>54.172394679270496</v>
      </c>
      <c r="Q11" s="42">
        <f t="shared" si="1"/>
        <v>54.172393692408093</v>
      </c>
      <c r="R11"/>
      <c r="S11" s="123">
        <f t="shared" si="2"/>
        <v>8.5606164578817978</v>
      </c>
      <c r="T11" s="124">
        <f>IF(+AA11&gt;10000,"-",(+G11/K11-1)*100)</f>
        <v>31.091175054625197</v>
      </c>
      <c r="U11" s="125">
        <f>IF(+AC11&gt;10000,"-",(+H11/L11-1)*100)</f>
        <v>30.736858877998042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4747463.5439999998</v>
      </c>
      <c r="G12" s="34">
        <v>2333055.3319999999</v>
      </c>
      <c r="H12" s="37">
        <v>2301032.1060000001</v>
      </c>
      <c r="I12" s="200"/>
      <c r="J12" s="31">
        <v>4488451.4388300003</v>
      </c>
      <c r="K12" s="34">
        <v>2103719.16377</v>
      </c>
      <c r="L12" s="37">
        <v>2102690.11827</v>
      </c>
      <c r="M12"/>
      <c r="N12" s="40">
        <f t="shared" si="0"/>
        <v>49.143196369534877</v>
      </c>
      <c r="O12" s="41">
        <f t="shared" si="0"/>
        <v>48.468662996014366</v>
      </c>
      <c r="P12" s="41">
        <f t="shared" si="1"/>
        <v>46.869598400253032</v>
      </c>
      <c r="Q12" s="42">
        <f t="shared" si="1"/>
        <v>46.846671885083509</v>
      </c>
      <c r="R12"/>
      <c r="S12" s="40">
        <f t="shared" si="2"/>
        <v>5.7706340081851382</v>
      </c>
      <c r="T12" s="41">
        <f t="shared" si="2"/>
        <v>10.901463093534547</v>
      </c>
      <c r="U12" s="42">
        <f t="shared" si="2"/>
        <v>9.4327730941726742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527760.61499999999</v>
      </c>
      <c r="G13" s="34">
        <v>53879.616999999998</v>
      </c>
      <c r="H13" s="37">
        <v>50272.485000000001</v>
      </c>
      <c r="I13" s="200"/>
      <c r="J13" s="31">
        <v>496710.53525000002</v>
      </c>
      <c r="K13" s="34">
        <v>49991.279630000005</v>
      </c>
      <c r="L13" s="37">
        <v>49265.07099</v>
      </c>
      <c r="M13"/>
      <c r="N13" s="40">
        <f t="shared" si="0"/>
        <v>10.20910152607731</v>
      </c>
      <c r="O13" s="41">
        <f t="shared" si="0"/>
        <v>9.5256227105919979</v>
      </c>
      <c r="P13" s="41">
        <f t="shared" si="1"/>
        <v>10.06446936037683</v>
      </c>
      <c r="Q13" s="42">
        <f t="shared" si="1"/>
        <v>9.9182657692582126</v>
      </c>
      <c r="R13"/>
      <c r="S13" s="40">
        <f t="shared" si="2"/>
        <v>6.2511417710059414</v>
      </c>
      <c r="T13" s="41">
        <f t="shared" si="2"/>
        <v>7.7780312862137269</v>
      </c>
      <c r="U13" s="42">
        <f t="shared" si="2"/>
        <v>2.0448849250709333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1509968.666</v>
      </c>
      <c r="G14" s="34">
        <v>299168.74099999998</v>
      </c>
      <c r="H14" s="37">
        <v>279856.64399999997</v>
      </c>
      <c r="I14" s="200"/>
      <c r="J14" s="31">
        <v>1532397.6789899999</v>
      </c>
      <c r="K14" s="34">
        <v>344445.94308999996</v>
      </c>
      <c r="L14" s="37">
        <v>344387.07372000004</v>
      </c>
      <c r="M14"/>
      <c r="N14" s="40">
        <f t="shared" si="0"/>
        <v>19.812910541548945</v>
      </c>
      <c r="O14" s="41">
        <f t="shared" si="0"/>
        <v>18.533937180389145</v>
      </c>
      <c r="P14" s="41">
        <f t="shared" si="1"/>
        <v>22.477581884424648</v>
      </c>
      <c r="Q14" s="42">
        <f t="shared" si="1"/>
        <v>22.473740233474174</v>
      </c>
      <c r="R14"/>
      <c r="S14" s="40">
        <f t="shared" si="2"/>
        <v>-1.4636548526217319</v>
      </c>
      <c r="T14" s="41">
        <f t="shared" si="2"/>
        <v>-13.144936962770249</v>
      </c>
      <c r="U14" s="42">
        <f t="shared" si="2"/>
        <v>-18.737761851208678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156132.45000000001</v>
      </c>
      <c r="G15" s="34">
        <v>32934.305999999997</v>
      </c>
      <c r="H15" s="37">
        <v>32934.305999999997</v>
      </c>
      <c r="I15" s="200"/>
      <c r="J15" s="31">
        <v>183952.24647000001</v>
      </c>
      <c r="K15" s="34">
        <v>22455.676649999998</v>
      </c>
      <c r="L15" s="37">
        <v>22455.676649999998</v>
      </c>
      <c r="M15"/>
      <c r="N15" s="40">
        <f t="shared" si="0"/>
        <v>21.093825146534236</v>
      </c>
      <c r="O15" s="41">
        <f t="shared" si="0"/>
        <v>21.093825146534236</v>
      </c>
      <c r="P15" s="41">
        <f>IF(+$F15=0," ",+K15/$J15*100)</f>
        <v>12.20734026407348</v>
      </c>
      <c r="Q15" s="42">
        <f>IF(+$F15=0," ",+L15/$J15*100)</f>
        <v>12.20734026407348</v>
      </c>
      <c r="R15"/>
      <c r="S15" s="40">
        <f t="shared" si="2"/>
        <v>-15.123379574783835</v>
      </c>
      <c r="T15" s="41">
        <f t="shared" si="2"/>
        <v>46.663609889484235</v>
      </c>
      <c r="U15" s="42">
        <f t="shared" si="2"/>
        <v>46.663609889484235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631985.603</v>
      </c>
      <c r="G16" s="34">
        <v>183333.33300000001</v>
      </c>
      <c r="H16" s="37">
        <v>183333.33300000001</v>
      </c>
      <c r="I16" s="200"/>
      <c r="J16" s="31">
        <v>778313.77899999998</v>
      </c>
      <c r="K16" s="34">
        <v>596666.66666999995</v>
      </c>
      <c r="L16" s="37">
        <v>596666.66666999995</v>
      </c>
      <c r="M16"/>
      <c r="N16" s="40">
        <f t="shared" si="0"/>
        <v>29.009099594947578</v>
      </c>
      <c r="O16" s="41">
        <f t="shared" si="0"/>
        <v>29.009099594947578</v>
      </c>
      <c r="P16" s="41">
        <f>IF(+$J16=0," ",+K16/$J16*100)</f>
        <v>76.661454900183628</v>
      </c>
      <c r="Q16" s="42">
        <f>IF(+$J16=0," ",+L16/$J16*100)</f>
        <v>76.661454900183628</v>
      </c>
      <c r="R16"/>
      <c r="S16" s="40">
        <f t="shared" si="2"/>
        <v>-18.800666254168931</v>
      </c>
      <c r="T16" s="41">
        <f t="shared" si="2"/>
        <v>-69.273743072797345</v>
      </c>
      <c r="U16" s="42">
        <f t="shared" si="2"/>
        <v>-69.273743072797345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15500516.5</v>
      </c>
      <c r="G18" s="264">
        <v>6993426.5470000003</v>
      </c>
      <c r="H18" s="39">
        <v>6782133.1460000006</v>
      </c>
      <c r="I18" s="250"/>
      <c r="J18" s="33">
        <v>14820495.8849</v>
      </c>
      <c r="K18" s="264">
        <v>6729296.9855699996</v>
      </c>
      <c r="L18" s="39">
        <v>6724157.0666099992</v>
      </c>
      <c r="M18"/>
      <c r="N18" s="46">
        <f>IF(+$F18=0," ",+G18/$F18*100)</f>
        <v>45.117377520936159</v>
      </c>
      <c r="O18" s="47">
        <f>IF(+$F18=0," ",+H18/$F18*100)</f>
        <v>43.754239711947669</v>
      </c>
      <c r="P18" s="47">
        <f>IF(+$J18=0," ",+K18/$J18*100)</f>
        <v>45.405342964442951</v>
      </c>
      <c r="Q18" s="48">
        <f>IF(+$J18=0," ",+L18/$J18*100)</f>
        <v>45.370661810722332</v>
      </c>
      <c r="R18"/>
      <c r="S18" s="46">
        <f>IF(+J18=0," ",(+F18/J18-1)*100)</f>
        <v>4.5883796357505613</v>
      </c>
      <c r="T18" s="47">
        <f>IF(+K18=0," ",(+G18/K18-1)*100)</f>
        <v>3.9250691713619945</v>
      </c>
      <c r="U18" s="48">
        <f>IF(+L18=0," ",(+H18/L18-1)*100)</f>
        <v>0.86220590649037643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12674669.166000001</v>
      </c>
      <c r="G20" s="265">
        <v>6424110.5500000007</v>
      </c>
      <c r="H20" s="37">
        <v>6235736.3780000005</v>
      </c>
      <c r="I20"/>
      <c r="J20" s="31">
        <v>11829121.645190001</v>
      </c>
      <c r="K20" s="265">
        <v>5715737.4195299996</v>
      </c>
      <c r="L20" s="37">
        <v>5711382.5785799995</v>
      </c>
      <c r="M20"/>
      <c r="N20" s="40">
        <f t="shared" ref="N20:O22" si="3">IF(+$F20=0," ",+G20/$F20*100)</f>
        <v>50.684640883825026</v>
      </c>
      <c r="O20" s="41">
        <f t="shared" si="3"/>
        <v>49.198415330062112</v>
      </c>
      <c r="P20" s="41">
        <f t="shared" ref="P20:Q22" si="4">IF(+$J20=0," ",+K20/$J20*100)</f>
        <v>48.319204003233438</v>
      </c>
      <c r="Q20" s="42">
        <f t="shared" si="4"/>
        <v>48.282389427471841</v>
      </c>
      <c r="R20"/>
      <c r="S20" s="40">
        <f t="shared" ref="S20:U22" si="5">IF(+J20=0," ",(+F20/J20-1)*100)</f>
        <v>7.1480161094954919</v>
      </c>
      <c r="T20" s="41">
        <f t="shared" si="5"/>
        <v>12.393381264324255</v>
      </c>
      <c r="U20" s="42">
        <f t="shared" si="5"/>
        <v>9.1808558121555528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2037729.281</v>
      </c>
      <c r="G21" s="265">
        <v>353048.35800000001</v>
      </c>
      <c r="H21" s="37">
        <v>330129.12899999996</v>
      </c>
      <c r="I21"/>
      <c r="J21" s="31">
        <v>2029108.2142399999</v>
      </c>
      <c r="K21" s="265">
        <v>394437.22271999996</v>
      </c>
      <c r="L21" s="37">
        <v>393652.14471000002</v>
      </c>
      <c r="M21"/>
      <c r="N21" s="40">
        <f t="shared" si="3"/>
        <v>17.325577116246972</v>
      </c>
      <c r="O21" s="41">
        <f t="shared" si="3"/>
        <v>16.200833549292259</v>
      </c>
      <c r="P21" s="41">
        <f t="shared" si="4"/>
        <v>19.438944653217323</v>
      </c>
      <c r="Q21" s="42">
        <f t="shared" si="4"/>
        <v>19.400253862628119</v>
      </c>
      <c r="R21"/>
      <c r="S21" s="40">
        <f t="shared" si="5"/>
        <v>0.42486973831650232</v>
      </c>
      <c r="T21" s="41">
        <f t="shared" si="5"/>
        <v>-10.493143733896726</v>
      </c>
      <c r="U21" s="42">
        <f t="shared" si="5"/>
        <v>-16.136839736208451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788118.05300000007</v>
      </c>
      <c r="G22" s="265">
        <v>216267.63900000002</v>
      </c>
      <c r="H22" s="37">
        <v>216267.63900000002</v>
      </c>
      <c r="I22"/>
      <c r="J22" s="31">
        <v>962266.02546999999</v>
      </c>
      <c r="K22" s="265">
        <v>619122.34331999999</v>
      </c>
      <c r="L22" s="37">
        <v>619122.34331999999</v>
      </c>
      <c r="M22"/>
      <c r="N22" s="40">
        <f t="shared" si="3"/>
        <v>27.44102081874275</v>
      </c>
      <c r="O22" s="41">
        <f t="shared" si="3"/>
        <v>27.44102081874275</v>
      </c>
      <c r="P22" s="41">
        <f t="shared" si="4"/>
        <v>64.340039753310606</v>
      </c>
      <c r="Q22" s="42">
        <f t="shared" si="4"/>
        <v>64.340039753310606</v>
      </c>
      <c r="R22"/>
      <c r="S22" s="40">
        <f t="shared" si="5"/>
        <v>-18.09769521738448</v>
      </c>
      <c r="T22" s="41">
        <f t="shared" si="5"/>
        <v>-65.068674821154076</v>
      </c>
      <c r="U22" s="42">
        <f t="shared" si="5"/>
        <v>-65.068674821154076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15500516.5</v>
      </c>
      <c r="G24" s="52">
        <v>6993426.5470000012</v>
      </c>
      <c r="H24" s="53">
        <v>6782133.1460000006</v>
      </c>
      <c r="I24"/>
      <c r="J24" s="51">
        <v>14820495.8849</v>
      </c>
      <c r="K24" s="52">
        <v>6729296.9855699996</v>
      </c>
      <c r="L24" s="53">
        <v>6724157.0666099992</v>
      </c>
      <c r="M24"/>
      <c r="N24" s="54">
        <f>IF(+$F24=0," ",+G24/$F24*100)</f>
        <v>45.117377520936166</v>
      </c>
      <c r="O24" s="55">
        <f>IF(+$F24=0," ",+H24/$F24*100)</f>
        <v>43.754239711947669</v>
      </c>
      <c r="P24" s="55">
        <f>IF(+$J24=0," ",+K24/$J24*100)</f>
        <v>45.405342964442951</v>
      </c>
      <c r="Q24" s="56">
        <f>IF(+$J24=0," ",+L24/$J24*100)</f>
        <v>45.370661810722332</v>
      </c>
      <c r="R24"/>
      <c r="S24" s="54">
        <f>IF(+J24=0," ",(+F24/J24-1)*100)</f>
        <v>4.5883796357505613</v>
      </c>
      <c r="T24" s="55">
        <f>IF(+K24=0," ",(+G24/K24-1)*100)</f>
        <v>3.9250691713620167</v>
      </c>
      <c r="U24" s="56">
        <f>IF(+L24=0," ",(+H24/L24-1)*100)</f>
        <v>0.86220590649037643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T11:U11 P15:Q15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G35" sqref="G35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2024-ko 2.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6">
        <v>2024</v>
      </c>
      <c r="G5" s="107"/>
      <c r="H5" s="108"/>
      <c r="I5"/>
      <c r="J5" s="106">
        <v>2023</v>
      </c>
      <c r="K5" s="107"/>
      <c r="L5" s="108"/>
      <c r="M5"/>
      <c r="N5" s="109" t="s">
        <v>31</v>
      </c>
      <c r="O5" s="110"/>
      <c r="P5" s="110"/>
      <c r="Q5" s="111"/>
      <c r="R5"/>
      <c r="S5" s="293" t="s">
        <v>227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89">
        <v>2024</v>
      </c>
      <c r="O6" s="290"/>
      <c r="P6" s="291">
        <v>2023</v>
      </c>
      <c r="Q6" s="292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66"/>
      <c r="G9" s="267"/>
      <c r="H9" s="268"/>
      <c r="I9" s="269"/>
      <c r="J9" s="266"/>
      <c r="K9" s="267">
        <v>0</v>
      </c>
      <c r="L9" s="268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4040</v>
      </c>
      <c r="G10" s="34">
        <v>965.31399999999996</v>
      </c>
      <c r="H10" s="37">
        <v>965.31399999999996</v>
      </c>
      <c r="I10" s="200">
        <v>0</v>
      </c>
      <c r="J10" s="31">
        <v>3940</v>
      </c>
      <c r="K10" s="34">
        <v>423.51880999999997</v>
      </c>
      <c r="L10" s="37">
        <v>423.51880999999997</v>
      </c>
      <c r="M10"/>
      <c r="N10" s="40">
        <f t="shared" si="0"/>
        <v>23.893910891089106</v>
      </c>
      <c r="O10" s="41">
        <f>IF(+$F10=0," ",+H10/$F10*100)</f>
        <v>23.893910891089106</v>
      </c>
      <c r="P10" s="41">
        <f t="shared" si="1"/>
        <v>10.749208375634517</v>
      </c>
      <c r="Q10" s="42">
        <f t="shared" si="1"/>
        <v>10.749208375634517</v>
      </c>
      <c r="R10"/>
      <c r="S10" s="40">
        <f t="shared" si="2"/>
        <v>2.5380710659898442</v>
      </c>
      <c r="T10" s="41">
        <f t="shared" si="2"/>
        <v>127.92706656877884</v>
      </c>
      <c r="U10" s="42">
        <f>IF(+L10=0," ",(+H10/L10-1)*100)</f>
        <v>127.92706656877884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71676.188999999998</v>
      </c>
      <c r="G11" s="34">
        <v>51110.445</v>
      </c>
      <c r="H11" s="37">
        <v>37160.048999999999</v>
      </c>
      <c r="I11" s="200">
        <v>0</v>
      </c>
      <c r="J11" s="31">
        <v>69609.167000000001</v>
      </c>
      <c r="K11" s="34">
        <v>45203.803329999995</v>
      </c>
      <c r="L11" s="37">
        <v>31949.330300000001</v>
      </c>
      <c r="M11"/>
      <c r="N11" s="40">
        <f t="shared" si="0"/>
        <v>71.307425398970352</v>
      </c>
      <c r="O11" s="41">
        <f>IF(+$F11=0," ",+H11/$F11*100)</f>
        <v>51.844342617043992</v>
      </c>
      <c r="P11" s="41">
        <f t="shared" si="1"/>
        <v>64.939440131498756</v>
      </c>
      <c r="Q11" s="42">
        <f t="shared" si="1"/>
        <v>45.898164964393267</v>
      </c>
      <c r="R11"/>
      <c r="S11" s="40">
        <f t="shared" si="2"/>
        <v>2.9694680874431389</v>
      </c>
      <c r="T11" s="41">
        <f t="shared" si="2"/>
        <v>13.066691815465003</v>
      </c>
      <c r="U11" s="42">
        <f>IF(+L11=0," ",(+H11/L11-1)*100)</f>
        <v>16.309320574397134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13232665.431</v>
      </c>
      <c r="G12" s="34">
        <v>6622336.3619999997</v>
      </c>
      <c r="H12" s="37">
        <v>5141687.2060000002</v>
      </c>
      <c r="I12" s="200">
        <v>0</v>
      </c>
      <c r="J12" s="31">
        <v>12289603.42207</v>
      </c>
      <c r="K12" s="34">
        <v>6203837.1543999994</v>
      </c>
      <c r="L12" s="37">
        <v>4904635.7983999997</v>
      </c>
      <c r="M12"/>
      <c r="N12" s="40">
        <f t="shared" si="0"/>
        <v>50.045369895666937</v>
      </c>
      <c r="O12" s="41">
        <f>IF(+$F12=0," ",+H12/$F12*100)</f>
        <v>38.856020601523213</v>
      </c>
      <c r="P12" s="41">
        <f t="shared" si="1"/>
        <v>50.480368986186988</v>
      </c>
      <c r="Q12" s="42">
        <f t="shared" si="1"/>
        <v>39.908820732100459</v>
      </c>
      <c r="R12"/>
      <c r="S12" s="40">
        <f t="shared" si="2"/>
        <v>7.6736569646862929</v>
      </c>
      <c r="T12" s="41">
        <f t="shared" si="2"/>
        <v>6.7458122639983298</v>
      </c>
      <c r="U12" s="42">
        <f>IF(+L12=0," ",(+H12/L12-1)*100)</f>
        <v>4.8332112177897457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60399.317000000003</v>
      </c>
      <c r="G13" s="34">
        <v>31151.341</v>
      </c>
      <c r="H13" s="37">
        <v>31136.83</v>
      </c>
      <c r="I13" s="200">
        <v>0</v>
      </c>
      <c r="J13" s="31">
        <v>42588.14</v>
      </c>
      <c r="K13" s="34">
        <v>474.95496999999995</v>
      </c>
      <c r="L13" s="37">
        <v>472.89416999999997</v>
      </c>
      <c r="M13"/>
      <c r="N13" s="40">
        <f t="shared" si="0"/>
        <v>51.575651095524798</v>
      </c>
      <c r="O13" s="41">
        <f>IF(+$F13=0," ",+H13/$F13*100)</f>
        <v>51.551625989413097</v>
      </c>
      <c r="P13" s="41">
        <f t="shared" si="1"/>
        <v>1.1152282536875289</v>
      </c>
      <c r="Q13" s="42">
        <f t="shared" si="1"/>
        <v>1.1103893478325184</v>
      </c>
      <c r="R13"/>
      <c r="S13" s="40">
        <f t="shared" si="2"/>
        <v>41.821918026943663</v>
      </c>
      <c r="T13" s="41">
        <f t="shared" si="2"/>
        <v>6458.798826760356</v>
      </c>
      <c r="U13" s="42">
        <f>IF(+L13=0," ",(+H13/L13-1)*100)</f>
        <v>6484.3125111904019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20</v>
      </c>
      <c r="G14" s="34">
        <v>25.763999999999999</v>
      </c>
      <c r="H14" s="37">
        <v>25.763999999999999</v>
      </c>
      <c r="I14" s="200">
        <v>0</v>
      </c>
      <c r="J14" s="31">
        <v>0</v>
      </c>
      <c r="K14" s="34">
        <v>4.8256000000000006</v>
      </c>
      <c r="L14" s="37">
        <v>4.8256000000000006</v>
      </c>
      <c r="M14"/>
      <c r="N14" s="40">
        <f t="shared" si="0"/>
        <v>128.82</v>
      </c>
      <c r="O14" s="41">
        <f t="shared" si="0"/>
        <v>128.82</v>
      </c>
      <c r="P14" s="41" t="str">
        <f t="shared" si="1"/>
        <v xml:space="preserve"> </v>
      </c>
      <c r="Q14" s="42" t="str">
        <f t="shared" si="1"/>
        <v xml:space="preserve"> </v>
      </c>
      <c r="R14"/>
      <c r="S14" s="40" t="str">
        <f t="shared" si="2"/>
        <v xml:space="preserve"> </v>
      </c>
      <c r="T14" s="41">
        <f t="shared" si="2"/>
        <v>433.90251989389913</v>
      </c>
      <c r="U14" s="42">
        <f>IF(+L14=0," ",(+H14/L14-1)*100)</f>
        <v>433.90251989389913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258988.53899999999</v>
      </c>
      <c r="G15" s="34">
        <v>91899.324999999997</v>
      </c>
      <c r="H15" s="37">
        <v>91899.324999999997</v>
      </c>
      <c r="I15" s="200">
        <v>0</v>
      </c>
      <c r="J15" s="31">
        <v>247799.13806</v>
      </c>
      <c r="K15" s="34">
        <v>135252.86928000001</v>
      </c>
      <c r="L15" s="37">
        <v>132458.28605</v>
      </c>
      <c r="M15"/>
      <c r="N15" s="40">
        <f t="shared" si="0"/>
        <v>35.483935063242313</v>
      </c>
      <c r="O15" s="41">
        <f t="shared" si="0"/>
        <v>35.483935063242313</v>
      </c>
      <c r="P15" s="41">
        <f t="shared" si="1"/>
        <v>54.581654455654736</v>
      </c>
      <c r="Q15" s="42">
        <f t="shared" si="1"/>
        <v>53.453892974368479</v>
      </c>
      <c r="R15"/>
      <c r="S15" s="40">
        <f t="shared" si="2"/>
        <v>4.5155124539983937</v>
      </c>
      <c r="T15" s="41">
        <f t="shared" si="2"/>
        <v>-32.053696539516409</v>
      </c>
      <c r="U15" s="42">
        <f t="shared" si="2"/>
        <v>-30.620176554821121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1035634.143</v>
      </c>
      <c r="G16" s="34">
        <v>10114.428</v>
      </c>
      <c r="H16" s="37">
        <v>5384.7309999999998</v>
      </c>
      <c r="I16" s="200">
        <v>0</v>
      </c>
      <c r="J16" s="31">
        <v>969483.33176999993</v>
      </c>
      <c r="K16" s="34">
        <v>8976.1889200000005</v>
      </c>
      <c r="L16" s="37">
        <v>4651.0720899999997</v>
      </c>
      <c r="M16"/>
      <c r="N16" s="40">
        <f t="shared" si="0"/>
        <v>0.97664103374390188</v>
      </c>
      <c r="O16" s="41">
        <f t="shared" si="0"/>
        <v>0.51994529500559339</v>
      </c>
      <c r="P16" s="41">
        <f>IF(+$F16=0," ",+K16/$J16*100)</f>
        <v>0.92587346536552007</v>
      </c>
      <c r="Q16" s="42">
        <f>IF(+$F16=0," ",+L16/$J16*100)</f>
        <v>0.47974750442676195</v>
      </c>
      <c r="R16"/>
      <c r="S16" s="40">
        <f t="shared" si="2"/>
        <v>6.8233056786265234</v>
      </c>
      <c r="T16" s="41">
        <f t="shared" si="2"/>
        <v>12.680649774024587</v>
      </c>
      <c r="U16" s="42">
        <f t="shared" si="2"/>
        <v>15.773974167749349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837092.88100000005</v>
      </c>
      <c r="G17" s="34">
        <v>599058</v>
      </c>
      <c r="H17" s="37">
        <v>599058</v>
      </c>
      <c r="I17" s="200">
        <v>0</v>
      </c>
      <c r="J17" s="31">
        <v>1197472.686</v>
      </c>
      <c r="K17" s="34">
        <v>694421</v>
      </c>
      <c r="L17" s="37">
        <v>694421</v>
      </c>
      <c r="M17"/>
      <c r="N17" s="40">
        <f t="shared" si="0"/>
        <v>71.564101618491719</v>
      </c>
      <c r="O17" s="41">
        <f t="shared" si="0"/>
        <v>71.564101618491719</v>
      </c>
      <c r="P17" s="41">
        <f>IF(+$J17=0," ",+K17/$J17*100)</f>
        <v>57.990550274647347</v>
      </c>
      <c r="Q17" s="42">
        <f>IF(+$J17=0," ",+L17/$J17*100)</f>
        <v>57.990550274647347</v>
      </c>
      <c r="R17"/>
      <c r="S17" s="40">
        <f t="shared" si="2"/>
        <v>-30.095033416069072</v>
      </c>
      <c r="T17" s="41">
        <f t="shared" si="2"/>
        <v>-13.732735617154434</v>
      </c>
      <c r="U17" s="42">
        <f t="shared" si="2"/>
        <v>-13.732735617154434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15500516.5</v>
      </c>
      <c r="G19" s="264">
        <v>7406660.9790000003</v>
      </c>
      <c r="H19" s="39">
        <v>5907317.2190000005</v>
      </c>
      <c r="I19"/>
      <c r="J19" s="33">
        <v>14820495.8849</v>
      </c>
      <c r="K19" s="264">
        <v>7088594.3153099995</v>
      </c>
      <c r="L19" s="39">
        <v>5769016.72542</v>
      </c>
      <c r="M19"/>
      <c r="N19" s="46">
        <f>IF(+$F19=0," ",+G19/$F19*100)</f>
        <v>47.783317278491985</v>
      </c>
      <c r="O19" s="47">
        <f>IF(+$F19=0," ",+H19/$F19*100)</f>
        <v>38.110454054869727</v>
      </c>
      <c r="P19" s="47">
        <f>IF(+$J19=0," ",+K19/$J19*100)</f>
        <v>47.82967027798496</v>
      </c>
      <c r="Q19" s="48">
        <f>IF(+$J19=0," ",+L19/$J19*100)</f>
        <v>38.925935881118633</v>
      </c>
      <c r="R19"/>
      <c r="S19" s="46">
        <f>IF(+J19=0," ",(+F19/J19-1)*100)</f>
        <v>4.5883796357505613</v>
      </c>
      <c r="T19" s="47">
        <f>IF(+K19=0," ",(+G19/K19-1)*100)</f>
        <v>4.4870202686453364</v>
      </c>
      <c r="U19" s="48">
        <f>IF(+L19=0," ",(+H19/L19-1)*100)</f>
        <v>2.3972974973466066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13368780.936999999</v>
      </c>
      <c r="G21" s="265">
        <v>6705563.4619999994</v>
      </c>
      <c r="H21" s="37">
        <v>5210949.3990000002</v>
      </c>
      <c r="I21"/>
      <c r="J21" s="31">
        <v>12405740.72907</v>
      </c>
      <c r="K21" s="265">
        <v>6249939.4315099996</v>
      </c>
      <c r="L21" s="37">
        <v>4937481.5416799998</v>
      </c>
      <c r="M21"/>
      <c r="N21" s="40">
        <f t="shared" ref="N21:O23" si="3">IF(+$F21=0," ",+G21/$F21*100)</f>
        <v>50.158376396470082</v>
      </c>
      <c r="O21" s="41">
        <f t="shared" si="3"/>
        <v>38.978493428506695</v>
      </c>
      <c r="P21" s="41">
        <f t="shared" ref="P21:Q23" si="4">IF(+$J21=0," ",+K21/$J21*100)</f>
        <v>50.379413595713018</v>
      </c>
      <c r="Q21" s="42">
        <f t="shared" si="4"/>
        <v>39.79997365340828</v>
      </c>
      <c r="R21"/>
      <c r="S21" s="40">
        <f t="shared" ref="S21:U23" si="5">IF(+J21=0," ",(+F21/J21-1)*100)</f>
        <v>7.7628593806844171</v>
      </c>
      <c r="T21" s="41">
        <f t="shared" si="5"/>
        <v>7.2900551354610599</v>
      </c>
      <c r="U21" s="42">
        <f t="shared" si="5"/>
        <v>5.5386102208485832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259008.53899999999</v>
      </c>
      <c r="G22" s="265">
        <v>91925.088999999993</v>
      </c>
      <c r="H22" s="37">
        <v>91925.088999999993</v>
      </c>
      <c r="I22"/>
      <c r="J22" s="31">
        <v>247799.13806</v>
      </c>
      <c r="K22" s="265">
        <v>135257.69488000002</v>
      </c>
      <c r="L22" s="37">
        <v>132463.11165000001</v>
      </c>
      <c r="M22"/>
      <c r="N22" s="40">
        <f t="shared" si="3"/>
        <v>35.491142243769808</v>
      </c>
      <c r="O22" s="41">
        <f t="shared" si="3"/>
        <v>35.491142243769808</v>
      </c>
      <c r="P22" s="41">
        <f t="shared" si="4"/>
        <v>54.583601839345327</v>
      </c>
      <c r="Q22" s="42">
        <f t="shared" si="4"/>
        <v>53.455840358059078</v>
      </c>
      <c r="R22"/>
      <c r="S22" s="40">
        <f t="shared" si="5"/>
        <v>4.5235835070926766</v>
      </c>
      <c r="T22" s="41">
        <f t="shared" si="5"/>
        <v>-32.037072580931166</v>
      </c>
      <c r="U22" s="42">
        <f t="shared" si="5"/>
        <v>-30.603254102252563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1872727.0240000002</v>
      </c>
      <c r="G23" s="265">
        <v>609172.42799999996</v>
      </c>
      <c r="H23" s="37">
        <v>604442.73100000003</v>
      </c>
      <c r="I23"/>
      <c r="J23" s="31">
        <v>2166956.0177699998</v>
      </c>
      <c r="K23" s="265">
        <v>703397.18891999999</v>
      </c>
      <c r="L23" s="37">
        <v>699072.07209000003</v>
      </c>
      <c r="M23"/>
      <c r="N23" s="40">
        <f t="shared" si="3"/>
        <v>32.528629116423744</v>
      </c>
      <c r="O23" s="41">
        <f t="shared" si="3"/>
        <v>32.276072446957969</v>
      </c>
      <c r="P23" s="41">
        <f t="shared" si="4"/>
        <v>32.460150697652892</v>
      </c>
      <c r="Q23" s="42">
        <f t="shared" si="4"/>
        <v>32.260556576012583</v>
      </c>
      <c r="R23"/>
      <c r="S23" s="40">
        <f t="shared" si="5"/>
        <v>-13.577986417684141</v>
      </c>
      <c r="T23" s="41">
        <f t="shared" si="5"/>
        <v>-13.395669246940445</v>
      </c>
      <c r="U23" s="42">
        <f t="shared" si="5"/>
        <v>-13.536421331650228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15500516.5</v>
      </c>
      <c r="G25" s="52">
        <v>7406660.9789999994</v>
      </c>
      <c r="H25" s="53">
        <v>5907317.2189999996</v>
      </c>
      <c r="I25"/>
      <c r="J25" s="51">
        <v>14820495.8849</v>
      </c>
      <c r="K25" s="52">
        <v>7088594.3153099995</v>
      </c>
      <c r="L25" s="53">
        <v>5769016.72542</v>
      </c>
      <c r="M25"/>
      <c r="N25" s="54">
        <f>IF(+$F25=0," ",+G25/$F25*100)</f>
        <v>47.783317278491971</v>
      </c>
      <c r="O25" s="55">
        <f>IF(+$F25=0," ",+H25/$F25*100)</f>
        <v>38.11045405486972</v>
      </c>
      <c r="P25" s="55">
        <f>IF(+$J25=0," ",+K25/$J25*100)</f>
        <v>47.82967027798496</v>
      </c>
      <c r="Q25" s="56">
        <f>IF(+$J25=0," ",+L25/$J25*100)</f>
        <v>38.925935881118633</v>
      </c>
      <c r="R25"/>
      <c r="S25" s="54">
        <f>IF(+J25=0," ",(+F25/J25-1)*100)</f>
        <v>4.5883796357505613</v>
      </c>
      <c r="T25" s="55">
        <f>IF(+K25=0," ",(+G25/K25-1)*100)</f>
        <v>4.4870202686453142</v>
      </c>
      <c r="U25" s="56">
        <f>IF(+L25=0," ",(+H25/L25-1)*100)</f>
        <v>2.3972974973465844</v>
      </c>
    </row>
    <row r="26" spans="2:24" ht="6" customHeight="1" x14ac:dyDescent="0.2"/>
    <row r="27" spans="2:24" ht="19.5" customHeight="1" x14ac:dyDescent="0.2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ignoredErrors>
    <ignoredError sqref="P16:Q16" 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G36" sqref="G36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2024-ko 2. hiruhilabetea</v>
      </c>
    </row>
    <row r="2" spans="1:9" ht="18" x14ac:dyDescent="0.2">
      <c r="A2" s="157"/>
      <c r="B2" s="295" t="s">
        <v>58</v>
      </c>
      <c r="C2" s="295"/>
      <c r="D2" s="295"/>
      <c r="E2" s="295"/>
      <c r="F2" s="295"/>
      <c r="G2" s="295"/>
      <c r="H2" s="295"/>
      <c r="I2" s="295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55"/>
      <c r="D4" s="93"/>
      <c r="E4" s="175">
        <v>2024</v>
      </c>
      <c r="F4"/>
      <c r="G4" s="175">
        <v>2023</v>
      </c>
      <c r="H4"/>
      <c r="I4" s="177" t="s">
        <v>228</v>
      </c>
    </row>
    <row r="5" spans="1:9" ht="9" customHeight="1" x14ac:dyDescent="0.2">
      <c r="A5" s="93"/>
      <c r="B5" s="159"/>
      <c r="C5" s="255"/>
      <c r="D5" s="93"/>
      <c r="F5"/>
      <c r="H5"/>
    </row>
    <row r="6" spans="1:9" ht="19.5" customHeight="1" x14ac:dyDescent="0.2">
      <c r="A6" s="93"/>
      <c r="B6" s="296" t="s">
        <v>209</v>
      </c>
      <c r="C6" s="297"/>
      <c r="D6" s="93"/>
      <c r="E6" s="179">
        <v>6705563.4619999994</v>
      </c>
      <c r="F6"/>
      <c r="G6" s="179">
        <v>6249939.4315099996</v>
      </c>
      <c r="H6"/>
      <c r="I6" s="251">
        <f>(E6/G6-1)*100</f>
        <v>7.2900551354610599</v>
      </c>
    </row>
    <row r="7" spans="1:9" ht="19.5" customHeight="1" x14ac:dyDescent="0.2">
      <c r="A7" s="93"/>
      <c r="B7" s="298" t="s">
        <v>60</v>
      </c>
      <c r="C7" s="299"/>
      <c r="D7" s="93"/>
      <c r="E7" s="180">
        <v>6424110.5500000007</v>
      </c>
      <c r="F7"/>
      <c r="G7" s="180">
        <v>5715737.4195299996</v>
      </c>
      <c r="H7"/>
      <c r="I7" s="252">
        <f t="shared" ref="I7:I24" si="0">(E7/G7-1)*100</f>
        <v>12.393381264324255</v>
      </c>
    </row>
    <row r="8" spans="1:9" ht="12.75" x14ac:dyDescent="0.2">
      <c r="A8" s="93"/>
      <c r="B8" s="161"/>
      <c r="C8" s="162" t="s">
        <v>61</v>
      </c>
      <c r="D8" s="93"/>
      <c r="E8" s="181">
        <v>1401156.36</v>
      </c>
      <c r="F8"/>
      <c r="G8" s="181">
        <v>1326913.3790199999</v>
      </c>
      <c r="H8"/>
      <c r="I8" s="253">
        <f t="shared" si="0"/>
        <v>5.5951640969083227</v>
      </c>
    </row>
    <row r="9" spans="1:9" ht="12.75" x14ac:dyDescent="0.2">
      <c r="A9" s="93"/>
      <c r="B9" s="161"/>
      <c r="C9" s="162" t="s">
        <v>62</v>
      </c>
      <c r="D9" s="93"/>
      <c r="E9" s="181">
        <v>2539501.165</v>
      </c>
      <c r="F9"/>
      <c r="G9" s="181">
        <v>2170377.32705</v>
      </c>
      <c r="H9"/>
      <c r="I9" s="253">
        <f t="shared" si="0"/>
        <v>17.007357815137027</v>
      </c>
    </row>
    <row r="10" spans="1:9" ht="12.75" x14ac:dyDescent="0.2">
      <c r="A10" s="93"/>
      <c r="B10" s="161"/>
      <c r="C10" s="162" t="s">
        <v>63</v>
      </c>
      <c r="D10" s="93"/>
      <c r="E10" s="181">
        <v>150397.693</v>
      </c>
      <c r="F10"/>
      <c r="G10" s="181">
        <v>114727.54969</v>
      </c>
      <c r="H10"/>
      <c r="I10" s="253">
        <f t="shared" si="0"/>
        <v>31.091175054625197</v>
      </c>
    </row>
    <row r="11" spans="1:9" ht="12.75" x14ac:dyDescent="0.2">
      <c r="A11" s="93"/>
      <c r="B11" s="161"/>
      <c r="C11" s="162" t="s">
        <v>64</v>
      </c>
      <c r="D11" s="93"/>
      <c r="E11" s="181">
        <v>2333055.3319999999</v>
      </c>
      <c r="F11"/>
      <c r="G11" s="181">
        <v>2103719.16377</v>
      </c>
      <c r="H11"/>
      <c r="I11" s="253">
        <f t="shared" si="0"/>
        <v>10.901463093534547</v>
      </c>
    </row>
    <row r="12" spans="1:9" ht="19.5" customHeight="1" x14ac:dyDescent="0.2">
      <c r="A12" s="93"/>
      <c r="B12" s="298" t="s">
        <v>65</v>
      </c>
      <c r="C12" s="299"/>
      <c r="D12" s="93"/>
      <c r="E12" s="180">
        <v>281452.91199999861</v>
      </c>
      <c r="F12"/>
      <c r="G12" s="180">
        <v>534202.01197999995</v>
      </c>
      <c r="H12"/>
      <c r="I12" s="252">
        <f t="shared" si="0"/>
        <v>-47.313393493820101</v>
      </c>
    </row>
    <row r="13" spans="1:9" ht="19.5" customHeight="1" x14ac:dyDescent="0.2">
      <c r="A13" s="93"/>
      <c r="B13" s="298" t="s">
        <v>66</v>
      </c>
      <c r="C13" s="299"/>
      <c r="D13" s="93"/>
      <c r="E13" s="182">
        <v>91925.088999999993</v>
      </c>
      <c r="F13"/>
      <c r="G13" s="182">
        <v>135257.69488000002</v>
      </c>
      <c r="H13"/>
      <c r="I13" s="252">
        <f t="shared" si="0"/>
        <v>-32.037072580931166</v>
      </c>
    </row>
    <row r="14" spans="1:9" ht="19.5" customHeight="1" x14ac:dyDescent="0.2">
      <c r="A14" s="93"/>
      <c r="B14" s="298" t="s">
        <v>67</v>
      </c>
      <c r="C14" s="299"/>
      <c r="D14" s="93"/>
      <c r="E14" s="182">
        <v>353048.35800000001</v>
      </c>
      <c r="F14"/>
      <c r="G14" s="182">
        <v>394437.22271999996</v>
      </c>
      <c r="H14"/>
      <c r="I14" s="252">
        <f t="shared" si="0"/>
        <v>-10.493143733896726</v>
      </c>
    </row>
    <row r="15" spans="1:9" ht="12.75" x14ac:dyDescent="0.2">
      <c r="A15" s="93"/>
      <c r="B15" s="256"/>
      <c r="C15" s="162" t="s">
        <v>68</v>
      </c>
      <c r="D15" s="93"/>
      <c r="E15" s="181">
        <v>53879.616999999998</v>
      </c>
      <c r="F15"/>
      <c r="G15" s="181">
        <v>49991.279630000005</v>
      </c>
      <c r="H15"/>
      <c r="I15" s="253">
        <f t="shared" si="0"/>
        <v>7.7780312862137269</v>
      </c>
    </row>
    <row r="16" spans="1:9" ht="12.75" x14ac:dyDescent="0.2">
      <c r="A16" s="93"/>
      <c r="B16" s="256"/>
      <c r="C16" s="162" t="s">
        <v>69</v>
      </c>
      <c r="D16" s="93"/>
      <c r="E16" s="181">
        <v>299168.74099999998</v>
      </c>
      <c r="F16"/>
      <c r="G16" s="181">
        <v>344445.94308999996</v>
      </c>
      <c r="H16"/>
      <c r="I16" s="253">
        <f t="shared" si="0"/>
        <v>-13.144936962770249</v>
      </c>
    </row>
    <row r="17" spans="1:21" ht="19.5" customHeight="1" x14ac:dyDescent="0.2">
      <c r="A17" s="93"/>
      <c r="B17" s="300" t="s">
        <v>169</v>
      </c>
      <c r="C17" s="301"/>
      <c r="D17" s="93"/>
      <c r="E17" s="180">
        <v>20329.642999998585</v>
      </c>
      <c r="F17"/>
      <c r="G17" s="180">
        <v>275022.48414000007</v>
      </c>
      <c r="H17"/>
      <c r="I17" s="253">
        <f t="shared" si="0"/>
        <v>-92.608006918572599</v>
      </c>
    </row>
    <row r="18" spans="1:21" ht="19.5" customHeight="1" x14ac:dyDescent="0.2">
      <c r="A18" s="93"/>
      <c r="B18" s="298" t="s">
        <v>70</v>
      </c>
      <c r="C18" s="299"/>
      <c r="D18" s="93"/>
      <c r="E18" s="180">
        <v>-22819.877999999997</v>
      </c>
      <c r="F18"/>
      <c r="G18" s="180">
        <v>-13479.487729999997</v>
      </c>
      <c r="H18"/>
      <c r="I18" s="257" t="s">
        <v>229</v>
      </c>
    </row>
    <row r="19" spans="1:21" ht="12.75" x14ac:dyDescent="0.2">
      <c r="A19" s="93"/>
      <c r="B19" s="256"/>
      <c r="C19" s="162" t="s">
        <v>71</v>
      </c>
      <c r="D19" s="93"/>
      <c r="E19" s="181">
        <v>10114.428</v>
      </c>
      <c r="F19"/>
      <c r="G19" s="181">
        <v>8976.1889200000005</v>
      </c>
      <c r="H19"/>
      <c r="I19" s="253">
        <f t="shared" si="0"/>
        <v>12.680649774024587</v>
      </c>
    </row>
    <row r="20" spans="1:21" ht="12.75" x14ac:dyDescent="0.2">
      <c r="A20" s="93"/>
      <c r="B20" s="256"/>
      <c r="C20" s="162" t="s">
        <v>72</v>
      </c>
      <c r="D20" s="93"/>
      <c r="E20" s="181">
        <v>32934.305999999997</v>
      </c>
      <c r="F20"/>
      <c r="G20" s="181">
        <v>22455.676649999998</v>
      </c>
      <c r="H20"/>
      <c r="I20" s="253">
        <f t="shared" si="0"/>
        <v>46.663609889484235</v>
      </c>
    </row>
    <row r="21" spans="1:21" ht="19.5" customHeight="1" x14ac:dyDescent="0.2">
      <c r="A21" s="93"/>
      <c r="B21" s="298" t="s">
        <v>73</v>
      </c>
      <c r="C21" s="299"/>
      <c r="D21" s="93"/>
      <c r="E21" s="180">
        <v>415724.66700000002</v>
      </c>
      <c r="F21"/>
      <c r="G21" s="180">
        <v>97754.333330000052</v>
      </c>
      <c r="H21"/>
      <c r="I21" s="257" t="s">
        <v>229</v>
      </c>
    </row>
    <row r="22" spans="1:21" ht="12.75" x14ac:dyDescent="0.2">
      <c r="A22" s="93"/>
      <c r="B22" s="256"/>
      <c r="C22" s="162" t="s">
        <v>74</v>
      </c>
      <c r="D22" s="93"/>
      <c r="E22" s="181">
        <v>599058</v>
      </c>
      <c r="F22"/>
      <c r="G22" s="181">
        <v>694421</v>
      </c>
      <c r="H22"/>
      <c r="I22" s="253">
        <f t="shared" si="0"/>
        <v>-13.732735617154434</v>
      </c>
    </row>
    <row r="23" spans="1:21" ht="12.75" x14ac:dyDescent="0.2">
      <c r="A23" s="93"/>
      <c r="B23" s="256"/>
      <c r="C23" s="162" t="s">
        <v>75</v>
      </c>
      <c r="D23" s="93"/>
      <c r="E23" s="183">
        <v>183333.33300000001</v>
      </c>
      <c r="F23"/>
      <c r="G23" s="183">
        <v>596666.66666999995</v>
      </c>
      <c r="H23"/>
      <c r="I23" s="253">
        <f t="shared" si="0"/>
        <v>-69.273743072797345</v>
      </c>
    </row>
    <row r="24" spans="1:21" ht="19.5" customHeight="1" x14ac:dyDescent="0.2">
      <c r="A24" s="93"/>
      <c r="B24" s="298" t="s">
        <v>76</v>
      </c>
      <c r="C24" s="299"/>
      <c r="D24" s="93"/>
      <c r="E24" s="180">
        <v>413234.43199999863</v>
      </c>
      <c r="F24"/>
      <c r="G24" s="180">
        <v>359297.32974000013</v>
      </c>
      <c r="H24"/>
      <c r="I24" s="252">
        <f t="shared" si="0"/>
        <v>15.011829422453339</v>
      </c>
    </row>
    <row r="25" spans="1:21" ht="12.75" x14ac:dyDescent="0.2">
      <c r="A25" s="93"/>
      <c r="B25" s="256"/>
      <c r="C25" s="162" t="s">
        <v>77</v>
      </c>
      <c r="D25" s="93"/>
      <c r="E25" s="181">
        <v>211293.40099999961</v>
      </c>
      <c r="F25"/>
      <c r="G25" s="181">
        <v>5139.9189600003883</v>
      </c>
      <c r="H25"/>
      <c r="I25" s="253" t="s">
        <v>229</v>
      </c>
    </row>
    <row r="26" spans="1:21" ht="12.75" x14ac:dyDescent="0.2">
      <c r="A26" s="93"/>
      <c r="B26" s="256"/>
      <c r="C26" s="162" t="s">
        <v>78</v>
      </c>
      <c r="D26" s="93"/>
      <c r="E26" s="181">
        <v>1319577.5898899995</v>
      </c>
      <c r="F26"/>
      <c r="G26" s="181">
        <v>1319577.5898899995</v>
      </c>
      <c r="H26"/>
      <c r="I26" s="253">
        <f>(E26/G26-1)*100</f>
        <v>0</v>
      </c>
    </row>
    <row r="27" spans="1:21" ht="30" customHeight="1" x14ac:dyDescent="0.2">
      <c r="A27" s="93"/>
      <c r="B27" s="303" t="s">
        <v>79</v>
      </c>
      <c r="C27" s="304"/>
      <c r="D27" s="93"/>
      <c r="E27" s="184">
        <v>-695049.75689000124</v>
      </c>
      <c r="F27"/>
      <c r="G27" s="184">
        <v>-955140.3411899989</v>
      </c>
      <c r="H27"/>
      <c r="I27" s="254">
        <f>(E27/G27-1)*100</f>
        <v>-27.230614505922102</v>
      </c>
    </row>
    <row r="28" spans="1:21" s="227" customFormat="1" ht="16.149999999999999" customHeight="1" x14ac:dyDescent="0.2">
      <c r="B28" s="302"/>
      <c r="C28" s="302"/>
      <c r="D28" s="302"/>
      <c r="E28" s="302"/>
      <c r="F28" s="302"/>
      <c r="G28" s="302"/>
      <c r="H28" s="302"/>
      <c r="I28" s="302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2"/>
  <sheetViews>
    <sheetView showGridLines="0" showZeros="0" zoomScaleNormal="100" workbookViewId="0">
      <pane xSplit="2" ySplit="5" topLeftCell="C83" activePane="bottomRight" state="frozen"/>
      <selection pane="topRight"/>
      <selection pane="bottomLeft"/>
      <selection pane="bottomRight" activeCell="B98" sqref="B98:N98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2024-ko 2.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5">
        <v>2500246.7552300002</v>
      </c>
      <c r="D94" s="215">
        <v>4373027.3658199999</v>
      </c>
      <c r="E94" s="215">
        <v>141459.07749</v>
      </c>
      <c r="F94" s="215">
        <v>4239097.7264200002</v>
      </c>
      <c r="G94" s="215">
        <v>11253830.92496</v>
      </c>
      <c r="H94" s="215">
        <v>185122.36266999997</v>
      </c>
      <c r="I94" s="215">
        <v>1156680.5640799999</v>
      </c>
      <c r="J94" s="215">
        <v>1341802.9267499999</v>
      </c>
      <c r="K94" s="215">
        <v>380022.53066000005</v>
      </c>
      <c r="L94" s="215">
        <v>746217.94607000006</v>
      </c>
      <c r="M94" s="215">
        <v>1126240.4767300002</v>
      </c>
      <c r="N94" s="216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224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225</v>
      </c>
      <c r="C96" s="74">
        <v>1326913.3790199999</v>
      </c>
      <c r="D96" s="74">
        <v>2170377.32705</v>
      </c>
      <c r="E96" s="74">
        <v>114727.54969</v>
      </c>
      <c r="F96" s="74">
        <v>2103719.16377</v>
      </c>
      <c r="G96" s="74">
        <v>5715737.4195299996</v>
      </c>
      <c r="H96" s="74">
        <v>49991.279630000005</v>
      </c>
      <c r="I96" s="74">
        <v>344445.94308999996</v>
      </c>
      <c r="J96" s="74">
        <v>394437.22271999996</v>
      </c>
      <c r="K96" s="74">
        <v>22455.676649999998</v>
      </c>
      <c r="L96" s="74">
        <v>596666.66666999995</v>
      </c>
      <c r="M96" s="74">
        <v>619122.34331999999</v>
      </c>
      <c r="N96" s="75">
        <v>6729296.9855699996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230</v>
      </c>
      <c r="C97" s="74">
        <v>1928900.5658699998</v>
      </c>
      <c r="D97" s="74">
        <v>3244972.7716599996</v>
      </c>
      <c r="E97" s="74">
        <v>135680.9461</v>
      </c>
      <c r="F97" s="74">
        <v>3114467.39096</v>
      </c>
      <c r="G97" s="74">
        <v>8424021.674589999</v>
      </c>
      <c r="H97" s="74">
        <v>104958.5154</v>
      </c>
      <c r="I97" s="74">
        <v>603045.74924999999</v>
      </c>
      <c r="J97" s="74">
        <v>708004.26465000003</v>
      </c>
      <c r="K97" s="74">
        <v>108792.45483</v>
      </c>
      <c r="L97" s="74">
        <v>656666.66666999995</v>
      </c>
      <c r="M97" s="74">
        <v>765459.12149999989</v>
      </c>
      <c r="N97" s="75">
        <v>9897485.0607399996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232">
        <v>2662091.6749499999</v>
      </c>
      <c r="D98" s="232">
        <v>4567236.3033699999</v>
      </c>
      <c r="E98" s="232">
        <v>194950.69623999999</v>
      </c>
      <c r="F98" s="232">
        <v>4434486.1923900004</v>
      </c>
      <c r="G98" s="232">
        <v>11858764.866950002</v>
      </c>
      <c r="H98" s="232">
        <v>272489.84187</v>
      </c>
      <c r="I98" s="232">
        <v>1272001.8732</v>
      </c>
      <c r="J98" s="232">
        <v>1544491.7150699999</v>
      </c>
      <c r="K98" s="232">
        <v>226458.49183000001</v>
      </c>
      <c r="L98" s="232">
        <v>778091.82855999994</v>
      </c>
      <c r="M98" s="232">
        <v>1004550.32039</v>
      </c>
      <c r="N98" s="233">
        <v>14407806.902410001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74">
        <v>636512.98265999998</v>
      </c>
      <c r="D99" s="74">
        <v>1242944.0917400001</v>
      </c>
      <c r="E99" s="74">
        <v>51729.635020000002</v>
      </c>
      <c r="F99" s="74">
        <v>924945.39815999998</v>
      </c>
      <c r="G99" s="74">
        <v>2856132.1075800001</v>
      </c>
      <c r="H99" s="74">
        <v>14028.067949999999</v>
      </c>
      <c r="I99" s="74">
        <v>58959.148729999994</v>
      </c>
      <c r="J99" s="74">
        <v>72987.216679999998</v>
      </c>
      <c r="K99" s="74">
        <v>29711.424030000002</v>
      </c>
      <c r="L99" s="74">
        <v>103333.33332999999</v>
      </c>
      <c r="M99" s="74">
        <v>133044.75735999999</v>
      </c>
      <c r="N99" s="75">
        <v>3062164.0816200003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74">
        <v>1401156.36</v>
      </c>
      <c r="D100" s="74">
        <v>2539501.165</v>
      </c>
      <c r="E100" s="74">
        <v>150397.693</v>
      </c>
      <c r="F100" s="74">
        <v>2333055.3319999999</v>
      </c>
      <c r="G100" s="74">
        <v>6424110.5500000007</v>
      </c>
      <c r="H100" s="74">
        <v>53879.616999999998</v>
      </c>
      <c r="I100" s="74">
        <v>299168.74099999998</v>
      </c>
      <c r="J100" s="74">
        <v>353048.35800000001</v>
      </c>
      <c r="K100" s="74">
        <v>32934.305999999997</v>
      </c>
      <c r="L100" s="74">
        <v>183333.33300000001</v>
      </c>
      <c r="M100" s="74">
        <v>216267.63900000002</v>
      </c>
      <c r="N100" s="75">
        <v>6993426.5470000003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3.95" customHeight="1" x14ac:dyDescent="0.2">
      <c r="A101" s="7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255" ht="18" x14ac:dyDescent="0.2">
      <c r="B102" s="305" t="s">
        <v>27</v>
      </c>
      <c r="C102" s="305"/>
      <c r="E102" s="73"/>
    </row>
  </sheetData>
  <mergeCells count="1">
    <mergeCell ref="B102:C102"/>
  </mergeCells>
  <phoneticPr fontId="0" type="noConversion"/>
  <hyperlinks>
    <hyperlink ref="B102:C102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2"/>
  <sheetViews>
    <sheetView showGridLines="0" showZeros="0" zoomScaleNormal="100" workbookViewId="0">
      <pane xSplit="2" ySplit="5" topLeftCell="C73" activePane="bottomRight" state="frozen"/>
      <selection pane="topRight"/>
      <selection pane="bottomLeft"/>
      <selection pane="bottomRight" activeCell="N105" sqref="N105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2024-ko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9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3">
        <v>12271366.282429999</v>
      </c>
      <c r="I94" s="223">
        <v>981.30600000000004</v>
      </c>
      <c r="J94" s="223">
        <v>606786.21163999999</v>
      </c>
      <c r="K94" s="223">
        <v>607767.51763999998</v>
      </c>
      <c r="L94" s="223">
        <v>29062.651129999998</v>
      </c>
      <c r="M94" s="223">
        <v>496615</v>
      </c>
      <c r="N94" s="223">
        <v>525677.65113000001</v>
      </c>
      <c r="O94" s="224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224</v>
      </c>
      <c r="C95" s="225"/>
      <c r="D95" s="226">
        <v>255.7629</v>
      </c>
      <c r="E95" s="226">
        <v>19072.806129999997</v>
      </c>
      <c r="F95" s="226">
        <v>3024422.8405500003</v>
      </c>
      <c r="G95" s="226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225</v>
      </c>
      <c r="C96" s="225"/>
      <c r="D96" s="226">
        <v>423.51880999999997</v>
      </c>
      <c r="E96" s="226">
        <v>45203.803329999995</v>
      </c>
      <c r="F96" s="226">
        <v>6203837.1543999994</v>
      </c>
      <c r="G96" s="226">
        <v>474.95496999999995</v>
      </c>
      <c r="H96" s="83">
        <v>6249939.4315099996</v>
      </c>
      <c r="I96" s="83">
        <v>4.8256000000000006</v>
      </c>
      <c r="J96" s="83">
        <v>135252.86928000001</v>
      </c>
      <c r="K96" s="83">
        <v>135257.69488000002</v>
      </c>
      <c r="L96" s="83">
        <v>8976.1889200000005</v>
      </c>
      <c r="M96" s="83">
        <v>694421</v>
      </c>
      <c r="N96" s="83">
        <v>703397.18891999999</v>
      </c>
      <c r="O96" s="84">
        <v>7088594.3153099995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230</v>
      </c>
      <c r="C97" s="225"/>
      <c r="D97" s="226">
        <v>1385.47318</v>
      </c>
      <c r="E97" s="226">
        <v>67879.718819999995</v>
      </c>
      <c r="F97" s="226">
        <v>9345261.4064799994</v>
      </c>
      <c r="G97" s="226">
        <v>43320.217830000001</v>
      </c>
      <c r="H97" s="83">
        <v>9457846.8163099997</v>
      </c>
      <c r="I97" s="83">
        <v>13.954600000000001</v>
      </c>
      <c r="J97" s="83">
        <v>183039.94669000001</v>
      </c>
      <c r="K97" s="83">
        <v>183053.90129000001</v>
      </c>
      <c r="L97" s="83">
        <v>10050.95125</v>
      </c>
      <c r="M97" s="83">
        <v>694421</v>
      </c>
      <c r="N97" s="83">
        <v>704471.95125000004</v>
      </c>
      <c r="O97" s="84">
        <v>10345372.668849999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42"/>
      <c r="D98" s="343">
        <v>3872.5204900000003</v>
      </c>
      <c r="E98" s="343">
        <v>198726.48930999998</v>
      </c>
      <c r="F98" s="343">
        <v>12671721.8783</v>
      </c>
      <c r="G98" s="343">
        <v>111351.52939</v>
      </c>
      <c r="H98" s="339">
        <v>12985672.41749</v>
      </c>
      <c r="I98" s="339">
        <v>2933.9407999999999</v>
      </c>
      <c r="J98" s="339">
        <v>317302.98404999997</v>
      </c>
      <c r="K98" s="339">
        <v>320236.92484999995</v>
      </c>
      <c r="L98" s="339">
        <v>15649.607209999998</v>
      </c>
      <c r="M98" s="339">
        <v>694421</v>
      </c>
      <c r="N98" s="339">
        <v>710070.60721000005</v>
      </c>
      <c r="O98" s="340">
        <v>14015979.949549999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225">
        <v>0</v>
      </c>
      <c r="D99" s="226">
        <v>130.37044</v>
      </c>
      <c r="E99" s="226">
        <v>17243.589079999998</v>
      </c>
      <c r="F99" s="226">
        <v>3250117.3894199999</v>
      </c>
      <c r="G99" s="226">
        <v>21.202810000000003</v>
      </c>
      <c r="H99" s="83">
        <v>3267512.5517500001</v>
      </c>
      <c r="I99" s="83">
        <v>7.9063999999999997</v>
      </c>
      <c r="J99" s="83">
        <v>16680.154170000002</v>
      </c>
      <c r="K99" s="83">
        <v>16688.060570000001</v>
      </c>
      <c r="L99" s="83">
        <v>6609.9382800000003</v>
      </c>
      <c r="M99" s="83">
        <v>599058</v>
      </c>
      <c r="N99" s="83">
        <v>605667.93828</v>
      </c>
      <c r="O99" s="84">
        <v>3889868.5506000002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225"/>
      <c r="D100" s="226">
        <v>965.31399999999996</v>
      </c>
      <c r="E100" s="226">
        <v>51110.445</v>
      </c>
      <c r="F100" s="226">
        <v>6622336.3619999997</v>
      </c>
      <c r="G100" s="226">
        <v>31151.341</v>
      </c>
      <c r="H100" s="83">
        <v>6705563.4619999994</v>
      </c>
      <c r="I100" s="83">
        <v>25.763999999999999</v>
      </c>
      <c r="J100" s="83">
        <v>91899.324999999997</v>
      </c>
      <c r="K100" s="83">
        <v>91925.088999999993</v>
      </c>
      <c r="L100" s="83">
        <v>10114.428</v>
      </c>
      <c r="M100" s="83">
        <v>599058</v>
      </c>
      <c r="N100" s="83">
        <v>609172.42799999996</v>
      </c>
      <c r="O100" s="84">
        <v>7406660.9790000003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3.75" customHeight="1" x14ac:dyDescent="0.2">
      <c r="A101" s="7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255" x14ac:dyDescent="0.25">
      <c r="B102" s="305" t="s">
        <v>27</v>
      </c>
      <c r="C102" s="305"/>
    </row>
  </sheetData>
  <mergeCells count="1">
    <mergeCell ref="B102:C102"/>
  </mergeCells>
  <phoneticPr fontId="0" type="noConversion"/>
  <hyperlinks>
    <hyperlink ref="B102:C102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Q35" sqref="Q35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2024-ko 2. hiruhilabetea</v>
      </c>
    </row>
    <row r="2" spans="2:31" s="4" customFormat="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9" t="s">
        <v>30</v>
      </c>
      <c r="C5" s="280"/>
      <c r="D5" s="281"/>
      <c r="E5"/>
      <c r="F5" s="109">
        <v>2024</v>
      </c>
      <c r="G5" s="262"/>
      <c r="H5" s="263"/>
      <c r="I5" s="322"/>
      <c r="J5" s="109">
        <v>2023</v>
      </c>
      <c r="K5" s="262"/>
      <c r="L5" s="263"/>
      <c r="M5"/>
      <c r="N5" s="109" t="s">
        <v>31</v>
      </c>
      <c r="O5" s="110"/>
      <c r="P5" s="110"/>
      <c r="Q5" s="111"/>
      <c r="R5"/>
      <c r="S5" s="293" t="s">
        <v>227</v>
      </c>
      <c r="T5" s="280"/>
      <c r="U5" s="281"/>
      <c r="AA5"/>
      <c r="AB5"/>
      <c r="AC5"/>
      <c r="AD5"/>
      <c r="AE5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323"/>
      <c r="J6" s="126" t="s">
        <v>32</v>
      </c>
      <c r="K6" s="212" t="s">
        <v>33</v>
      </c>
      <c r="L6" s="102" t="s">
        <v>34</v>
      </c>
      <c r="M6"/>
      <c r="N6" s="307">
        <v>2024</v>
      </c>
      <c r="O6" s="308"/>
      <c r="P6" s="309">
        <v>2023</v>
      </c>
      <c r="Q6" s="310"/>
      <c r="R6"/>
      <c r="S6" s="282"/>
      <c r="T6" s="283"/>
      <c r="U6" s="284"/>
      <c r="AA6"/>
      <c r="AB6"/>
      <c r="AC6"/>
      <c r="AD6"/>
      <c r="AE6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324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 s="322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492115.47691999999</v>
      </c>
      <c r="G9" s="34">
        <v>231129.85499999998</v>
      </c>
      <c r="H9" s="37">
        <v>231108.09499999997</v>
      </c>
      <c r="I9" s="326">
        <v>0</v>
      </c>
      <c r="J9" s="31">
        <v>471707.84399999998</v>
      </c>
      <c r="K9" s="34">
        <v>221851.44893000001</v>
      </c>
      <c r="L9" s="37">
        <v>221850.38493</v>
      </c>
      <c r="M9"/>
      <c r="N9" s="40">
        <f t="shared" ref="N9:O16" si="0">IF(+$F9=0," ",+G9/$F9*100)</f>
        <v>46.966589314884168</v>
      </c>
      <c r="O9" s="41">
        <f t="shared" si="0"/>
        <v>46.962167588476333</v>
      </c>
      <c r="P9" s="41">
        <f t="shared" ref="P9:Q14" si="1">IF(+$J9=0," ",+K9/$J9*100)</f>
        <v>47.031536946415507</v>
      </c>
      <c r="Q9" s="42">
        <f t="shared" si="1"/>
        <v>47.031311383068712</v>
      </c>
      <c r="R9"/>
      <c r="S9" s="40">
        <f t="shared" ref="S9:U16" si="2">IF(+J9=0," ",(+F9/J9-1)*100)</f>
        <v>4.3263289299891428</v>
      </c>
      <c r="T9" s="41">
        <f t="shared" si="2"/>
        <v>4.1822607491409869</v>
      </c>
      <c r="U9" s="42">
        <f t="shared" si="2"/>
        <v>4.1729519977713903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835266.772</v>
      </c>
      <c r="G10" s="34">
        <v>295103.23200000002</v>
      </c>
      <c r="H10" s="37">
        <v>252808.69099999999</v>
      </c>
      <c r="I10" s="326">
        <v>0</v>
      </c>
      <c r="J10" s="31">
        <v>764135.32306999993</v>
      </c>
      <c r="K10" s="34">
        <v>280226.24498000002</v>
      </c>
      <c r="L10" s="37">
        <v>263022.59422000003</v>
      </c>
      <c r="M10"/>
      <c r="N10" s="40">
        <f t="shared" si="0"/>
        <v>35.330416807242514</v>
      </c>
      <c r="O10" s="41">
        <f t="shared" si="0"/>
        <v>30.266820071707578</v>
      </c>
      <c r="P10" s="41">
        <f t="shared" si="1"/>
        <v>36.672332310743002</v>
      </c>
      <c r="Q10" s="42">
        <f t="shared" si="1"/>
        <v>34.420944337879455</v>
      </c>
      <c r="R10"/>
      <c r="S10" s="40">
        <f t="shared" si="2"/>
        <v>9.3087502674554337</v>
      </c>
      <c r="T10" s="41">
        <f t="shared" si="2"/>
        <v>5.3089199482588834</v>
      </c>
      <c r="U10" s="42">
        <f t="shared" si="2"/>
        <v>-3.8832797806932162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88153.502000000008</v>
      </c>
      <c r="G11" s="34">
        <v>47225.13</v>
      </c>
      <c r="H11" s="37">
        <v>33719.038999999997</v>
      </c>
      <c r="I11" s="326">
        <v>0</v>
      </c>
      <c r="J11" s="31">
        <v>70923.603640000001</v>
      </c>
      <c r="K11" s="34">
        <v>38240.239570000005</v>
      </c>
      <c r="L11" s="37">
        <v>25712.350010000002</v>
      </c>
      <c r="M11"/>
      <c r="N11" s="40">
        <f t="shared" si="0"/>
        <v>53.571473541686402</v>
      </c>
      <c r="O11" s="41">
        <f t="shared" si="0"/>
        <v>38.25036809087856</v>
      </c>
      <c r="P11" s="41">
        <f t="shared" si="1"/>
        <v>53.917507863958846</v>
      </c>
      <c r="Q11" s="42">
        <f t="shared" si="1"/>
        <v>36.253586521791689</v>
      </c>
      <c r="R11"/>
      <c r="S11" s="40">
        <f t="shared" si="2"/>
        <v>24.293602518361833</v>
      </c>
      <c r="T11" s="41">
        <f t="shared" si="2"/>
        <v>23.495905180073095</v>
      </c>
      <c r="U11" s="42">
        <f t="shared" si="2"/>
        <v>31.139467947838483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17534511.414000001</v>
      </c>
      <c r="G12" s="34">
        <v>7966924.7060000002</v>
      </c>
      <c r="H12" s="37">
        <v>6989170.6889999993</v>
      </c>
      <c r="I12" s="326">
        <v>0</v>
      </c>
      <c r="J12" s="31">
        <v>16716544.52623</v>
      </c>
      <c r="K12" s="34">
        <v>7650925.4668499995</v>
      </c>
      <c r="L12" s="37">
        <v>6946393.0813999996</v>
      </c>
      <c r="M12"/>
      <c r="N12" s="40">
        <f t="shared" si="0"/>
        <v>45.43568119975675</v>
      </c>
      <c r="O12" s="41">
        <f t="shared" si="0"/>
        <v>39.859512044456899</v>
      </c>
      <c r="P12" s="41">
        <f t="shared" si="1"/>
        <v>45.768582465382721</v>
      </c>
      <c r="Q12" s="42">
        <f t="shared" si="1"/>
        <v>41.554001010797329</v>
      </c>
      <c r="R12"/>
      <c r="S12" s="40">
        <f t="shared" si="2"/>
        <v>4.8931577126273051</v>
      </c>
      <c r="T12" s="41">
        <f t="shared" si="2"/>
        <v>4.1302093520472205</v>
      </c>
      <c r="U12" s="42">
        <f t="shared" si="2"/>
        <v>0.61582474672421395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539011.26</v>
      </c>
      <c r="G13" s="34">
        <v>123779.268</v>
      </c>
      <c r="H13" s="37">
        <v>102137.318</v>
      </c>
      <c r="I13" s="326">
        <v>0</v>
      </c>
      <c r="J13" s="31">
        <v>521596.96721999999</v>
      </c>
      <c r="K13" s="34">
        <v>122136.24807</v>
      </c>
      <c r="L13" s="37">
        <v>107108.81311</v>
      </c>
      <c r="M13"/>
      <c r="N13" s="40">
        <f t="shared" si="0"/>
        <v>22.964133996013366</v>
      </c>
      <c r="O13" s="41">
        <f t="shared" si="0"/>
        <v>18.949013792402035</v>
      </c>
      <c r="P13" s="41">
        <f t="shared" si="1"/>
        <v>23.41582787970567</v>
      </c>
      <c r="Q13" s="42">
        <f t="shared" si="1"/>
        <v>20.534784487123652</v>
      </c>
      <c r="R13"/>
      <c r="S13" s="40">
        <f t="shared" si="2"/>
        <v>3.3386491629379123</v>
      </c>
      <c r="T13" s="41">
        <f t="shared" si="2"/>
        <v>1.3452353056222277</v>
      </c>
      <c r="U13" s="42">
        <f t="shared" si="2"/>
        <v>-4.6415369245986433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272728.462</v>
      </c>
      <c r="G14" s="34">
        <v>43997.845000000001</v>
      </c>
      <c r="H14" s="37">
        <v>41138.481</v>
      </c>
      <c r="I14" s="326">
        <v>0</v>
      </c>
      <c r="J14" s="31">
        <v>358090.96883999999</v>
      </c>
      <c r="K14" s="34">
        <v>89135.551240000001</v>
      </c>
      <c r="L14" s="37">
        <v>65647.75546</v>
      </c>
      <c r="M14"/>
      <c r="N14" s="40">
        <f t="shared" si="0"/>
        <v>16.1324728183302</v>
      </c>
      <c r="O14" s="41">
        <f t="shared" si="0"/>
        <v>15.084043923512464</v>
      </c>
      <c r="P14" s="41">
        <f t="shared" si="1"/>
        <v>24.891873573004574</v>
      </c>
      <c r="Q14" s="42">
        <f t="shared" si="1"/>
        <v>18.332703467127185</v>
      </c>
      <c r="R14"/>
      <c r="S14" s="40">
        <f t="shared" si="2"/>
        <v>-23.838218293112313</v>
      </c>
      <c r="T14" s="41">
        <f t="shared" si="2"/>
        <v>-50.63939765006382</v>
      </c>
      <c r="U14" s="42">
        <f t="shared" si="2"/>
        <v>-37.334520103941415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91276.243000000002</v>
      </c>
      <c r="G15" s="34">
        <v>28093.652000000002</v>
      </c>
      <c r="H15" s="37">
        <v>28093.652000000002</v>
      </c>
      <c r="I15" s="326">
        <v>0</v>
      </c>
      <c r="J15" s="31">
        <v>141901.80275999999</v>
      </c>
      <c r="K15" s="34">
        <v>12636.071099999999</v>
      </c>
      <c r="L15" s="37">
        <v>8636.071100000001</v>
      </c>
      <c r="M15"/>
      <c r="N15" s="40">
        <f t="shared" si="0"/>
        <v>30.778712046682287</v>
      </c>
      <c r="O15" s="41">
        <f t="shared" si="0"/>
        <v>30.778712046682287</v>
      </c>
      <c r="P15" s="41">
        <f>IF(+$F15=0," ",+K15/$J15*100)</f>
        <v>8.9047995545000358</v>
      </c>
      <c r="Q15" s="42">
        <f>IF(+$F15=0," ",+L15/$J15*100)</f>
        <v>6.0859488266024915</v>
      </c>
      <c r="R15"/>
      <c r="S15" s="40">
        <f t="shared" si="2"/>
        <v>-35.676473994924173</v>
      </c>
      <c r="T15" s="41">
        <f t="shared" si="2"/>
        <v>122.32901174479784</v>
      </c>
      <c r="U15" s="42">
        <f t="shared" si="2"/>
        <v>225.30593686288665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284156.18299999996</v>
      </c>
      <c r="G16" s="34">
        <v>119575.90400000001</v>
      </c>
      <c r="H16" s="37">
        <v>118575.90400000001</v>
      </c>
      <c r="I16" s="326">
        <v>0</v>
      </c>
      <c r="J16" s="31">
        <v>293840.81</v>
      </c>
      <c r="K16" s="34">
        <v>93992.57144</v>
      </c>
      <c r="L16" s="37">
        <v>92992.57144</v>
      </c>
      <c r="M16"/>
      <c r="N16" s="40">
        <f t="shared" si="0"/>
        <v>42.08104949101179</v>
      </c>
      <c r="O16" s="41">
        <f t="shared" si="0"/>
        <v>41.729130349417744</v>
      </c>
      <c r="P16" s="41">
        <f>IF(+$J16=0," ",+K16/$J16*100)</f>
        <v>31.987582473652999</v>
      </c>
      <c r="Q16" s="42">
        <f>IF(+$J16=0," ",+L16/$J16*100)</f>
        <v>31.647262148508236</v>
      </c>
      <c r="R16"/>
      <c r="S16" s="40">
        <f t="shared" si="2"/>
        <v>-3.2958754095457454</v>
      </c>
      <c r="T16" s="41">
        <f t="shared" si="2"/>
        <v>27.2184622338278</v>
      </c>
      <c r="U16" s="42">
        <f t="shared" si="2"/>
        <v>27.511157250347363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 s="322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20137219.312920004</v>
      </c>
      <c r="G18" s="264">
        <v>8855829.5920000002</v>
      </c>
      <c r="H18" s="39">
        <v>7796751.868999999</v>
      </c>
      <c r="I18" s="322"/>
      <c r="J18" s="33">
        <v>19338741.845759999</v>
      </c>
      <c r="K18" s="264">
        <v>8509143.8421800006</v>
      </c>
      <c r="L18" s="39">
        <v>7731363.6216700003</v>
      </c>
      <c r="M18"/>
      <c r="N18" s="46">
        <f>IF(+$F18=0," ",+G18/$F18*100)</f>
        <v>43.977420389507877</v>
      </c>
      <c r="O18" s="47">
        <f>IF(+$F18=0," ",+H18/$F18*100)</f>
        <v>38.718115683418205</v>
      </c>
      <c r="P18" s="47">
        <f>IF(+$J18=0," ",+K18/$J18*100)</f>
        <v>44.000503807571242</v>
      </c>
      <c r="Q18" s="48">
        <f>IF(+$J18=0," ",+L18/$J18*100)</f>
        <v>39.978627789403447</v>
      </c>
      <c r="R18"/>
      <c r="S18" s="46">
        <f>IF(+J18=0," ",(+F18/J18-1)*100)</f>
        <v>4.1289008019674833</v>
      </c>
      <c r="T18" s="47">
        <f>IF(+K18=0," ",(+G18/K18-1)*100)</f>
        <v>4.0742729967904845</v>
      </c>
      <c r="U18" s="48">
        <f>IF(+L18=0," ",(+H18/L18-1)*100)</f>
        <v>0.84575309776822039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 s="322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18950047.164920002</v>
      </c>
      <c r="G20" s="265">
        <v>8540382.9230000004</v>
      </c>
      <c r="H20" s="37">
        <v>7506806.5139999995</v>
      </c>
      <c r="I20" s="322"/>
      <c r="J20" s="31">
        <v>18023311.296939999</v>
      </c>
      <c r="K20" s="265">
        <v>8191243.4003299996</v>
      </c>
      <c r="L20" s="37">
        <v>7456978.4105599998</v>
      </c>
      <c r="M20"/>
      <c r="N20" s="40">
        <f t="shared" ref="N20:O22" si="3">IF(+$F20=0," ",+G20/$F20*100)</f>
        <v>45.06787159247714</v>
      </c>
      <c r="O20" s="41">
        <f t="shared" si="3"/>
        <v>39.613656096310244</v>
      </c>
      <c r="P20" s="41">
        <f t="shared" ref="P20:Q22" si="4">IF(+$J20=0," ",+K20/$J20*100)</f>
        <v>45.448049281159065</v>
      </c>
      <c r="Q20" s="42">
        <f t="shared" si="4"/>
        <v>41.374075427671535</v>
      </c>
      <c r="R20"/>
      <c r="S20" s="40">
        <f t="shared" ref="S20:U22" si="5">IF(+J20=0," ",(+F20/J20-1)*100)</f>
        <v>5.141873503218819</v>
      </c>
      <c r="T20" s="41">
        <f t="shared" si="5"/>
        <v>4.2623507275578509</v>
      </c>
      <c r="U20" s="42">
        <f t="shared" si="5"/>
        <v>0.66820769347322173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811739.72200000007</v>
      </c>
      <c r="G21" s="265">
        <v>167777.11300000001</v>
      </c>
      <c r="H21" s="37">
        <v>143275.799</v>
      </c>
      <c r="I21" s="322"/>
      <c r="J21" s="31">
        <v>879687.93605999998</v>
      </c>
      <c r="K21" s="265">
        <v>211271.79931</v>
      </c>
      <c r="L21" s="37">
        <v>172756.56857</v>
      </c>
      <c r="M21"/>
      <c r="N21" s="40">
        <f t="shared" si="3"/>
        <v>20.668831209420599</v>
      </c>
      <c r="O21" s="41">
        <f t="shared" si="3"/>
        <v>17.650460500687434</v>
      </c>
      <c r="P21" s="41">
        <f t="shared" si="4"/>
        <v>24.016675760754094</v>
      </c>
      <c r="Q21" s="42">
        <f t="shared" si="4"/>
        <v>19.638392376250227</v>
      </c>
      <c r="R21"/>
      <c r="S21" s="40">
        <f t="shared" si="5"/>
        <v>-7.724127076737064</v>
      </c>
      <c r="T21" s="41">
        <f t="shared" si="5"/>
        <v>-20.587076198551259</v>
      </c>
      <c r="U21" s="42">
        <f t="shared" si="5"/>
        <v>-17.06491962304435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375432.42599999998</v>
      </c>
      <c r="G22" s="265">
        <v>147669.55600000001</v>
      </c>
      <c r="H22" s="37">
        <v>146669.55600000001</v>
      </c>
      <c r="I22" s="322"/>
      <c r="J22" s="31">
        <v>435742.61275999999</v>
      </c>
      <c r="K22" s="265">
        <v>106628.64254</v>
      </c>
      <c r="L22" s="37">
        <v>101628.64254</v>
      </c>
      <c r="M22"/>
      <c r="N22" s="40">
        <f t="shared" si="3"/>
        <v>39.333191747267989</v>
      </c>
      <c r="O22" s="41">
        <f t="shared" si="3"/>
        <v>39.066832229350382</v>
      </c>
      <c r="P22" s="41">
        <f t="shared" si="4"/>
        <v>24.470556566550293</v>
      </c>
      <c r="Q22" s="42">
        <f t="shared" si="4"/>
        <v>23.323090183051576</v>
      </c>
      <c r="R22"/>
      <c r="S22" s="40">
        <f t="shared" si="5"/>
        <v>-13.840782377925908</v>
      </c>
      <c r="T22" s="41">
        <f t="shared" si="5"/>
        <v>38.489576986412622</v>
      </c>
      <c r="U22" s="42">
        <f t="shared" si="5"/>
        <v>44.31911352380051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 s="322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20137219.31292</v>
      </c>
      <c r="G24" s="52">
        <v>8855829.5920000002</v>
      </c>
      <c r="H24" s="53">
        <v>7796751.868999999</v>
      </c>
      <c r="I24" s="322"/>
      <c r="J24" s="51">
        <v>19338741.845759999</v>
      </c>
      <c r="K24" s="52">
        <v>8509143.8421800006</v>
      </c>
      <c r="L24" s="53">
        <v>7731363.6216700003</v>
      </c>
      <c r="M24"/>
      <c r="N24" s="54">
        <f>IF(+$F24=0," ",+G24/$F24*100)</f>
        <v>43.977420389507884</v>
      </c>
      <c r="O24" s="55">
        <f>IF(+$F24=0," ",+H24/$F24*100)</f>
        <v>38.718115683418205</v>
      </c>
      <c r="P24" s="55">
        <f>IF(+$J24=0," ",+K24/$J24*100)</f>
        <v>44.000503807571242</v>
      </c>
      <c r="Q24" s="56">
        <f>IF(+$J24=0," ",+L24/$J24*100)</f>
        <v>39.978627789403447</v>
      </c>
      <c r="R24"/>
      <c r="S24" s="54">
        <f>IF(+J24=0," ",(+F24/J24-1)*100)</f>
        <v>4.1289008019674611</v>
      </c>
      <c r="T24" s="55">
        <f>IF(+K24=0," ",(+G24/K24-1)*100)</f>
        <v>4.0742729967904845</v>
      </c>
      <c r="U24" s="56">
        <f>IF(+L24=0," ",(+H24/L24-1)*100)</f>
        <v>0.84575309776822039</v>
      </c>
    </row>
    <row r="25" spans="2:31" ht="6.75" customHeight="1" x14ac:dyDescent="0.2">
      <c r="F25" s="11"/>
      <c r="I25" s="325"/>
      <c r="J25" s="11"/>
    </row>
    <row r="26" spans="2:31" x14ac:dyDescent="0.2">
      <c r="C26" s="306" t="s">
        <v>27</v>
      </c>
      <c r="D26" s="306"/>
      <c r="F26" s="11"/>
      <c r="I26" s="325"/>
      <c r="J26" s="11"/>
    </row>
    <row r="27" spans="2:31" x14ac:dyDescent="0.2">
      <c r="I27" s="325"/>
    </row>
    <row r="28" spans="2:31" x14ac:dyDescent="0.2">
      <c r="F28" s="121"/>
      <c r="G28" s="121"/>
      <c r="I28" s="325"/>
    </row>
    <row r="29" spans="2:31" x14ac:dyDescent="0.2">
      <c r="G29" s="122"/>
      <c r="I29" s="325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P15:Q15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J9" sqref="J9:L3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2024-ko 2.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2023</v>
      </c>
      <c r="G5" s="262"/>
      <c r="H5" s="263"/>
      <c r="I5"/>
      <c r="J5" s="109">
        <v>2022</v>
      </c>
      <c r="K5" s="262"/>
      <c r="L5" s="263"/>
      <c r="M5"/>
      <c r="N5" s="109" t="s">
        <v>31</v>
      </c>
      <c r="O5" s="110"/>
      <c r="P5" s="110"/>
      <c r="Q5" s="111"/>
      <c r="R5"/>
      <c r="S5" s="293" t="s">
        <v>223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07">
        <v>2023</v>
      </c>
      <c r="O6" s="308"/>
      <c r="P6" s="311">
        <v>2022</v>
      </c>
      <c r="Q6" s="284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9393312.1710000001</v>
      </c>
      <c r="G9" s="34">
        <v>4117707.5500000003</v>
      </c>
      <c r="H9" s="37">
        <v>3367914.477</v>
      </c>
      <c r="I9" s="250">
        <v>0</v>
      </c>
      <c r="J9" s="31">
        <v>8347403.3609999996</v>
      </c>
      <c r="K9" s="34">
        <v>3733873.7620200007</v>
      </c>
      <c r="L9" s="37">
        <v>3042817.7038399996</v>
      </c>
      <c r="M9"/>
      <c r="N9" s="40">
        <f t="shared" ref="N9:O25" si="0">IF(+$F9=0," ",+G9/$F9*100)</f>
        <v>43.836587936602498</v>
      </c>
      <c r="O9" s="41">
        <f t="shared" si="0"/>
        <v>35.854386777411399</v>
      </c>
      <c r="P9" s="41">
        <f t="shared" ref="P9:Q22" si="1">IF(+$J9=0," ",+K9/$J9*100)</f>
        <v>44.730961240774299</v>
      </c>
      <c r="Q9" s="42">
        <f t="shared" si="1"/>
        <v>36.452266318606142</v>
      </c>
      <c r="R9"/>
      <c r="S9" s="40">
        <f t="shared" ref="S9:U25" si="2">IF(+J9=0," ",(+F9/J9-1)*100)</f>
        <v>12.529750447745268</v>
      </c>
      <c r="T9" s="41">
        <f t="shared" si="2"/>
        <v>10.279774101745431</v>
      </c>
      <c r="U9" s="42">
        <f t="shared" si="2"/>
        <v>10.684069990447732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7572312.1710000001</v>
      </c>
      <c r="G10" s="34">
        <v>3394922.801</v>
      </c>
      <c r="H10" s="37">
        <v>2781551.1909999996</v>
      </c>
      <c r="I10" s="250">
        <v>0</v>
      </c>
      <c r="J10" s="31">
        <v>6858003.3609999996</v>
      </c>
      <c r="K10" s="34">
        <v>3083103.3125400003</v>
      </c>
      <c r="L10" s="37">
        <v>2506731.2012599995</v>
      </c>
      <c r="M10"/>
      <c r="N10" s="40">
        <f t="shared" si="0"/>
        <v>44.833370895638424</v>
      </c>
      <c r="O10" s="41">
        <f t="shared" si="0"/>
        <v>36.733181730840705</v>
      </c>
      <c r="P10" s="41">
        <f t="shared" si="1"/>
        <v>44.956281737523639</v>
      </c>
      <c r="Q10" s="42">
        <f t="shared" si="1"/>
        <v>36.551909780552819</v>
      </c>
      <c r="R10"/>
      <c r="S10" s="40">
        <f t="shared" si="2"/>
        <v>10.415696411904985</v>
      </c>
      <c r="T10" s="41">
        <f t="shared" si="2"/>
        <v>10.113818995027724</v>
      </c>
      <c r="U10" s="42">
        <f t="shared" si="2"/>
        <v>10.96328116879317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1338100</v>
      </c>
      <c r="G11" s="34">
        <v>483255.52</v>
      </c>
      <c r="H11" s="37">
        <v>448802.22000000003</v>
      </c>
      <c r="I11" s="250">
        <v>0</v>
      </c>
      <c r="J11" s="31">
        <v>1078300</v>
      </c>
      <c r="K11" s="34">
        <v>364093.95033999998</v>
      </c>
      <c r="L11" s="37">
        <v>354824.99306999997</v>
      </c>
      <c r="M11"/>
      <c r="N11" s="40">
        <f t="shared" si="0"/>
        <v>36.115052686645242</v>
      </c>
      <c r="O11" s="41">
        <f t="shared" si="0"/>
        <v>33.540260070248863</v>
      </c>
      <c r="P11" s="41">
        <f t="shared" si="1"/>
        <v>33.765552289715288</v>
      </c>
      <c r="Q11" s="42">
        <f t="shared" si="1"/>
        <v>32.905962447370854</v>
      </c>
      <c r="R11"/>
      <c r="S11" s="40">
        <f t="shared" si="2"/>
        <v>24.093480478531013</v>
      </c>
      <c r="T11" s="41">
        <f t="shared" si="2"/>
        <v>32.728247626395323</v>
      </c>
      <c r="U11" s="42">
        <f t="shared" si="2"/>
        <v>26.485515046979845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482900</v>
      </c>
      <c r="G12" s="34">
        <v>239529.22099999999</v>
      </c>
      <c r="H12" s="37">
        <v>137561.05800000002</v>
      </c>
      <c r="I12" s="250">
        <v>0</v>
      </c>
      <c r="J12" s="31">
        <v>411100</v>
      </c>
      <c r="K12" s="34">
        <v>286676.49913999997</v>
      </c>
      <c r="L12" s="37">
        <v>181261.50951</v>
      </c>
      <c r="M12"/>
      <c r="N12" s="40">
        <f t="shared" si="0"/>
        <v>49.602240836612133</v>
      </c>
      <c r="O12" s="41">
        <f t="shared" si="0"/>
        <v>28.486448125905987</v>
      </c>
      <c r="P12" s="41">
        <f t="shared" si="1"/>
        <v>69.734006115300403</v>
      </c>
      <c r="Q12" s="42">
        <f t="shared" si="1"/>
        <v>44.091829119435658</v>
      </c>
      <c r="R12"/>
      <c r="S12" s="40">
        <f t="shared" si="2"/>
        <v>17.465336900997318</v>
      </c>
      <c r="T12" s="41">
        <f t="shared" si="2"/>
        <v>-16.446160840332912</v>
      </c>
      <c r="U12" s="42">
        <f t="shared" si="2"/>
        <v>-24.109062993094554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9594416.273</v>
      </c>
      <c r="G13" s="34">
        <v>3687425.3849999998</v>
      </c>
      <c r="H13" s="37">
        <v>3477100.2609999999</v>
      </c>
      <c r="I13" s="250">
        <v>0</v>
      </c>
      <c r="J13" s="31">
        <v>9706312.0149999987</v>
      </c>
      <c r="K13" s="226">
        <v>3634892.4065800002</v>
      </c>
      <c r="L13" s="120">
        <v>3373355.1838000002</v>
      </c>
      <c r="M13"/>
      <c r="N13" s="40">
        <f t="shared" si="0"/>
        <v>38.433035216294705</v>
      </c>
      <c r="O13" s="41">
        <f t="shared" si="0"/>
        <v>36.240873462881069</v>
      </c>
      <c r="P13" s="41">
        <f t="shared" si="1"/>
        <v>37.448748824091872</v>
      </c>
      <c r="Q13" s="42">
        <f t="shared" si="1"/>
        <v>34.754242173411122</v>
      </c>
      <c r="R13"/>
      <c r="S13" s="40">
        <f t="shared" si="2"/>
        <v>-1.1528141875830511</v>
      </c>
      <c r="T13" s="41">
        <f t="shared" si="2"/>
        <v>1.4452416342476182</v>
      </c>
      <c r="U13" s="42">
        <f t="shared" si="2"/>
        <v>3.0754270317640664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206000</v>
      </c>
      <c r="G14" s="34">
        <v>105721.62599999999</v>
      </c>
      <c r="H14" s="37">
        <v>103656.603</v>
      </c>
      <c r="I14" s="250">
        <v>0</v>
      </c>
      <c r="J14" s="31">
        <v>245700</v>
      </c>
      <c r="K14" s="226">
        <v>104584.85063</v>
      </c>
      <c r="L14" s="120">
        <v>103164.94842999999</v>
      </c>
      <c r="M14"/>
      <c r="N14" s="40">
        <f t="shared" si="0"/>
        <v>51.321177669902909</v>
      </c>
      <c r="O14" s="41">
        <f t="shared" si="0"/>
        <v>50.318739320388353</v>
      </c>
      <c r="P14" s="41">
        <f t="shared" si="1"/>
        <v>42.566076772486774</v>
      </c>
      <c r="Q14" s="42">
        <f t="shared" si="1"/>
        <v>41.988175999185998</v>
      </c>
      <c r="R14"/>
      <c r="S14" s="40">
        <f t="shared" si="2"/>
        <v>-16.157916157916162</v>
      </c>
      <c r="T14" s="41">
        <f t="shared" si="2"/>
        <v>1.0869407597297931</v>
      </c>
      <c r="U14" s="42">
        <f t="shared" si="2"/>
        <v>0.47657133307599242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7595466.273</v>
      </c>
      <c r="G15" s="226">
        <v>2766556.0649999999</v>
      </c>
      <c r="H15" s="37">
        <v>2611623.5180000002</v>
      </c>
      <c r="I15" s="250">
        <v>0</v>
      </c>
      <c r="J15" s="31">
        <v>7654682.0149999997</v>
      </c>
      <c r="K15" s="226">
        <v>2842870.8223299999</v>
      </c>
      <c r="L15" s="120">
        <v>2655818.4909500005</v>
      </c>
      <c r="M15"/>
      <c r="N15" s="40">
        <f t="shared" si="0"/>
        <v>36.423781839890736</v>
      </c>
      <c r="O15" s="41">
        <f t="shared" si="0"/>
        <v>34.38397886491412</v>
      </c>
      <c r="P15" s="41">
        <f t="shared" si="1"/>
        <v>37.138979996284007</v>
      </c>
      <c r="Q15" s="42">
        <f t="shared" si="1"/>
        <v>34.695347053550996</v>
      </c>
      <c r="R15"/>
      <c r="S15" s="40">
        <f t="shared" si="2"/>
        <v>-0.77358852900697439</v>
      </c>
      <c r="T15" s="41">
        <f t="shared" si="2"/>
        <v>-2.6844257829292673</v>
      </c>
      <c r="U15" s="42">
        <f t="shared" si="2"/>
        <v>-1.6640810770991887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1539698.4149999998</v>
      </c>
      <c r="G16" s="34">
        <v>703056.179</v>
      </c>
      <c r="H16" s="37">
        <v>651435.73900000006</v>
      </c>
      <c r="I16" s="250">
        <v>0</v>
      </c>
      <c r="J16" s="31">
        <v>1613980</v>
      </c>
      <c r="K16" s="34">
        <v>612936.31224999996</v>
      </c>
      <c r="L16" s="120">
        <v>541916.62179999985</v>
      </c>
      <c r="M16"/>
      <c r="N16" s="40">
        <f t="shared" si="0"/>
        <v>45.661940815857768</v>
      </c>
      <c r="O16" s="41">
        <f t="shared" si="0"/>
        <v>42.309307631520824</v>
      </c>
      <c r="P16" s="41">
        <f t="shared" si="1"/>
        <v>37.976698115837863</v>
      </c>
      <c r="Q16" s="42">
        <f t="shared" si="1"/>
        <v>33.576414936988058</v>
      </c>
      <c r="R16"/>
      <c r="S16" s="40">
        <f t="shared" si="2"/>
        <v>-4.6023857172951432</v>
      </c>
      <c r="T16" s="41">
        <f t="shared" si="2"/>
        <v>14.702974020120152</v>
      </c>
      <c r="U16" s="42">
        <f t="shared" si="2"/>
        <v>20.209588116383603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253251.58500000002</v>
      </c>
      <c r="G17" s="34">
        <v>112091.51499999998</v>
      </c>
      <c r="H17" s="37">
        <v>110384.401</v>
      </c>
      <c r="I17" s="250">
        <v>0</v>
      </c>
      <c r="J17" s="31">
        <v>191950</v>
      </c>
      <c r="K17" s="34">
        <v>74500.421369999982</v>
      </c>
      <c r="L17" s="120">
        <v>72455.122620000009</v>
      </c>
      <c r="M17"/>
      <c r="N17" s="40">
        <f t="shared" si="0"/>
        <v>44.260933253389105</v>
      </c>
      <c r="O17" s="41">
        <f t="shared" si="0"/>
        <v>43.586854945053943</v>
      </c>
      <c r="P17" s="41">
        <f t="shared" si="1"/>
        <v>38.81241019536337</v>
      </c>
      <c r="Q17" s="42">
        <f t="shared" si="1"/>
        <v>37.746872946079712</v>
      </c>
      <c r="R17"/>
      <c r="S17" s="40">
        <f t="shared" si="2"/>
        <v>31.936225579578025</v>
      </c>
      <c r="T17" s="41">
        <f t="shared" si="2"/>
        <v>50.457558412061921</v>
      </c>
      <c r="U17" s="42">
        <f t="shared" si="2"/>
        <v>52.348649768940227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239565.62699999998</v>
      </c>
      <c r="G18" s="34">
        <v>167095.93799999999</v>
      </c>
      <c r="H18" s="37">
        <v>118888.32800000001</v>
      </c>
      <c r="I18" s="250">
        <v>0</v>
      </c>
      <c r="J18" s="31">
        <v>199551.80674999999</v>
      </c>
      <c r="K18" s="34">
        <v>157739.16802000001</v>
      </c>
      <c r="L18" s="37">
        <v>108107.57851999998</v>
      </c>
      <c r="M18"/>
      <c r="N18" s="40">
        <f t="shared" si="0"/>
        <v>69.749546332037028</v>
      </c>
      <c r="O18" s="41">
        <f t="shared" si="0"/>
        <v>49.626621936042611</v>
      </c>
      <c r="P18" s="41">
        <f t="shared" si="1"/>
        <v>79.046725053016857</v>
      </c>
      <c r="Q18" s="42">
        <f t="shared" si="1"/>
        <v>54.175194041434047</v>
      </c>
      <c r="R18"/>
      <c r="S18" s="40">
        <f t="shared" si="2"/>
        <v>20.051845634316699</v>
      </c>
      <c r="T18" s="41">
        <f t="shared" si="2"/>
        <v>5.9317987393046279</v>
      </c>
      <c r="U18" s="42">
        <f t="shared" si="2"/>
        <v>9.9722421199227806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355201.842</v>
      </c>
      <c r="G19" s="34">
        <v>206700.28400000001</v>
      </c>
      <c r="H19" s="37">
        <v>205462.46600000001</v>
      </c>
      <c r="I19" s="250">
        <v>0</v>
      </c>
      <c r="J19" s="31">
        <v>269893.92871000001</v>
      </c>
      <c r="K19" s="34">
        <v>172086.66637000002</v>
      </c>
      <c r="L19" s="37">
        <v>171528.42692</v>
      </c>
      <c r="M19"/>
      <c r="N19" s="40">
        <f t="shared" si="0"/>
        <v>58.192345748026838</v>
      </c>
      <c r="O19" s="41">
        <f t="shared" si="0"/>
        <v>57.843862757896403</v>
      </c>
      <c r="P19" s="41">
        <f t="shared" si="1"/>
        <v>63.760851232376737</v>
      </c>
      <c r="Q19" s="42">
        <f t="shared" si="1"/>
        <v>63.554014623391787</v>
      </c>
      <c r="R19"/>
      <c r="S19" s="40">
        <f t="shared" si="2"/>
        <v>31.607940829844683</v>
      </c>
      <c r="T19" s="41">
        <f t="shared" si="2"/>
        <v>20.114061339056889</v>
      </c>
      <c r="U19" s="42">
        <f t="shared" si="2"/>
        <v>19.783332529381092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29059.409</v>
      </c>
      <c r="G20" s="34">
        <v>14330.964</v>
      </c>
      <c r="H20" s="37">
        <v>14196.480000000001</v>
      </c>
      <c r="I20" s="250">
        <v>0</v>
      </c>
      <c r="J20" s="31">
        <v>7219.96</v>
      </c>
      <c r="K20" s="34">
        <v>9843.99683</v>
      </c>
      <c r="L20" s="37">
        <v>3147.6073799999999</v>
      </c>
      <c r="M20"/>
      <c r="N20" s="40">
        <f t="shared" si="0"/>
        <v>49.316088981713293</v>
      </c>
      <c r="O20" s="41">
        <f t="shared" si="0"/>
        <v>48.853299115615187</v>
      </c>
      <c r="P20" s="41">
        <f t="shared" si="1"/>
        <v>136.34420176843085</v>
      </c>
      <c r="Q20" s="42">
        <f t="shared" si="1"/>
        <v>43.595911611698682</v>
      </c>
      <c r="R20"/>
      <c r="S20" s="40">
        <f t="shared" si="2"/>
        <v>302.48711904221074</v>
      </c>
      <c r="T20" s="41">
        <f t="shared" si="2"/>
        <v>45.580745783316146</v>
      </c>
      <c r="U20" s="42">
        <f t="shared" si="2"/>
        <v>351.02448577941772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1604.3159999999998</v>
      </c>
      <c r="G21" s="34">
        <v>154.14699999999999</v>
      </c>
      <c r="H21" s="37">
        <v>106.10399999999998</v>
      </c>
      <c r="I21" s="250">
        <v>0</v>
      </c>
      <c r="J21" s="31">
        <v>4910.8505100000002</v>
      </c>
      <c r="K21" s="34">
        <v>4148.4070200000006</v>
      </c>
      <c r="L21" s="37">
        <v>586.64152999999988</v>
      </c>
      <c r="M21"/>
      <c r="N21" s="40">
        <f t="shared" si="0"/>
        <v>9.6082691938495923</v>
      </c>
      <c r="O21" s="41">
        <f t="shared" si="0"/>
        <v>6.6136596530858016</v>
      </c>
      <c r="P21" s="41">
        <f t="shared" si="1"/>
        <v>84.474308707882045</v>
      </c>
      <c r="Q21" s="42">
        <f t="shared" si="1"/>
        <v>11.945823412979433</v>
      </c>
      <c r="R21"/>
      <c r="S21" s="40">
        <f t="shared" si="2"/>
        <v>-67.331198603314846</v>
      </c>
      <c r="T21" s="41">
        <f t="shared" si="2"/>
        <v>-96.28418814121089</v>
      </c>
      <c r="U21" s="42">
        <f t="shared" si="2"/>
        <v>-81.913315956338778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63219.088000000003</v>
      </c>
      <c r="G22" s="34">
        <v>18159.142</v>
      </c>
      <c r="H22" s="37">
        <v>17073.361000000001</v>
      </c>
      <c r="I22" s="250">
        <v>0</v>
      </c>
      <c r="J22" s="31">
        <v>114475.89697999999</v>
      </c>
      <c r="K22" s="34">
        <v>46527.199189999999</v>
      </c>
      <c r="L22" s="37">
        <v>3669.51703</v>
      </c>
      <c r="M22"/>
      <c r="N22" s="40">
        <f t="shared" si="0"/>
        <v>28.724144201510782</v>
      </c>
      <c r="O22" s="41">
        <f t="shared" si="0"/>
        <v>27.00665501533334</v>
      </c>
      <c r="P22" s="41">
        <f t="shared" si="1"/>
        <v>40.643664227526202</v>
      </c>
      <c r="Q22" s="42">
        <f t="shared" si="1"/>
        <v>3.2054931446757728</v>
      </c>
      <c r="R22"/>
      <c r="S22" s="40">
        <f t="shared" si="2"/>
        <v>-44.775197515119736</v>
      </c>
      <c r="T22" s="41">
        <f t="shared" si="2"/>
        <v>-60.970910959319234</v>
      </c>
      <c r="U22" s="42">
        <f t="shared" si="2"/>
        <v>365.27542617781501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75337.848999999987</v>
      </c>
      <c r="G23" s="34">
        <v>1056.373</v>
      </c>
      <c r="H23" s="37">
        <v>882.44499999999994</v>
      </c>
      <c r="I23" s="250">
        <v>0</v>
      </c>
      <c r="J23" s="31">
        <v>187289.79768999998</v>
      </c>
      <c r="K23" s="34">
        <v>4786.5096199999998</v>
      </c>
      <c r="L23" s="37">
        <v>545.87331000000006</v>
      </c>
      <c r="M23"/>
      <c r="N23" s="40">
        <f t="shared" si="0"/>
        <v>1.4021809940445742</v>
      </c>
      <c r="O23" s="41">
        <f t="shared" si="0"/>
        <v>1.1713169565008421</v>
      </c>
      <c r="P23" s="41">
        <f>IF(+$F23=0," ",+K23/$J23*100)</f>
        <v>2.5556702388683115</v>
      </c>
      <c r="Q23" s="42">
        <f>IF(+$F23=0," ",+L23/$J23*100)</f>
        <v>0.29145918076302457</v>
      </c>
      <c r="R23"/>
      <c r="S23" s="40">
        <f t="shared" si="2"/>
        <v>-59.774718148450148</v>
      </c>
      <c r="T23" s="41">
        <f t="shared" si="2"/>
        <v>-77.930202091602609</v>
      </c>
      <c r="U23" s="42">
        <f t="shared" si="2"/>
        <v>61.657473233120676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284156.18299999996</v>
      </c>
      <c r="G24" s="34"/>
      <c r="H24" s="37"/>
      <c r="I24" s="250">
        <v>0</v>
      </c>
      <c r="J24" s="31">
        <v>348440.02799999999</v>
      </c>
      <c r="K24" s="34">
        <v>0</v>
      </c>
      <c r="L24" s="37">
        <v>0</v>
      </c>
      <c r="M24"/>
      <c r="N24" s="40">
        <f t="shared" si="0"/>
        <v>0</v>
      </c>
      <c r="O24" s="41">
        <f t="shared" si="0"/>
        <v>0</v>
      </c>
      <c r="P24" s="41">
        <f>IF(+$J24=0," ",+K24/$J24*100)</f>
        <v>0</v>
      </c>
      <c r="Q24" s="42">
        <f>IF(+$J24=0," ",+L24/$J24*100)</f>
        <v>0</v>
      </c>
      <c r="R24"/>
      <c r="S24" s="40">
        <f t="shared" si="2"/>
        <v>-18.449041394291253</v>
      </c>
      <c r="T24" s="41" t="str">
        <f t="shared" si="2"/>
        <v xml:space="preserve"> </v>
      </c>
      <c r="U24" s="42" t="str">
        <f t="shared" si="2"/>
        <v xml:space="preserve"> 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/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20035872.757999998</v>
      </c>
      <c r="G27" s="264">
        <v>8212629.7829999998</v>
      </c>
      <c r="H27" s="39">
        <v>7201623.9220000003</v>
      </c>
      <c r="I27"/>
      <c r="J27" s="33">
        <v>19185497.644639999</v>
      </c>
      <c r="K27" s="264">
        <v>7763898.1156499991</v>
      </c>
      <c r="L27" s="39">
        <v>6703758.5323299989</v>
      </c>
      <c r="M27"/>
      <c r="N27" s="46">
        <f>IF(+$F27=0," ",+G27/$F27*100)</f>
        <v>40.989628364059314</v>
      </c>
      <c r="O27" s="47">
        <f>IF(+$F27=0," ",+H27/$F27*100)</f>
        <v>35.943649717602192</v>
      </c>
      <c r="P27" s="47">
        <f>IF(+$J27=0," ",+K27/$J27*100)</f>
        <v>40.467535736916673</v>
      </c>
      <c r="Q27" s="48">
        <f>IF(+$J27=0," ",+L27/$J27*100)</f>
        <v>34.941801648824473</v>
      </c>
      <c r="R27"/>
      <c r="S27" s="46">
        <f>IF(+J27=0," ",(+F27/J27-1)*100)</f>
        <v>4.4323849665561132</v>
      </c>
      <c r="T27" s="47">
        <f>IF(+K27=0," ",(+G27/K27-1)*100)</f>
        <v>5.7797212259325548</v>
      </c>
      <c r="U27" s="48">
        <f>IF(+L27=0," ",(+H27/L27-1)*100)</f>
        <v>7.4266605407841357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19611555.322000001</v>
      </c>
      <c r="G29" s="265">
        <v>8193260.1210000003</v>
      </c>
      <c r="H29" s="37">
        <v>7183562.0120000001</v>
      </c>
      <c r="I29"/>
      <c r="J29" s="31">
        <v>18530381.071459997</v>
      </c>
      <c r="K29" s="164">
        <v>7708435.9998199996</v>
      </c>
      <c r="L29" s="37">
        <v>6698956.5004599998</v>
      </c>
      <c r="M29"/>
      <c r="N29" s="40">
        <f t="shared" ref="N29:O32" si="3">IF(+$F29=0," ",+G29/$F29*100)</f>
        <v>41.777717200271731</v>
      </c>
      <c r="O29" s="41">
        <f t="shared" si="3"/>
        <v>36.629231562993724</v>
      </c>
      <c r="P29" s="41">
        <f t="shared" ref="P29:Q32" si="4">IF(+$J29=0," ",+K29/$J29*100)</f>
        <v>41.598907060213286</v>
      </c>
      <c r="Q29" s="42">
        <f t="shared" si="4"/>
        <v>36.151207439427971</v>
      </c>
      <c r="R29"/>
      <c r="S29" s="40">
        <f t="shared" ref="S29:U32" si="5">IF(+J29=0," ",(+F29/J29-1)*100)</f>
        <v>5.8346034351403508</v>
      </c>
      <c r="T29" s="41">
        <f t="shared" si="5"/>
        <v>6.2895264511675597</v>
      </c>
      <c r="U29" s="42">
        <f t="shared" si="5"/>
        <v>7.234044757668201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64823.404000000002</v>
      </c>
      <c r="G30" s="265">
        <v>18313.289000000001</v>
      </c>
      <c r="H30" s="37">
        <v>17179.465</v>
      </c>
      <c r="I30"/>
      <c r="J30" s="31">
        <v>119386.74748999999</v>
      </c>
      <c r="K30" s="265">
        <v>50675.606209999998</v>
      </c>
      <c r="L30" s="37">
        <v>4256.1585599999999</v>
      </c>
      <c r="M30"/>
      <c r="N30" s="40">
        <f t="shared" si="3"/>
        <v>28.251044946667719</v>
      </c>
      <c r="O30" s="41">
        <f t="shared" si="3"/>
        <v>26.501948277816449</v>
      </c>
      <c r="P30" s="41">
        <f t="shared" si="4"/>
        <v>42.446592503279859</v>
      </c>
      <c r="Q30" s="42">
        <f t="shared" si="4"/>
        <v>3.5650175999279163</v>
      </c>
      <c r="R30"/>
      <c r="S30" s="40">
        <f t="shared" si="5"/>
        <v>-45.703015315473181</v>
      </c>
      <c r="T30" s="41">
        <f t="shared" si="5"/>
        <v>-63.861726835373943</v>
      </c>
      <c r="U30" s="42">
        <f t="shared" si="5"/>
        <v>303.63780526071383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359494.03199999995</v>
      </c>
      <c r="G31" s="265">
        <v>1056.373</v>
      </c>
      <c r="H31" s="37">
        <v>882.44499999999994</v>
      </c>
      <c r="I31"/>
      <c r="J31" s="31">
        <v>535729.82568999997</v>
      </c>
      <c r="K31" s="265">
        <v>4786.5096199999998</v>
      </c>
      <c r="L31" s="37">
        <v>545.87331000000006</v>
      </c>
      <c r="M31"/>
      <c r="N31" s="40">
        <f t="shared" si="3"/>
        <v>0.29384994074115817</v>
      </c>
      <c r="O31" s="41">
        <f t="shared" si="3"/>
        <v>0.24546860905885637</v>
      </c>
      <c r="P31" s="41">
        <f t="shared" si="4"/>
        <v>0.89345587840571583</v>
      </c>
      <c r="Q31" s="42">
        <f t="shared" si="4"/>
        <v>0.10189339548100308</v>
      </c>
      <c r="R31"/>
      <c r="S31" s="40">
        <f t="shared" si="5"/>
        <v>-32.896393898363776</v>
      </c>
      <c r="T31" s="41">
        <f t="shared" si="5"/>
        <v>-77.930202091602609</v>
      </c>
      <c r="U31" s="42">
        <f t="shared" si="5"/>
        <v>61.657473233120676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/>
      <c r="G32" s="265"/>
      <c r="H32" s="37"/>
      <c r="I32"/>
      <c r="J32" s="31">
        <v>0</v>
      </c>
      <c r="K32" s="265">
        <v>0</v>
      </c>
      <c r="L32" s="37"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20035872.758000001</v>
      </c>
      <c r="G34" s="52">
        <v>8212629.7829999998</v>
      </c>
      <c r="H34" s="53">
        <v>7201623.9220000003</v>
      </c>
      <c r="I34"/>
      <c r="J34" s="51">
        <v>19185497.644639999</v>
      </c>
      <c r="K34" s="52">
        <v>7763898.1156499991</v>
      </c>
      <c r="L34" s="53">
        <v>6703758.5323299998</v>
      </c>
      <c r="M34"/>
      <c r="N34" s="54">
        <f>IF(+$F34=0," ",+G34/$F34*100)</f>
        <v>40.989628364059307</v>
      </c>
      <c r="O34" s="55">
        <f>IF(+$F34=0," ",+H34/$F34*100)</f>
        <v>35.943649717602185</v>
      </c>
      <c r="P34" s="55">
        <f>IF(+$J34=0," ",+K34/$J34*100)</f>
        <v>40.467535736916673</v>
      </c>
      <c r="Q34" s="56">
        <f>IF(+$J34=0," ",+L34/$J34*100)</f>
        <v>34.94180164882448</v>
      </c>
      <c r="R34"/>
      <c r="S34" s="54">
        <f>IF(+J34=0," ",(+F34/J34-1)*100)</f>
        <v>4.4323849665561355</v>
      </c>
      <c r="T34" s="55">
        <f>IF(+K34=0," ",(+G34/K34-1)*100)</f>
        <v>5.7797212259325548</v>
      </c>
      <c r="U34" s="56">
        <f>IF(+L34=0," ",(+H34/L34-1)*100)</f>
        <v>7.4266605407841135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06" t="s">
        <v>27</v>
      </c>
      <c r="D37" s="306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ignoredErrors>
    <ignoredError sqref="P23:Q23" 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I6" sqref="I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2024-ko 2. hiruhilabetea</v>
      </c>
    </row>
    <row r="2" spans="1:9" ht="24.75" customHeight="1" x14ac:dyDescent="0.2">
      <c r="A2" s="157"/>
      <c r="B2" s="295" t="s">
        <v>58</v>
      </c>
      <c r="C2" s="295"/>
      <c r="D2" s="295"/>
      <c r="E2" s="295"/>
      <c r="F2" s="295"/>
      <c r="G2" s="295"/>
      <c r="H2" s="295"/>
      <c r="I2" s="295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55"/>
      <c r="D4" s="93"/>
      <c r="E4" s="175">
        <v>2024</v>
      </c>
      <c r="F4"/>
      <c r="G4" s="175">
        <v>2023</v>
      </c>
      <c r="H4"/>
      <c r="I4" s="177" t="s">
        <v>228</v>
      </c>
    </row>
    <row r="5" spans="1:9" ht="9" customHeight="1" x14ac:dyDescent="0.2">
      <c r="A5" s="93"/>
      <c r="B5" s="159"/>
      <c r="C5" s="255"/>
      <c r="D5" s="93"/>
      <c r="F5"/>
      <c r="H5"/>
    </row>
    <row r="6" spans="1:9" ht="19.5" customHeight="1" x14ac:dyDescent="0.2">
      <c r="A6" s="93"/>
      <c r="B6" s="296" t="s">
        <v>59</v>
      </c>
      <c r="C6" s="297"/>
      <c r="D6" s="93"/>
      <c r="E6" s="179">
        <v>8193260.1210000003</v>
      </c>
      <c r="F6"/>
      <c r="G6" s="179">
        <v>7708435.9998199996</v>
      </c>
      <c r="H6"/>
      <c r="I6" s="251">
        <f>IF(E6=0," ",(+E6/G6-1)*100)</f>
        <v>6.2895264511675597</v>
      </c>
    </row>
    <row r="7" spans="1:9" ht="19.5" customHeight="1" x14ac:dyDescent="0.2">
      <c r="A7" s="93"/>
      <c r="B7" s="298" t="s">
        <v>60</v>
      </c>
      <c r="C7" s="299"/>
      <c r="D7" s="93"/>
      <c r="E7" s="180">
        <v>8540382.9230000004</v>
      </c>
      <c r="F7"/>
      <c r="G7" s="180">
        <v>8191243.4003299996</v>
      </c>
      <c r="H7"/>
      <c r="I7" s="252">
        <f t="shared" ref="I7:I27" si="0">IF(E7=0," ",(+E7/G7-1)*100)</f>
        <v>4.2623507275578509</v>
      </c>
    </row>
    <row r="8" spans="1:9" ht="12.75" x14ac:dyDescent="0.2">
      <c r="A8" s="93"/>
      <c r="B8" s="161"/>
      <c r="C8" s="162" t="s">
        <v>61</v>
      </c>
      <c r="D8" s="93"/>
      <c r="E8" s="181">
        <v>231129.85499999998</v>
      </c>
      <c r="F8"/>
      <c r="G8" s="181">
        <v>221851.44893000001</v>
      </c>
      <c r="H8"/>
      <c r="I8" s="253">
        <f t="shared" si="0"/>
        <v>4.1822607491409869</v>
      </c>
    </row>
    <row r="9" spans="1:9" ht="12.75" x14ac:dyDescent="0.2">
      <c r="A9" s="93"/>
      <c r="B9" s="161"/>
      <c r="C9" s="162" t="s">
        <v>62</v>
      </c>
      <c r="D9" s="93"/>
      <c r="E9" s="181">
        <v>295103.23200000002</v>
      </c>
      <c r="F9"/>
      <c r="G9" s="181">
        <v>280226.24498000002</v>
      </c>
      <c r="H9"/>
      <c r="I9" s="253">
        <f t="shared" si="0"/>
        <v>5.3089199482588834</v>
      </c>
    </row>
    <row r="10" spans="1:9" ht="12.75" x14ac:dyDescent="0.2">
      <c r="A10" s="93"/>
      <c r="B10" s="161"/>
      <c r="C10" s="162" t="s">
        <v>63</v>
      </c>
      <c r="D10" s="93"/>
      <c r="E10" s="181">
        <v>47225.13</v>
      </c>
      <c r="F10"/>
      <c r="G10" s="181">
        <v>38240.239570000005</v>
      </c>
      <c r="H10"/>
      <c r="I10" s="253">
        <f t="shared" si="0"/>
        <v>23.495905180073095</v>
      </c>
    </row>
    <row r="11" spans="1:9" ht="12.75" x14ac:dyDescent="0.2">
      <c r="A11" s="93"/>
      <c r="B11" s="161"/>
      <c r="C11" s="162" t="s">
        <v>64</v>
      </c>
      <c r="D11" s="93"/>
      <c r="E11" s="181">
        <v>7966924.7060000002</v>
      </c>
      <c r="F11"/>
      <c r="G11" s="181">
        <v>7650925.4668499995</v>
      </c>
      <c r="H11"/>
      <c r="I11" s="253">
        <f t="shared" si="0"/>
        <v>4.1302093520472205</v>
      </c>
    </row>
    <row r="12" spans="1:9" ht="19.5" customHeight="1" x14ac:dyDescent="0.2">
      <c r="A12" s="93"/>
      <c r="B12" s="298" t="s">
        <v>65</v>
      </c>
      <c r="C12" s="299"/>
      <c r="D12" s="93"/>
      <c r="E12" s="180">
        <v>-347122.80200000014</v>
      </c>
      <c r="F12"/>
      <c r="G12" s="180">
        <v>-482807.40051000006</v>
      </c>
      <c r="H12"/>
      <c r="I12" s="252">
        <f t="shared" si="0"/>
        <v>-28.103255742698497</v>
      </c>
    </row>
    <row r="13" spans="1:9" ht="19.5" customHeight="1" x14ac:dyDescent="0.2">
      <c r="A13" s="93"/>
      <c r="B13" s="298" t="s">
        <v>66</v>
      </c>
      <c r="C13" s="299"/>
      <c r="D13" s="93"/>
      <c r="E13" s="182">
        <v>18313.289000000001</v>
      </c>
      <c r="F13"/>
      <c r="G13" s="182">
        <v>50675.606209999998</v>
      </c>
      <c r="H13"/>
      <c r="I13" s="252">
        <f t="shared" si="0"/>
        <v>-63.861726835373943</v>
      </c>
    </row>
    <row r="14" spans="1:9" ht="19.5" customHeight="1" x14ac:dyDescent="0.2">
      <c r="A14" s="93"/>
      <c r="B14" s="298" t="s">
        <v>67</v>
      </c>
      <c r="C14" s="299"/>
      <c r="D14" s="93"/>
      <c r="E14" s="182">
        <v>167777.11300000001</v>
      </c>
      <c r="F14"/>
      <c r="G14" s="182">
        <v>211271.79931</v>
      </c>
      <c r="H14"/>
      <c r="I14" s="252">
        <f t="shared" si="0"/>
        <v>-20.587076198551259</v>
      </c>
    </row>
    <row r="15" spans="1:9" ht="12.75" x14ac:dyDescent="0.2">
      <c r="A15" s="93"/>
      <c r="B15" s="256"/>
      <c r="C15" s="162" t="s">
        <v>68</v>
      </c>
      <c r="D15" s="93"/>
      <c r="E15" s="181">
        <v>123779.268</v>
      </c>
      <c r="F15"/>
      <c r="G15" s="181">
        <v>122136.24807</v>
      </c>
      <c r="H15"/>
      <c r="I15" s="253">
        <f t="shared" si="0"/>
        <v>1.3452353056222277</v>
      </c>
    </row>
    <row r="16" spans="1:9" ht="12.75" x14ac:dyDescent="0.2">
      <c r="A16" s="93"/>
      <c r="B16" s="256"/>
      <c r="C16" s="162" t="s">
        <v>69</v>
      </c>
      <c r="D16" s="93"/>
      <c r="E16" s="181">
        <v>43997.845000000001</v>
      </c>
      <c r="F16"/>
      <c r="G16" s="181">
        <v>89135.551240000001</v>
      </c>
      <c r="H16"/>
      <c r="I16" s="253">
        <f t="shared" si="0"/>
        <v>-50.63939765006382</v>
      </c>
    </row>
    <row r="17" spans="1:15" ht="19.5" customHeight="1" x14ac:dyDescent="0.2">
      <c r="A17" s="93"/>
      <c r="B17" s="300" t="s">
        <v>169</v>
      </c>
      <c r="C17" s="301"/>
      <c r="D17" s="93"/>
      <c r="E17" s="180">
        <v>-496586.62600000016</v>
      </c>
      <c r="F17"/>
      <c r="G17" s="180">
        <v>-643403.5936100001</v>
      </c>
      <c r="H17"/>
      <c r="I17" s="252">
        <f t="shared" si="0"/>
        <v>-22.818798195739209</v>
      </c>
    </row>
    <row r="18" spans="1:15" ht="19.5" customHeight="1" x14ac:dyDescent="0.2">
      <c r="A18" s="93"/>
      <c r="B18" s="298" t="s">
        <v>70</v>
      </c>
      <c r="C18" s="299"/>
      <c r="D18" s="93"/>
      <c r="E18" s="180">
        <v>-27037.279000000002</v>
      </c>
      <c r="F18"/>
      <c r="G18" s="180">
        <v>-7849.5614799999994</v>
      </c>
      <c r="H18"/>
      <c r="I18" s="252" t="s">
        <v>229</v>
      </c>
    </row>
    <row r="19" spans="1:15" ht="12.75" x14ac:dyDescent="0.2">
      <c r="A19" s="93"/>
      <c r="B19" s="256"/>
      <c r="C19" s="162" t="s">
        <v>71</v>
      </c>
      <c r="D19" s="93"/>
      <c r="E19" s="181">
        <v>1056.373</v>
      </c>
      <c r="F19"/>
      <c r="G19" s="181">
        <v>4786.5096199999998</v>
      </c>
      <c r="H19"/>
      <c r="I19" s="253">
        <f>IF(E19=0," ",(+E19/G19-1)*100)</f>
        <v>-77.930202091602609</v>
      </c>
    </row>
    <row r="20" spans="1:15" ht="12.75" x14ac:dyDescent="0.2">
      <c r="A20" s="93"/>
      <c r="B20" s="256"/>
      <c r="C20" s="162" t="s">
        <v>72</v>
      </c>
      <c r="D20" s="93"/>
      <c r="E20" s="181">
        <v>28093.652000000002</v>
      </c>
      <c r="F20"/>
      <c r="G20" s="181">
        <v>12636.071099999999</v>
      </c>
      <c r="H20"/>
      <c r="I20" s="253" t="s">
        <v>229</v>
      </c>
    </row>
    <row r="21" spans="1:15" ht="19.5" customHeight="1" x14ac:dyDescent="0.2">
      <c r="A21" s="93"/>
      <c r="B21" s="298" t="s">
        <v>73</v>
      </c>
      <c r="C21" s="299"/>
      <c r="D21" s="93"/>
      <c r="E21" s="180">
        <v>-119575.90400000001</v>
      </c>
      <c r="F21"/>
      <c r="G21" s="180">
        <v>-93992.57144</v>
      </c>
      <c r="H21"/>
      <c r="I21" s="252">
        <f t="shared" si="0"/>
        <v>27.2184622338278</v>
      </c>
    </row>
    <row r="22" spans="1:15" ht="12.75" x14ac:dyDescent="0.2">
      <c r="A22" s="93"/>
      <c r="B22" s="256"/>
      <c r="C22" s="162" t="s">
        <v>74</v>
      </c>
      <c r="D22" s="93"/>
      <c r="E22" s="181">
        <v>0</v>
      </c>
      <c r="F22"/>
      <c r="G22" s="181">
        <v>0</v>
      </c>
      <c r="H22"/>
      <c r="I22" s="253" t="str">
        <f t="shared" si="0"/>
        <v xml:space="preserve"> </v>
      </c>
    </row>
    <row r="23" spans="1:15" ht="12.75" x14ac:dyDescent="0.2">
      <c r="A23" s="93"/>
      <c r="B23" s="256"/>
      <c r="C23" s="162" t="s">
        <v>75</v>
      </c>
      <c r="D23" s="93"/>
      <c r="E23" s="183">
        <v>119575.90400000001</v>
      </c>
      <c r="F23"/>
      <c r="G23" s="183">
        <v>93992.57144</v>
      </c>
      <c r="H23"/>
      <c r="I23" s="253">
        <f t="shared" si="0"/>
        <v>27.2184622338278</v>
      </c>
    </row>
    <row r="24" spans="1:15" ht="19.5" customHeight="1" x14ac:dyDescent="0.2">
      <c r="A24" s="93"/>
      <c r="B24" s="298" t="s">
        <v>76</v>
      </c>
      <c r="C24" s="299"/>
      <c r="D24" s="93"/>
      <c r="E24" s="180">
        <v>-643199.80900000012</v>
      </c>
      <c r="F24"/>
      <c r="G24" s="180">
        <v>-745245.7265300001</v>
      </c>
      <c r="H24"/>
      <c r="I24" s="252">
        <f t="shared" si="0"/>
        <v>-13.692922199654111</v>
      </c>
    </row>
    <row r="25" spans="1:15" ht="12.75" x14ac:dyDescent="0.2">
      <c r="A25" s="93"/>
      <c r="B25" s="256"/>
      <c r="C25" s="162" t="s">
        <v>77</v>
      </c>
      <c r="D25" s="93"/>
      <c r="E25" s="181">
        <v>1059077.7230000012</v>
      </c>
      <c r="F25"/>
      <c r="G25" s="181">
        <v>777780.22051000036</v>
      </c>
      <c r="H25"/>
      <c r="I25" s="253">
        <f t="shared" si="0"/>
        <v>36.166708161535709</v>
      </c>
    </row>
    <row r="26" spans="1:15" ht="12.75" x14ac:dyDescent="0.2">
      <c r="A26" s="93"/>
      <c r="B26" s="256"/>
      <c r="C26" s="162" t="s">
        <v>78</v>
      </c>
      <c r="D26" s="93"/>
      <c r="E26" s="181">
        <v>1011005.8609999996</v>
      </c>
      <c r="F26"/>
      <c r="G26" s="181">
        <v>1060139.5833200002</v>
      </c>
      <c r="H26"/>
      <c r="I26" s="253">
        <f t="shared" si="0"/>
        <v>-4.6346465213694232</v>
      </c>
    </row>
    <row r="27" spans="1:15" ht="30" customHeight="1" x14ac:dyDescent="0.2">
      <c r="A27" s="93"/>
      <c r="B27" s="303" t="s">
        <v>79</v>
      </c>
      <c r="C27" s="304"/>
      <c r="D27" s="93"/>
      <c r="E27" s="184">
        <v>-595127.94699999853</v>
      </c>
      <c r="F27"/>
      <c r="G27" s="184">
        <v>-1027605.0893399999</v>
      </c>
      <c r="H27"/>
      <c r="I27" s="254">
        <f t="shared" si="0"/>
        <v>-42.085928420008955</v>
      </c>
    </row>
    <row r="28" spans="1:15" ht="13.9" customHeight="1" x14ac:dyDescent="0.2">
      <c r="B28" s="302"/>
      <c r="C28" s="302"/>
      <c r="D28" s="302"/>
      <c r="E28" s="302"/>
      <c r="F28" s="302"/>
      <c r="G28" s="302"/>
      <c r="H28" s="302"/>
      <c r="I28" s="302"/>
      <c r="O28" s="163"/>
    </row>
    <row r="29" spans="1:15" ht="15" customHeight="1" x14ac:dyDescent="0.2">
      <c r="C29" s="306" t="s">
        <v>27</v>
      </c>
      <c r="D29" s="306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75197ea23077dd674b388ffe9e028987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7d40ca99ec339ab9641320c504f7924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D3E8BE-6E5F-4586-BA4C-7B31D7D01331}"/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Ordeñana Oleagordia, Josu</cp:lastModifiedBy>
  <cp:lastPrinted>2016-05-11T08:54:05Z</cp:lastPrinted>
  <dcterms:created xsi:type="dcterms:W3CDTF">2003-08-04T10:54:11Z</dcterms:created>
  <dcterms:modified xsi:type="dcterms:W3CDTF">2024-09-16T12:29:57Z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