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Difusión/2024/Inventario RCD 2024/"/>
    </mc:Choice>
  </mc:AlternateContent>
  <xr:revisionPtr revIDLastSave="462" documentId="13_ncr:1_{8A459A78-88AA-4BA5-829B-851B22706C07}" xr6:coauthVersionLast="47" xr6:coauthVersionMax="47" xr10:uidLastSave="{691D148E-E28B-47EA-AEE3-EBE9EA45D1F7}"/>
  <bookViews>
    <workbookView xWindow="-120" yWindow="-120" windowWidth="29040" windowHeight="15720" xr2:uid="{225DEB45-0DBB-40E4-AEED-B156A960913E}"/>
  </bookViews>
  <sheets>
    <sheet name="Índice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2.3" sheetId="7" r:id="rId7"/>
  </sheets>
  <definedNames>
    <definedName name="clasificacion">#REF!</definedName>
    <definedName name="datos">OFFSET(#REF!,0,0,COUNTA(#REF!),COUNTA(#REF!))</definedName>
    <definedName name="_xlnm.Print_Area" localSheetId="3">'1.3'!$A$1:$O$14</definedName>
    <definedName name="_xlnm.Print_Area" localSheetId="4">'2.1'!$A$1:$E$21</definedName>
    <definedName name="_xlnm.Print_Area" localSheetId="5">'2.2'!$A$1:$O$14</definedName>
    <definedName name="_xlnm.Print_Area" localSheetId="6">'2.3'!$A$1:$O$47</definedName>
    <definedName name="_xlnm.Print_Area" localSheetId="0">Índice!$A$1:$A$15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6" l="1"/>
  <c r="C11" i="5"/>
  <c r="C6" i="5"/>
  <c r="C16" i="5" s="1"/>
  <c r="Q9" i="4"/>
  <c r="P9" i="4"/>
  <c r="C23" i="2"/>
  <c r="E22" i="2"/>
  <c r="D22" i="2"/>
  <c r="C22" i="2"/>
  <c r="F21" i="2"/>
  <c r="F22" i="2" s="1"/>
  <c r="E19" i="2"/>
  <c r="D19" i="2"/>
  <c r="C19" i="2"/>
  <c r="F19" i="2" s="1"/>
  <c r="F18" i="2"/>
  <c r="F17" i="2"/>
  <c r="F16" i="2"/>
  <c r="F15" i="2"/>
  <c r="C13" i="2"/>
  <c r="F13" i="2" s="1"/>
  <c r="F23" i="2" s="1"/>
  <c r="F12" i="2"/>
  <c r="F11" i="2"/>
  <c r="F10" i="2"/>
  <c r="F9" i="2"/>
  <c r="F8" i="2"/>
  <c r="E7" i="2"/>
  <c r="E13" i="2" s="1"/>
  <c r="E23" i="2" s="1"/>
  <c r="D7" i="2"/>
  <c r="D13" i="2" s="1"/>
  <c r="D23" i="2" s="1"/>
  <c r="C7" i="2"/>
  <c r="Q9" i="6" l="1"/>
  <c r="D10" i="5"/>
  <c r="D8" i="5"/>
  <c r="D7" i="5"/>
  <c r="D6" i="5"/>
  <c r="D15" i="5"/>
  <c r="D14" i="5"/>
  <c r="D12" i="5"/>
  <c r="D9" i="5"/>
  <c r="D13" i="5"/>
  <c r="D11" i="5"/>
  <c r="F7" i="2"/>
</calcChain>
</file>

<file path=xl/sharedStrings.xml><?xml version="1.0" encoding="utf-8"?>
<sst xmlns="http://schemas.openxmlformats.org/spreadsheetml/2006/main" count="142" uniqueCount="88">
  <si>
    <t>Actividad / Tipo de Obra</t>
  </si>
  <si>
    <t>Bizkaia</t>
  </si>
  <si>
    <t>Gipuzkoa</t>
  </si>
  <si>
    <t>Industria</t>
  </si>
  <si>
    <t>%</t>
  </si>
  <si>
    <t>:</t>
  </si>
  <si>
    <t>Cantidad (t)</t>
  </si>
  <si>
    <t>https://eur-lex.europa.eu/legal-content/ES/TXT/?uri=CELEX%3A02000D0532-20150601</t>
  </si>
  <si>
    <t>Europako Hondakinen Katalogoa (EHZ) edo (EHZ), Europako Batzordeak egina, hondakinak definitzeko eta sailkatzeko funtsezko pieza.</t>
  </si>
  <si>
    <t>1.1.- Sortutako Eraikuntza- eta Erainspen- Hondakinak obra mota, jarduera eta lurralde historikoaren</t>
  </si>
  <si>
    <r>
      <t xml:space="preserve">Unitateak: </t>
    </r>
    <r>
      <rPr>
        <sz val="9"/>
        <rFont val="Arial"/>
        <family val="2"/>
      </rPr>
      <t>tonak</t>
    </r>
  </si>
  <si>
    <t>Araba</t>
  </si>
  <si>
    <t>EAE</t>
  </si>
  <si>
    <t>I. LIZENTZIA BEHAR DUTEN OBRAK</t>
  </si>
  <si>
    <t xml:space="preserve">   Bizitegitarako ez den erabilera</t>
  </si>
  <si>
    <t>Nekazaritza, abeltzaintza edo arrantza</t>
  </si>
  <si>
    <t>Zerbitzuak</t>
  </si>
  <si>
    <t xml:space="preserve">   Bizitegi-erabilera</t>
  </si>
  <si>
    <t xml:space="preserve">   Bakarrik erabateko eraispena</t>
  </si>
  <si>
    <t>LIZENTZIA BEHAR DUTEN OBRAK GUZTIRA</t>
  </si>
  <si>
    <t>II. OBRA ZIBILA</t>
  </si>
  <si>
    <t>Garraioa</t>
  </si>
  <si>
    <t>Urbanizazioa</t>
  </si>
  <si>
    <t>Hidraulikoak</t>
  </si>
  <si>
    <t>Ingurumena</t>
  </si>
  <si>
    <t>OBRA ZIBILA GUZTIRA</t>
  </si>
  <si>
    <t>III. OBRA TXIKIA</t>
  </si>
  <si>
    <t>Obra txikia</t>
  </si>
  <si>
    <t>OBRA TXIKIA GUZTIRA</t>
  </si>
  <si>
    <t>EEH GUZTIRA</t>
  </si>
  <si>
    <t>EHZ</t>
  </si>
  <si>
    <t>Tonak</t>
  </si>
  <si>
    <r>
      <t xml:space="preserve">Unitateak: </t>
    </r>
    <r>
      <rPr>
        <sz val="9"/>
        <rFont val="Arial"/>
        <family val="2"/>
      </rPr>
      <t>tonak eta %</t>
    </r>
  </si>
  <si>
    <t xml:space="preserve">1.2.- Sortutako Eraikuntza- eta Erainspen- Hondakinak 6 digitoko   </t>
  </si>
  <si>
    <t>Deskribapena</t>
  </si>
  <si>
    <t>Hormigoia</t>
  </si>
  <si>
    <t>Adreiluak</t>
  </si>
  <si>
    <t>Zeramikoa</t>
  </si>
  <si>
    <t>Hormigoiaren eta zeramikaren nahasketak</t>
  </si>
  <si>
    <t>Zura</t>
  </si>
  <si>
    <t>Beira</t>
  </si>
  <si>
    <t>Plastikoa</t>
  </si>
  <si>
    <t>Nahaste bituminosoak</t>
  </si>
  <si>
    <t>Burdina eta altzairua</t>
  </si>
  <si>
    <t>Metal nahasiak</t>
  </si>
  <si>
    <t>Igeltsuzko eraikuntza-materialak</t>
  </si>
  <si>
    <t>Nahasketak</t>
  </si>
  <si>
    <t>Papera eta kartoia</t>
  </si>
  <si>
    <t>Udal-hondakinen nahasketak</t>
  </si>
  <si>
    <t>Bestelakoak</t>
  </si>
  <si>
    <t>Arriskutsuak</t>
  </si>
  <si>
    <t>Bestelako hondakinak</t>
  </si>
  <si>
    <t>GUZTIRA</t>
  </si>
  <si>
    <t>Eraikuntza- eta Erainspen-hondakinen estatistika.</t>
  </si>
  <si>
    <t xml:space="preserve">1.3.- Sortutako Eraikuntza- eta Erainspen- Hondakinak obra mota eta jardueraren arabera. </t>
  </si>
  <si>
    <t>Jarduera/Obra mota</t>
  </si>
  <si>
    <t>Lizentzia behar duten obrak</t>
  </si>
  <si>
    <t>Obra zibila</t>
  </si>
  <si>
    <r>
      <t>Unitateak:</t>
    </r>
    <r>
      <rPr>
        <sz val="9"/>
        <rFont val="Arial"/>
        <family val="2"/>
      </rPr>
      <t xml:space="preserve"> tonak</t>
    </r>
  </si>
  <si>
    <t>(:) Datua ez dago eskuragarri</t>
  </si>
  <si>
    <t xml:space="preserve">2.1.- Eraikuntza- eta Erainspen- Hondakinen azken kudeaketa motaren arabera. </t>
  </si>
  <si>
    <t>Kudeaketa</t>
  </si>
  <si>
    <t>Birziklapena</t>
  </si>
  <si>
    <t>Planta finkoa</t>
  </si>
  <si>
    <t>Planta mugikorra</t>
  </si>
  <si>
    <t>Bestelako kudeatzaileak</t>
  </si>
  <si>
    <t>Hondakin arriskutsuak</t>
  </si>
  <si>
    <t>Ezabatzea</t>
  </si>
  <si>
    <t>Zabortegia</t>
  </si>
  <si>
    <t>Kudeaketa ezezaguna</t>
  </si>
  <si>
    <t>Guztira</t>
  </si>
  <si>
    <r>
      <t xml:space="preserve">Unitateak: </t>
    </r>
    <r>
      <rPr>
        <sz val="9"/>
        <rFont val="Arial"/>
        <family val="2"/>
      </rPr>
      <t>tonak eta %.</t>
    </r>
  </si>
  <si>
    <t xml:space="preserve">2.2.- Eraikuntza- eta Erainspen- Hondakinen azken kudeaketa. </t>
  </si>
  <si>
    <t>Birziklatzea</t>
  </si>
  <si>
    <t>Zabortegian ezabatzea</t>
  </si>
  <si>
    <t xml:space="preserve">2.3.- Eraikuntza- eta Erainspen- Hondakinen azken kudeaketaren ehunekoaren irudikapen grafikoa. </t>
  </si>
  <si>
    <t>Euskal Autonomia Erkidegoko Eraikuntza- eta Eraispen- Hondakinen estatistika. 2024.</t>
  </si>
  <si>
    <t>1.1.- Sortutako Eraikuntza- eta Erainspen- Hondakinak obra mota, jarduera eta lurralde historikoaren arabera. Euskal A. E. 2024.</t>
  </si>
  <si>
    <t>1.2.- Sortutako Eraikuntza- eta Erainspen- Hondakinak 6 digitoko EHZ kategorien arabera. Euskal A. E. 2024.</t>
  </si>
  <si>
    <t>1.3.- Sortutako Eraikuntza- eta Erainspen- Hondakinak obra mota eta jardueraren arabera. Euskal A. E. 2009-2024.</t>
  </si>
  <si>
    <t>2.1.- Eraikuntza- eta Erainspen- Hondakinen azken kudeaketa motaren arabera. Euskal A. E. 2024.</t>
  </si>
  <si>
    <t>2.2.- Eraikuntza- eta Erainspen- Hondakinen azken kudeaketa. Euskal A. E. 2009-2024.</t>
  </si>
  <si>
    <t>2.3.- Eraikuntza- eta Erainspen- Hondakinen azken kudeaketaren ehunekoaren irudikapen grafikoa.  Euskal A. E. 2009-2024.</t>
  </si>
  <si>
    <t>arabera. Euskal A.E. 2024.</t>
  </si>
  <si>
    <t>EHZ kategorien arabera. Euskal A. E. 2024.</t>
  </si>
  <si>
    <t>Euskal A. E. 2009-2024.</t>
  </si>
  <si>
    <t>Euskal A.E. 2024.</t>
  </si>
  <si>
    <r>
      <rPr>
        <b/>
        <u/>
        <sz val="9"/>
        <rFont val="Segoe UI"/>
        <family val="2"/>
      </rPr>
      <t>Iturria</t>
    </r>
    <r>
      <rPr>
        <sz val="9"/>
        <rFont val="Segoe UI"/>
        <family val="2"/>
      </rPr>
      <t>: Industria, Trantsizio Energetiko eta Jasangarritasun Saila.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</si>
</sst>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1"/>
      <color theme="10"/>
      <name val="Calibri"/>
      <family val="2"/>
    </font>
    <font>
      <b/>
      <sz val="9"/>
      <color rgb="FF1F497D"/>
      <name val="Arial"/>
      <family val="2"/>
    </font>
    <font>
      <b/>
      <sz val="9"/>
      <color indexed="19"/>
      <name val="Arial"/>
      <family val="2"/>
    </font>
    <font>
      <b/>
      <u/>
      <sz val="7"/>
      <color theme="3"/>
      <name val="Arial"/>
      <family val="2"/>
    </font>
    <font>
      <sz val="9"/>
      <color indexed="19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b/>
      <sz val="10"/>
      <name val="Segoe UI"/>
      <family val="2"/>
    </font>
    <font>
      <sz val="9"/>
      <color theme="1"/>
      <name val="Segoe U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2" applyBorder="1"/>
    <xf numFmtId="0" fontId="7" fillId="0" borderId="1" xfId="2" applyFont="1" applyBorder="1"/>
    <xf numFmtId="0" fontId="7" fillId="0" borderId="2" xfId="2" applyFont="1" applyBorder="1"/>
    <xf numFmtId="0" fontId="3" fillId="0" borderId="2" xfId="2" applyBorder="1"/>
    <xf numFmtId="0" fontId="6" fillId="2" borderId="3" xfId="2" applyFont="1" applyFill="1" applyBorder="1"/>
    <xf numFmtId="0" fontId="9" fillId="0" borderId="1" xfId="2" applyFont="1" applyBorder="1"/>
    <xf numFmtId="0" fontId="10" fillId="0" borderId="4" xfId="0" applyFont="1" applyBorder="1"/>
    <xf numFmtId="0" fontId="0" fillId="0" borderId="4" xfId="0" applyBorder="1"/>
    <xf numFmtId="0" fontId="0" fillId="0" borderId="5" xfId="0" applyBorder="1"/>
    <xf numFmtId="0" fontId="11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0" borderId="5" xfId="0" applyFont="1" applyBorder="1"/>
    <xf numFmtId="164" fontId="0" fillId="0" borderId="4" xfId="0" applyNumberFormat="1" applyBorder="1"/>
    <xf numFmtId="0" fontId="2" fillId="0" borderId="4" xfId="0" applyFont="1" applyBorder="1"/>
    <xf numFmtId="4" fontId="0" fillId="0" borderId="4" xfId="0" applyNumberFormat="1" applyBorder="1"/>
    <xf numFmtId="0" fontId="10" fillId="0" borderId="5" xfId="0" applyFont="1" applyBorder="1"/>
    <xf numFmtId="0" fontId="0" fillId="0" borderId="6" xfId="0" applyBorder="1"/>
    <xf numFmtId="0" fontId="4" fillId="2" borderId="7" xfId="4" applyFont="1" applyFill="1" applyBorder="1" applyAlignment="1">
      <alignment wrapText="1"/>
    </xf>
    <xf numFmtId="0" fontId="14" fillId="0" borderId="8" xfId="5" applyFont="1" applyBorder="1" applyAlignment="1">
      <alignment horizontal="center" vertical="center" wrapText="1"/>
    </xf>
    <xf numFmtId="14" fontId="15" fillId="0" borderId="9" xfId="5" applyNumberFormat="1" applyFont="1" applyBorder="1" applyAlignment="1">
      <alignment vertical="center" wrapText="1"/>
    </xf>
    <xf numFmtId="0" fontId="16" fillId="0" borderId="4" xfId="5" applyFont="1" applyBorder="1" applyAlignment="1">
      <alignment horizontal="left" indent="1"/>
    </xf>
    <xf numFmtId="0" fontId="17" fillId="0" borderId="10" xfId="5" applyFont="1" applyBorder="1" applyAlignment="1">
      <alignment horizontal="left" indent="1"/>
    </xf>
    <xf numFmtId="0" fontId="5" fillId="0" borderId="0" xfId="1" applyAlignment="1" applyProtection="1">
      <alignment horizontal="left" indent="1"/>
    </xf>
    <xf numFmtId="0" fontId="17" fillId="2" borderId="0" xfId="4" applyFont="1" applyFill="1" applyAlignment="1">
      <alignment horizontal="left" indent="1"/>
    </xf>
    <xf numFmtId="0" fontId="8" fillId="0" borderId="1" xfId="2" applyFont="1" applyBorder="1" applyAlignment="1">
      <alignment horizontal="left"/>
    </xf>
    <xf numFmtId="0" fontId="19" fillId="0" borderId="11" xfId="0" applyFont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0" fillId="2" borderId="0" xfId="0" applyFill="1"/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indent="1"/>
    </xf>
    <xf numFmtId="0" fontId="19" fillId="0" borderId="12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3" fontId="16" fillId="0" borderId="15" xfId="0" applyNumberFormat="1" applyFont="1" applyBorder="1" applyAlignment="1">
      <alignment horizontal="right" vertical="center" indent="1"/>
    </xf>
    <xf numFmtId="3" fontId="21" fillId="0" borderId="22" xfId="0" applyNumberFormat="1" applyFont="1" applyBorder="1" applyAlignment="1">
      <alignment horizontal="right" vertical="center" indent="1"/>
    </xf>
    <xf numFmtId="3" fontId="21" fillId="0" borderId="15" xfId="0" applyNumberFormat="1" applyFont="1" applyBorder="1" applyAlignment="1">
      <alignment horizontal="right" vertical="center" indent="1"/>
    </xf>
    <xf numFmtId="0" fontId="21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0" fontId="16" fillId="0" borderId="23" xfId="0" applyNumberFormat="1" applyFont="1" applyBorder="1"/>
    <xf numFmtId="3" fontId="16" fillId="0" borderId="18" xfId="0" applyNumberFormat="1" applyFont="1" applyBorder="1" applyAlignment="1">
      <alignment horizontal="right" vertical="center" indent="1"/>
    </xf>
    <xf numFmtId="0" fontId="17" fillId="0" borderId="0" xfId="5" applyFont="1" applyBorder="1" applyAlignment="1">
      <alignment horizontal="left" indent="1"/>
    </xf>
    <xf numFmtId="0" fontId="17" fillId="0" borderId="25" xfId="5" applyFont="1" applyBorder="1" applyAlignment="1">
      <alignment horizontal="left" indent="1"/>
    </xf>
    <xf numFmtId="10" fontId="21" fillId="0" borderId="23" xfId="6" applyNumberFormat="1" applyFont="1" applyFill="1" applyBorder="1" applyAlignment="1">
      <alignment horizontal="right" vertical="center" indent="1"/>
    </xf>
    <xf numFmtId="10" fontId="16" fillId="0" borderId="23" xfId="6" applyNumberFormat="1" applyFont="1" applyFill="1" applyBorder="1" applyAlignment="1">
      <alignment horizontal="right" vertical="center" indent="1"/>
    </xf>
    <xf numFmtId="3" fontId="21" fillId="0" borderId="19" xfId="0" applyNumberFormat="1" applyFont="1" applyBorder="1" applyAlignment="1">
      <alignment horizontal="right" vertical="center" indent="1"/>
    </xf>
    <xf numFmtId="0" fontId="22" fillId="2" borderId="0" xfId="0" applyFont="1" applyFill="1" applyAlignment="1">
      <alignment horizontal="left" indent="1"/>
    </xf>
    <xf numFmtId="0" fontId="16" fillId="0" borderId="12" xfId="0" applyFont="1" applyBorder="1" applyAlignment="1">
      <alignment horizontal="left" vertical="center" indent="1"/>
    </xf>
    <xf numFmtId="9" fontId="16" fillId="0" borderId="23" xfId="6" applyNumberFormat="1" applyFont="1" applyFill="1" applyBorder="1" applyAlignment="1">
      <alignment horizontal="right" vertical="center" indent="1"/>
    </xf>
    <xf numFmtId="0" fontId="21" fillId="0" borderId="18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9"/>
    </xf>
    <xf numFmtId="0" fontId="16" fillId="0" borderId="19" xfId="0" applyFont="1" applyBorder="1" applyAlignment="1">
      <alignment horizontal="left" vertical="center" wrapText="1" indent="9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2"/>
    </xf>
    <xf numFmtId="0" fontId="16" fillId="0" borderId="19" xfId="0" applyFont="1" applyBorder="1" applyAlignment="1">
      <alignment horizontal="left" vertical="center" wrapText="1" indent="12"/>
    </xf>
  </cellXfs>
  <cellStyles count="7">
    <cellStyle name="Hiperesteka" xfId="1" builtinId="8"/>
    <cellStyle name="Normal 2" xfId="2" xr:uid="{E3DBF4B0-D3A5-4CA1-B186-F7D5863E83BD}"/>
    <cellStyle name="Normal 2 2" xfId="3" xr:uid="{D5BE596E-2A6C-42D5-9F82-E4B42F8C7B38}"/>
    <cellStyle name="Normal 3 2" xfId="4" xr:uid="{F9CA48E0-3A6D-4893-AD0F-B86F681A2613}"/>
    <cellStyle name="Normala" xfId="0" builtinId="0"/>
    <cellStyle name="Normala 2" xfId="5" xr:uid="{32955109-F020-432C-A971-7C16DCC75E7B}"/>
    <cellStyle name="Porcentaje 2" xfId="6" xr:uid="{B6781A27-84AD-46C1-AEE8-F9FB241C27FF}"/>
  </cellStyles>
  <dxfs count="0"/>
  <tableStyles count="0" defaultTableStyle="TableStyleMedium2" defaultPivotStyle="PivotStyleLight16"/>
  <colors>
    <mruColors>
      <color rgb="FFAB9D9B"/>
      <color rgb="FF89AAC1"/>
      <color rgb="FFB1D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Birziklatzea</c:v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'2.3'!$B$5:$Q$5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'2.3'!$B$6:$Q$6</c:f>
              <c:numCache>
                <c:formatCode>0%</c:formatCode>
                <c:ptCount val="16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0.73955327665485071</c:v>
                </c:pt>
                <c:pt idx="10">
                  <c:v>0.79225388018155374</c:v>
                </c:pt>
                <c:pt idx="11">
                  <c:v>0.77723339246321144</c:v>
                </c:pt>
                <c:pt idx="12">
                  <c:v>0.7432089843759726</c:v>
                </c:pt>
                <c:pt idx="13">
                  <c:v>0.69610097882644117</c:v>
                </c:pt>
                <c:pt idx="14">
                  <c:v>0.81271189891435092</c:v>
                </c:pt>
                <c:pt idx="15">
                  <c:v>0.78731689557655593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2-4BF7-88F3-C799670FA653}"/>
            </c:ext>
          </c:extLst>
        </c:ser>
        <c:ser>
          <c:idx val="1"/>
          <c:order val="1"/>
          <c:tx>
            <c:v>Zabortegian ezabatzea</c:v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'2.3'!$B$5:$Q$5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'2.3'!$B$7:$Q$7</c:f>
              <c:numCache>
                <c:formatCode>0%</c:formatCode>
                <c:ptCount val="16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0.12852410684831606</c:v>
                </c:pt>
                <c:pt idx="10">
                  <c:v>0.160623856382134</c:v>
                </c:pt>
                <c:pt idx="11">
                  <c:v>0.11830863222395728</c:v>
                </c:pt>
                <c:pt idx="12">
                  <c:v>0.17691875834314633</c:v>
                </c:pt>
                <c:pt idx="13">
                  <c:v>0.23164061918957465</c:v>
                </c:pt>
                <c:pt idx="14">
                  <c:v>7.5910596131397848E-2</c:v>
                </c:pt>
                <c:pt idx="15">
                  <c:v>8.5899982090738042E-2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2-4BF7-88F3-C799670FA653}"/>
            </c:ext>
          </c:extLst>
        </c:ser>
        <c:ser>
          <c:idx val="2"/>
          <c:order val="2"/>
          <c:tx>
            <c:v>Kudeaketa ezezaguna</c:v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'2.3'!$B$5:$Q$5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'2.3'!$B$8:$Q$8</c:f>
              <c:numCache>
                <c:formatCode>0%</c:formatCode>
                <c:ptCount val="16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0.13192261649683329</c:v>
                </c:pt>
                <c:pt idx="10">
                  <c:v>4.7122263436312317E-2</c:v>
                </c:pt>
                <c:pt idx="11">
                  <c:v>0.10445797531283127</c:v>
                </c:pt>
                <c:pt idx="12">
                  <c:v>7.9872257280881057E-2</c:v>
                </c:pt>
                <c:pt idx="13">
                  <c:v>7.225840198398413E-2</c:v>
                </c:pt>
                <c:pt idx="14">
                  <c:v>0.11137750495425122</c:v>
                </c:pt>
                <c:pt idx="15">
                  <c:v>0.12678312233270606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2-4BF7-88F3-C799670FA6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34177184"/>
        <c:axId val="1034177968"/>
      </c:barChart>
      <c:catAx>
        <c:axId val="10341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177968"/>
        <c:crosses val="autoZero"/>
        <c:auto val="1"/>
        <c:lblAlgn val="ctr"/>
        <c:lblOffset val="100"/>
        <c:noMultiLvlLbl val="0"/>
      </c:catAx>
      <c:valAx>
        <c:axId val="1034177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34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10</xdr:col>
      <xdr:colOff>98424</xdr:colOff>
      <xdr:row>42</xdr:row>
      <xdr:rowOff>144780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4B0739-7015-448C-8261-0AAD92336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ko gai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S/TXT/?uri=CELEX%3A02000D0532-201506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D8B-DB83-4FD7-9311-AB22CA1EC347}">
  <sheetPr>
    <tabColor theme="2"/>
  </sheetPr>
  <dimension ref="A1:B160"/>
  <sheetViews>
    <sheetView tabSelected="1" workbookViewId="0"/>
  </sheetViews>
  <sheetFormatPr defaultColWidth="11.42578125" defaultRowHeight="12.75" x14ac:dyDescent="0.2"/>
  <cols>
    <col min="1" max="1" width="149.42578125" style="1" customWidth="1"/>
    <col min="2" max="13" width="12.140625" style="1" customWidth="1"/>
    <col min="14" max="16384" width="11.42578125" style="1"/>
  </cols>
  <sheetData>
    <row r="1" spans="1:2" ht="15" customHeight="1" thickBot="1" x14ac:dyDescent="0.25">
      <c r="A1" s="18"/>
    </row>
    <row r="2" spans="1:2" ht="61.5" customHeight="1" x14ac:dyDescent="0.2">
      <c r="A2" s="19" t="s">
        <v>76</v>
      </c>
    </row>
    <row r="3" spans="1:2" ht="8.25" customHeight="1" thickBot="1" x14ac:dyDescent="0.25">
      <c r="A3" s="20"/>
      <c r="B3" s="2"/>
    </row>
    <row r="4" spans="1:2" ht="20.100000000000001" customHeight="1" x14ac:dyDescent="0.25">
      <c r="A4" s="21" t="s">
        <v>77</v>
      </c>
      <c r="B4" s="2"/>
    </row>
    <row r="5" spans="1:2" ht="20.100000000000001" customHeight="1" x14ac:dyDescent="0.25">
      <c r="A5" s="21" t="s">
        <v>78</v>
      </c>
      <c r="B5" s="2"/>
    </row>
    <row r="6" spans="1:2" ht="20.100000000000001" customHeight="1" x14ac:dyDescent="0.25">
      <c r="A6" s="21" t="s">
        <v>79</v>
      </c>
      <c r="B6" s="2"/>
    </row>
    <row r="7" spans="1:2" ht="20.25" customHeight="1" x14ac:dyDescent="0.25">
      <c r="A7" s="21" t="s">
        <v>80</v>
      </c>
      <c r="B7" s="2"/>
    </row>
    <row r="8" spans="1:2" s="4" customFormat="1" ht="20.25" customHeight="1" x14ac:dyDescent="0.25">
      <c r="A8" s="21" t="s">
        <v>81</v>
      </c>
      <c r="B8" s="3"/>
    </row>
    <row r="9" spans="1:2" s="4" customFormat="1" ht="20.100000000000001" customHeight="1" x14ac:dyDescent="0.25">
      <c r="A9" s="21" t="s">
        <v>82</v>
      </c>
      <c r="B9" s="3"/>
    </row>
    <row r="10" spans="1:2" ht="8.25" customHeight="1" thickBot="1" x14ac:dyDescent="0.25">
      <c r="A10" s="5"/>
      <c r="B10" s="2"/>
    </row>
    <row r="11" spans="1:2" ht="13.5" customHeight="1" x14ac:dyDescent="0.2">
      <c r="A11" s="22" t="s">
        <v>8</v>
      </c>
      <c r="B11" s="2"/>
    </row>
    <row r="12" spans="1:2" ht="13.5" customHeight="1" x14ac:dyDescent="0.25">
      <c r="A12" s="23" t="s">
        <v>7</v>
      </c>
      <c r="B12" s="6"/>
    </row>
    <row r="13" spans="1:2" ht="8.25" customHeight="1" x14ac:dyDescent="0.2">
      <c r="A13" s="25"/>
    </row>
    <row r="14" spans="1:2" ht="15.75" customHeight="1" x14ac:dyDescent="0.2">
      <c r="A14" s="24" t="s">
        <v>87</v>
      </c>
    </row>
    <row r="15" spans="1:2" ht="19.5" customHeight="1" x14ac:dyDescent="0.2"/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hyperlinks>
    <hyperlink ref="A12" r:id="rId1" xr:uid="{A7C39D59-80F3-47C7-BBA2-AE02094F3ED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95B-1B92-4212-AB32-1362C2D90844}">
  <sheetPr>
    <tabColor theme="2"/>
  </sheetPr>
  <dimension ref="A1:H27"/>
  <sheetViews>
    <sheetView workbookViewId="0"/>
  </sheetViews>
  <sheetFormatPr defaultColWidth="11.42578125" defaultRowHeight="15" x14ac:dyDescent="0.25"/>
  <cols>
    <col min="1" max="1" width="11.42578125" style="8"/>
    <col min="2" max="2" width="36.7109375" style="8" bestFit="1" customWidth="1"/>
    <col min="3" max="6" width="16.5703125" style="8" customWidth="1"/>
    <col min="7" max="16384" width="11.42578125" style="8"/>
  </cols>
  <sheetData>
    <row r="1" spans="1:8" ht="18" thickTop="1" x14ac:dyDescent="0.3">
      <c r="A1" s="26" t="s">
        <v>9</v>
      </c>
      <c r="B1" s="26"/>
      <c r="C1" s="26"/>
      <c r="D1" s="26"/>
      <c r="E1" s="26"/>
      <c r="F1" s="26"/>
      <c r="G1" s="9"/>
    </row>
    <row r="2" spans="1:8" ht="20.25" x14ac:dyDescent="0.3">
      <c r="A2" s="27" t="s">
        <v>83</v>
      </c>
      <c r="B2" s="7"/>
      <c r="G2" s="9"/>
    </row>
    <row r="3" spans="1:8" ht="20.25" x14ac:dyDescent="0.3">
      <c r="B3" s="7"/>
      <c r="G3" s="9"/>
    </row>
    <row r="4" spans="1:8" x14ac:dyDescent="0.25">
      <c r="A4" s="31" t="s">
        <v>10</v>
      </c>
      <c r="B4" s="11"/>
      <c r="C4" s="11"/>
      <c r="D4" s="11"/>
      <c r="E4" s="11"/>
      <c r="F4" s="11"/>
      <c r="G4" s="12"/>
      <c r="H4" s="11"/>
    </row>
    <row r="5" spans="1:8" ht="15" customHeight="1" x14ac:dyDescent="0.25">
      <c r="A5" s="55" t="s">
        <v>0</v>
      </c>
      <c r="B5" s="56"/>
      <c r="C5" s="30" t="s">
        <v>11</v>
      </c>
      <c r="D5" s="30" t="s">
        <v>1</v>
      </c>
      <c r="E5" s="30" t="s">
        <v>2</v>
      </c>
      <c r="F5" s="30" t="s">
        <v>12</v>
      </c>
    </row>
    <row r="6" spans="1:8" ht="15" customHeight="1" x14ac:dyDescent="0.25">
      <c r="A6" s="57" t="s">
        <v>13</v>
      </c>
      <c r="B6" s="58"/>
      <c r="C6" s="30"/>
      <c r="D6" s="30"/>
      <c r="E6" s="30"/>
      <c r="F6" s="30"/>
    </row>
    <row r="7" spans="1:8" x14ac:dyDescent="0.25">
      <c r="A7" s="59" t="s">
        <v>14</v>
      </c>
      <c r="B7" s="60"/>
      <c r="C7" s="34">
        <f t="shared" ref="C7:D7" si="0">+C8+C9+C10</f>
        <v>173894.15002383344</v>
      </c>
      <c r="D7" s="34">
        <f t="shared" si="0"/>
        <v>138552.784293362</v>
      </c>
      <c r="E7" s="34">
        <f>+E8+E9+E10</f>
        <v>187734.4011561785</v>
      </c>
      <c r="F7" s="34">
        <f>+C7+D7+E7</f>
        <v>500181.33547337394</v>
      </c>
    </row>
    <row r="8" spans="1:8" x14ac:dyDescent="0.25">
      <c r="A8" s="53" t="s">
        <v>15</v>
      </c>
      <c r="B8" s="54"/>
      <c r="C8" s="34">
        <v>546.313312040455</v>
      </c>
      <c r="D8" s="34">
        <v>502.76672403508798</v>
      </c>
      <c r="E8" s="34">
        <v>885.29517483199504</v>
      </c>
      <c r="F8" s="34">
        <f t="shared" ref="F8:F13" si="1">+C8+D8+E8</f>
        <v>1934.3752109075381</v>
      </c>
    </row>
    <row r="9" spans="1:8" x14ac:dyDescent="0.25">
      <c r="A9" s="53" t="s">
        <v>3</v>
      </c>
      <c r="B9" s="54"/>
      <c r="C9" s="34">
        <v>62791.252571069999</v>
      </c>
      <c r="D9" s="34">
        <v>15720.080735355899</v>
      </c>
      <c r="E9" s="34">
        <v>12273.672451373501</v>
      </c>
      <c r="F9" s="34">
        <f t="shared" si="1"/>
        <v>90785.005757799387</v>
      </c>
    </row>
    <row r="10" spans="1:8" x14ac:dyDescent="0.25">
      <c r="A10" s="53" t="s">
        <v>16</v>
      </c>
      <c r="B10" s="54"/>
      <c r="C10" s="34">
        <v>110556.584140723</v>
      </c>
      <c r="D10" s="34">
        <v>122329.93683397101</v>
      </c>
      <c r="E10" s="34">
        <v>174575.433529973</v>
      </c>
      <c r="F10" s="34">
        <f t="shared" si="1"/>
        <v>407461.95450466697</v>
      </c>
    </row>
    <row r="11" spans="1:8" x14ac:dyDescent="0.25">
      <c r="A11" s="59" t="s">
        <v>17</v>
      </c>
      <c r="B11" s="60"/>
      <c r="C11" s="34">
        <v>79974.879459538104</v>
      </c>
      <c r="D11" s="34">
        <v>251006.84514188999</v>
      </c>
      <c r="E11" s="34">
        <v>207709.09423261901</v>
      </c>
      <c r="F11" s="34">
        <f t="shared" si="1"/>
        <v>538690.81883404707</v>
      </c>
    </row>
    <row r="12" spans="1:8" x14ac:dyDescent="0.25">
      <c r="A12" s="59" t="s">
        <v>18</v>
      </c>
      <c r="B12" s="60"/>
      <c r="C12" s="34">
        <v>8185.7869154796099</v>
      </c>
      <c r="D12" s="34">
        <v>8691.7931906064896</v>
      </c>
      <c r="E12" s="34">
        <v>12092.487916649899</v>
      </c>
      <c r="F12" s="34">
        <f t="shared" si="1"/>
        <v>28970.068022735999</v>
      </c>
    </row>
    <row r="13" spans="1:8" x14ac:dyDescent="0.25">
      <c r="A13" s="49" t="s">
        <v>19</v>
      </c>
      <c r="B13" s="50"/>
      <c r="C13" s="35">
        <f>+C7+C11+C12</f>
        <v>262054.81639885114</v>
      </c>
      <c r="D13" s="35">
        <f t="shared" ref="D13:E13" si="2">+D7+D11+D12</f>
        <v>398251.42262585845</v>
      </c>
      <c r="E13" s="35">
        <f t="shared" si="2"/>
        <v>407535.98330544739</v>
      </c>
      <c r="F13" s="36">
        <f t="shared" si="1"/>
        <v>1067842.2223301569</v>
      </c>
    </row>
    <row r="14" spans="1:8" ht="15" customHeight="1" x14ac:dyDescent="0.25">
      <c r="A14" s="51" t="s">
        <v>20</v>
      </c>
      <c r="B14" s="52"/>
      <c r="C14" s="34"/>
      <c r="D14" s="34"/>
      <c r="E14" s="34"/>
      <c r="F14" s="34"/>
    </row>
    <row r="15" spans="1:8" x14ac:dyDescent="0.25">
      <c r="A15" s="53" t="s">
        <v>21</v>
      </c>
      <c r="B15" s="54"/>
      <c r="C15" s="34">
        <v>4868.9529000000002</v>
      </c>
      <c r="D15" s="34">
        <v>180401.35652</v>
      </c>
      <c r="E15" s="34">
        <v>59129.841119999997</v>
      </c>
      <c r="F15" s="34">
        <f>+C15+D15+E15</f>
        <v>244400.15054</v>
      </c>
    </row>
    <row r="16" spans="1:8" x14ac:dyDescent="0.25">
      <c r="A16" s="53" t="s">
        <v>22</v>
      </c>
      <c r="B16" s="54"/>
      <c r="C16" s="34">
        <v>47586.81295</v>
      </c>
      <c r="D16" s="34">
        <v>131788.38190000001</v>
      </c>
      <c r="E16" s="34">
        <v>147757.85824999999</v>
      </c>
      <c r="F16" s="34">
        <f t="shared" ref="F16:F19" si="3">+C16+D16+E16</f>
        <v>327133.05310000002</v>
      </c>
    </row>
    <row r="17" spans="1:7" x14ac:dyDescent="0.25">
      <c r="A17" s="53" t="s">
        <v>23</v>
      </c>
      <c r="B17" s="54"/>
      <c r="C17" s="34">
        <v>1466.2420084</v>
      </c>
      <c r="D17" s="34">
        <v>5449.0971235999996</v>
      </c>
      <c r="E17" s="34">
        <v>2731.6777774000002</v>
      </c>
      <c r="F17" s="34">
        <f t="shared" si="3"/>
        <v>9647.0169093999993</v>
      </c>
    </row>
    <row r="18" spans="1:7" x14ac:dyDescent="0.25">
      <c r="A18" s="53" t="s">
        <v>24</v>
      </c>
      <c r="B18" s="54"/>
      <c r="C18" s="34">
        <v>2726.4777800000002</v>
      </c>
      <c r="D18" s="34">
        <v>19129.241239999999</v>
      </c>
      <c r="E18" s="34">
        <v>14871.253580000001</v>
      </c>
      <c r="F18" s="34">
        <f t="shared" si="3"/>
        <v>36726.972600000001</v>
      </c>
    </row>
    <row r="19" spans="1:7" x14ac:dyDescent="0.25">
      <c r="A19" s="49" t="s">
        <v>25</v>
      </c>
      <c r="B19" s="50"/>
      <c r="C19" s="35">
        <f>SUM(C15:C18)</f>
        <v>56648.485638399994</v>
      </c>
      <c r="D19" s="35">
        <f t="shared" ref="D19:E19" si="4">SUM(D15:D18)</f>
        <v>336768.07678360003</v>
      </c>
      <c r="E19" s="35">
        <f t="shared" si="4"/>
        <v>224490.63072739998</v>
      </c>
      <c r="F19" s="36">
        <f t="shared" si="3"/>
        <v>617907.19314940006</v>
      </c>
    </row>
    <row r="20" spans="1:7" ht="15" customHeight="1" x14ac:dyDescent="0.25">
      <c r="A20" s="51" t="s">
        <v>26</v>
      </c>
      <c r="B20" s="52"/>
      <c r="C20" s="34"/>
      <c r="D20" s="34"/>
      <c r="E20" s="34"/>
      <c r="F20" s="34"/>
    </row>
    <row r="21" spans="1:7" x14ac:dyDescent="0.25">
      <c r="A21" s="53" t="s">
        <v>27</v>
      </c>
      <c r="B21" s="54"/>
      <c r="C21" s="34">
        <v>4163</v>
      </c>
      <c r="D21" s="34">
        <v>118168.186</v>
      </c>
      <c r="E21" s="34">
        <v>19877.199000000001</v>
      </c>
      <c r="F21" s="34">
        <f>+C21+D21+E21</f>
        <v>142208.38500000001</v>
      </c>
    </row>
    <row r="22" spans="1:7" x14ac:dyDescent="0.25">
      <c r="A22" s="49" t="s">
        <v>28</v>
      </c>
      <c r="B22" s="50"/>
      <c r="C22" s="35">
        <f>+C21</f>
        <v>4163</v>
      </c>
      <c r="D22" s="35">
        <f>+D21</f>
        <v>118168.186</v>
      </c>
      <c r="E22" s="35">
        <f t="shared" ref="E22:F22" si="5">+E21</f>
        <v>19877.199000000001</v>
      </c>
      <c r="F22" s="35">
        <f t="shared" si="5"/>
        <v>142208.38500000001</v>
      </c>
    </row>
    <row r="23" spans="1:7" ht="14.45" customHeight="1" x14ac:dyDescent="0.25">
      <c r="A23" s="51" t="s">
        <v>29</v>
      </c>
      <c r="B23" s="52"/>
      <c r="C23" s="36">
        <f>+C13+C19+C22</f>
        <v>322866.30203725112</v>
      </c>
      <c r="D23" s="36">
        <f>+D13+D19+D22</f>
        <v>853187.68540945847</v>
      </c>
      <c r="E23" s="36">
        <f>+E13+E19+E22</f>
        <v>651903.81303284736</v>
      </c>
      <c r="F23" s="36">
        <f>+F13+F19+F22</f>
        <v>1827957.8004795571</v>
      </c>
      <c r="G23" s="13"/>
    </row>
    <row r="24" spans="1:7" ht="15.75" thickBot="1" x14ac:dyDescent="0.3">
      <c r="A24" s="17"/>
      <c r="B24" s="17"/>
      <c r="C24" s="17"/>
      <c r="D24" s="17"/>
      <c r="E24" s="17"/>
      <c r="F24" s="17"/>
    </row>
    <row r="25" spans="1:7" ht="12.75" customHeight="1" x14ac:dyDescent="0.25">
      <c r="A25" s="22" t="s">
        <v>87</v>
      </c>
      <c r="B25" s="22"/>
      <c r="C25" s="22"/>
      <c r="D25" s="22"/>
      <c r="E25" s="22"/>
      <c r="F25" s="22"/>
    </row>
    <row r="26" spans="1:7" ht="11.25" customHeight="1" thickBot="1" x14ac:dyDescent="0.3">
      <c r="A26" s="28"/>
    </row>
    <row r="27" spans="1:7" ht="18" thickTop="1" x14ac:dyDescent="0.3">
      <c r="A27" s="29"/>
      <c r="B27" s="29"/>
      <c r="C27" s="29"/>
      <c r="D27" s="29"/>
      <c r="E27" s="29"/>
      <c r="F27" s="29"/>
    </row>
  </sheetData>
  <mergeCells count="19">
    <mergeCell ref="A13:B13"/>
    <mergeCell ref="A8:B8"/>
    <mergeCell ref="A9:B9"/>
    <mergeCell ref="A10:B10"/>
    <mergeCell ref="A15:B15"/>
    <mergeCell ref="A14:B14"/>
    <mergeCell ref="A5:B5"/>
    <mergeCell ref="A6:B6"/>
    <mergeCell ref="A7:B7"/>
    <mergeCell ref="A11:B11"/>
    <mergeCell ref="A12:B12"/>
    <mergeCell ref="A19:B19"/>
    <mergeCell ref="A20:B20"/>
    <mergeCell ref="A22:B22"/>
    <mergeCell ref="A23:B23"/>
    <mergeCell ref="A16:B16"/>
    <mergeCell ref="A17:B17"/>
    <mergeCell ref="A18:B18"/>
    <mergeCell ref="A21:B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FF75-1F41-41E8-AFA1-9F9ED954428F}">
  <sheetPr>
    <tabColor theme="2"/>
  </sheetPr>
  <dimension ref="A1:D27"/>
  <sheetViews>
    <sheetView workbookViewId="0"/>
  </sheetViews>
  <sheetFormatPr defaultColWidth="11.42578125" defaultRowHeight="15" x14ac:dyDescent="0.25"/>
  <cols>
    <col min="1" max="1" width="11.42578125" style="8"/>
    <col min="2" max="2" width="43" style="8" customWidth="1"/>
    <col min="3" max="3" width="13.28515625" style="8" customWidth="1"/>
    <col min="4" max="16384" width="11.42578125" style="8"/>
  </cols>
  <sheetData>
    <row r="1" spans="1:4" ht="18" thickTop="1" x14ac:dyDescent="0.3">
      <c r="A1" s="26" t="s">
        <v>33</v>
      </c>
      <c r="B1" s="26"/>
      <c r="C1" s="26"/>
      <c r="D1" s="26"/>
    </row>
    <row r="2" spans="1:4" ht="17.25" x14ac:dyDescent="0.3">
      <c r="A2" s="27" t="s">
        <v>84</v>
      </c>
    </row>
    <row r="4" spans="1:4" x14ac:dyDescent="0.25">
      <c r="A4" s="31" t="s">
        <v>32</v>
      </c>
    </row>
    <row r="5" spans="1:4" ht="17.25" x14ac:dyDescent="0.25">
      <c r="A5" s="30" t="s">
        <v>30</v>
      </c>
      <c r="B5" s="30" t="s">
        <v>34</v>
      </c>
      <c r="C5" s="30" t="s">
        <v>31</v>
      </c>
      <c r="D5" s="38" t="s">
        <v>4</v>
      </c>
    </row>
    <row r="6" spans="1:4" x14ac:dyDescent="0.25">
      <c r="A6" s="37">
        <v>170101</v>
      </c>
      <c r="B6" s="33" t="s">
        <v>35</v>
      </c>
      <c r="C6" s="40">
        <v>540909.83223206899</v>
      </c>
      <c r="D6" s="39">
        <v>0.32157026472194217</v>
      </c>
    </row>
    <row r="7" spans="1:4" x14ac:dyDescent="0.25">
      <c r="A7" s="37">
        <v>170102</v>
      </c>
      <c r="B7" s="33" t="s">
        <v>36</v>
      </c>
      <c r="C7" s="34">
        <v>113602.391608975</v>
      </c>
      <c r="D7" s="39">
        <v>6.5292767659858808E-2</v>
      </c>
    </row>
    <row r="8" spans="1:4" x14ac:dyDescent="0.25">
      <c r="A8" s="37">
        <v>170103</v>
      </c>
      <c r="B8" s="33" t="s">
        <v>37</v>
      </c>
      <c r="C8" s="34">
        <v>426968.88261847</v>
      </c>
      <c r="D8" s="39">
        <v>0.18539922280105819</v>
      </c>
    </row>
    <row r="9" spans="1:4" x14ac:dyDescent="0.25">
      <c r="A9" s="37">
        <v>170107</v>
      </c>
      <c r="B9" s="33" t="s">
        <v>38</v>
      </c>
      <c r="C9" s="34">
        <v>38841.453738435099</v>
      </c>
      <c r="D9" s="39">
        <v>1.2519922391948593E-2</v>
      </c>
    </row>
    <row r="10" spans="1:4" x14ac:dyDescent="0.25">
      <c r="A10" s="37">
        <v>170201</v>
      </c>
      <c r="B10" s="33" t="s">
        <v>39</v>
      </c>
      <c r="C10" s="34">
        <v>76328.123393559596</v>
      </c>
      <c r="D10" s="39">
        <v>2.5946435988931836E-2</v>
      </c>
    </row>
    <row r="11" spans="1:4" x14ac:dyDescent="0.25">
      <c r="A11" s="37">
        <v>170202</v>
      </c>
      <c r="B11" s="33" t="s">
        <v>40</v>
      </c>
      <c r="C11" s="34">
        <v>50588.162619802999</v>
      </c>
      <c r="D11" s="39">
        <v>4.4162227880176486E-2</v>
      </c>
    </row>
    <row r="12" spans="1:4" x14ac:dyDescent="0.25">
      <c r="A12" s="37">
        <v>170203</v>
      </c>
      <c r="B12" s="33" t="s">
        <v>41</v>
      </c>
      <c r="C12" s="34">
        <v>25633.071230434402</v>
      </c>
      <c r="D12" s="39">
        <v>1.1258290900628241E-2</v>
      </c>
    </row>
    <row r="13" spans="1:4" x14ac:dyDescent="0.25">
      <c r="A13" s="37">
        <v>170302</v>
      </c>
      <c r="B13" s="33" t="s">
        <v>42</v>
      </c>
      <c r="C13" s="34">
        <v>225734.540738482</v>
      </c>
      <c r="D13" s="39">
        <v>0.12733020667144082</v>
      </c>
    </row>
    <row r="14" spans="1:4" x14ac:dyDescent="0.25">
      <c r="A14" s="37">
        <v>170405</v>
      </c>
      <c r="B14" s="33" t="s">
        <v>43</v>
      </c>
      <c r="C14" s="34">
        <v>91340.031480455</v>
      </c>
      <c r="D14" s="39">
        <v>8.2124173365293415E-2</v>
      </c>
    </row>
    <row r="15" spans="1:4" x14ac:dyDescent="0.25">
      <c r="A15" s="37">
        <v>170407</v>
      </c>
      <c r="B15" s="33" t="s">
        <v>44</v>
      </c>
      <c r="C15" s="34">
        <v>20983.4092275947</v>
      </c>
      <c r="D15" s="39">
        <v>1.1729301386657304E-2</v>
      </c>
    </row>
    <row r="16" spans="1:4" x14ac:dyDescent="0.25">
      <c r="A16" s="37">
        <v>170802</v>
      </c>
      <c r="B16" s="33" t="s">
        <v>45</v>
      </c>
      <c r="C16" s="34">
        <v>10351.308443853401</v>
      </c>
      <c r="D16" s="39">
        <v>7.2612340315065275E-3</v>
      </c>
    </row>
    <row r="17" spans="1:4" x14ac:dyDescent="0.25">
      <c r="A17" s="37">
        <v>170904</v>
      </c>
      <c r="B17" s="33" t="s">
        <v>46</v>
      </c>
      <c r="C17" s="34">
        <v>104311.700542212</v>
      </c>
      <c r="D17" s="39">
        <v>5.1726313093677909E-2</v>
      </c>
    </row>
    <row r="18" spans="1:4" x14ac:dyDescent="0.25">
      <c r="A18" s="37">
        <v>200101</v>
      </c>
      <c r="B18" s="33" t="s">
        <v>47</v>
      </c>
      <c r="C18" s="34">
        <v>23894.200262099399</v>
      </c>
      <c r="D18" s="39">
        <v>1.447006991845258E-2</v>
      </c>
    </row>
    <row r="19" spans="1:4" x14ac:dyDescent="0.25">
      <c r="A19" s="37">
        <v>200301</v>
      </c>
      <c r="B19" s="33" t="s">
        <v>48</v>
      </c>
      <c r="C19" s="34">
        <v>31437.6946061833</v>
      </c>
      <c r="D19" s="39">
        <v>1.3747331106533887E-2</v>
      </c>
    </row>
    <row r="20" spans="1:4" x14ac:dyDescent="0.25">
      <c r="A20" s="37" t="s">
        <v>49</v>
      </c>
      <c r="B20" s="33" t="s">
        <v>50</v>
      </c>
      <c r="C20" s="34">
        <v>35531.011176820502</v>
      </c>
      <c r="D20" s="39">
        <v>2.3229899820593553E-2</v>
      </c>
    </row>
    <row r="21" spans="1:4" x14ac:dyDescent="0.25">
      <c r="A21" s="37" t="s">
        <v>49</v>
      </c>
      <c r="B21" s="33" t="s">
        <v>51</v>
      </c>
      <c r="C21" s="34">
        <v>11501.9862258214</v>
      </c>
      <c r="D21" s="39">
        <v>2.232338261299531E-3</v>
      </c>
    </row>
    <row r="22" spans="1:4" ht="17.25" x14ac:dyDescent="0.25">
      <c r="A22" s="30" t="s">
        <v>52</v>
      </c>
      <c r="B22" s="30"/>
      <c r="C22" s="36">
        <v>1827957.8001452682</v>
      </c>
      <c r="D22" s="39"/>
    </row>
    <row r="23" spans="1:4" ht="15.75" thickBot="1" x14ac:dyDescent="0.3"/>
    <row r="24" spans="1:4" x14ac:dyDescent="0.25">
      <c r="A24" s="22" t="s">
        <v>87</v>
      </c>
      <c r="B24" s="22"/>
      <c r="C24" s="22"/>
      <c r="D24" s="22"/>
    </row>
    <row r="25" spans="1:4" x14ac:dyDescent="0.25">
      <c r="A25" s="41" t="s">
        <v>53</v>
      </c>
      <c r="B25" s="42"/>
    </row>
    <row r="26" spans="1:4" ht="15.75" thickBot="1" x14ac:dyDescent="0.3">
      <c r="A26" s="28"/>
    </row>
    <row r="27" spans="1:4" ht="18" thickTop="1" x14ac:dyDescent="0.3">
      <c r="A27" s="29"/>
      <c r="B27" s="29"/>
      <c r="C27" s="29"/>
      <c r="D2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D9C1-1BF6-4FBF-9CA8-FDE3454AD892}">
  <sheetPr>
    <tabColor theme="2"/>
    <pageSetUpPr fitToPage="1"/>
  </sheetPr>
  <dimension ref="A1:Q14"/>
  <sheetViews>
    <sheetView workbookViewId="0"/>
  </sheetViews>
  <sheetFormatPr defaultColWidth="11.42578125" defaultRowHeight="15" x14ac:dyDescent="0.25"/>
  <cols>
    <col min="1" max="1" width="33.140625" style="8" customWidth="1"/>
    <col min="2" max="2" width="12.7109375" style="8" bestFit="1" customWidth="1"/>
    <col min="3" max="4" width="12.7109375" style="8" customWidth="1"/>
    <col min="5" max="7" width="11.42578125" style="8"/>
    <col min="8" max="8" width="14.28515625" style="8" bestFit="1" customWidth="1"/>
    <col min="9" max="16384" width="11.42578125" style="8"/>
  </cols>
  <sheetData>
    <row r="1" spans="1:17" ht="18" thickTop="1" x14ac:dyDescent="0.3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17.25" x14ac:dyDescent="0.3">
      <c r="A2" s="27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7" ht="20.25" x14ac:dyDescent="0.3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7" x14ac:dyDescent="0.25">
      <c r="A4" s="31" t="s">
        <v>58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7" ht="17.25" x14ac:dyDescent="0.25">
      <c r="A5" s="30" t="s">
        <v>55</v>
      </c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  <c r="Q5" s="30">
        <v>2024</v>
      </c>
    </row>
    <row r="6" spans="1:17" x14ac:dyDescent="0.25">
      <c r="A6" s="33" t="s">
        <v>56</v>
      </c>
      <c r="B6" s="34" t="s">
        <v>5</v>
      </c>
      <c r="C6" s="34" t="s">
        <v>5</v>
      </c>
      <c r="D6" s="34" t="s">
        <v>5</v>
      </c>
      <c r="E6" s="34">
        <v>605461.32917715574</v>
      </c>
      <c r="F6" s="34">
        <v>708897</v>
      </c>
      <c r="G6" s="34" t="s">
        <v>5</v>
      </c>
      <c r="H6" s="34">
        <v>619211.76695549337</v>
      </c>
      <c r="I6" s="34">
        <v>848616.27</v>
      </c>
      <c r="J6" s="34">
        <v>806890.72602068319</v>
      </c>
      <c r="K6" s="34">
        <v>875176.44277602597</v>
      </c>
      <c r="L6" s="34">
        <v>804195.10761527298</v>
      </c>
      <c r="M6" s="34">
        <v>796953.71387672122</v>
      </c>
      <c r="N6" s="34">
        <v>966461.89560927846</v>
      </c>
      <c r="O6" s="34">
        <v>1030561.5916237818</v>
      </c>
      <c r="P6" s="34">
        <v>900279.79179096594</v>
      </c>
      <c r="Q6" s="34">
        <v>1067842.22233016</v>
      </c>
    </row>
    <row r="7" spans="1:17" x14ac:dyDescent="0.25">
      <c r="A7" s="33" t="s">
        <v>57</v>
      </c>
      <c r="B7" s="34" t="s">
        <v>5</v>
      </c>
      <c r="C7" s="34" t="s">
        <v>5</v>
      </c>
      <c r="D7" s="34" t="s">
        <v>5</v>
      </c>
      <c r="E7" s="34">
        <v>392925.27304364397</v>
      </c>
      <c r="F7" s="34">
        <v>223371.75268217371</v>
      </c>
      <c r="G7" s="34" t="s">
        <v>5</v>
      </c>
      <c r="H7" s="34">
        <v>306015.50724220002</v>
      </c>
      <c r="I7" s="34">
        <v>317945.53454990004</v>
      </c>
      <c r="J7" s="34">
        <v>477658.5631655</v>
      </c>
      <c r="K7" s="34">
        <v>401693.89263479999</v>
      </c>
      <c r="L7" s="34">
        <v>389558.41973469994</v>
      </c>
      <c r="M7" s="34">
        <v>304798.24856550002</v>
      </c>
      <c r="N7" s="34">
        <v>573722.18250760005</v>
      </c>
      <c r="O7" s="34">
        <v>689999.1384699</v>
      </c>
      <c r="P7" s="34">
        <v>477958.60813000001</v>
      </c>
      <c r="Q7" s="34">
        <v>617907.19314939994</v>
      </c>
    </row>
    <row r="8" spans="1:17" x14ac:dyDescent="0.25">
      <c r="A8" s="33" t="s">
        <v>27</v>
      </c>
      <c r="B8" s="34" t="s">
        <v>5</v>
      </c>
      <c r="C8" s="34" t="s">
        <v>5</v>
      </c>
      <c r="D8" s="34" t="s">
        <v>5</v>
      </c>
      <c r="E8" s="34">
        <v>84886.06</v>
      </c>
      <c r="F8" s="34">
        <v>93074.274000000005</v>
      </c>
      <c r="G8" s="34" t="s">
        <v>5</v>
      </c>
      <c r="H8" s="34">
        <v>86069</v>
      </c>
      <c r="I8" s="34">
        <v>95099.65</v>
      </c>
      <c r="J8" s="34">
        <v>112613.94</v>
      </c>
      <c r="K8" s="34">
        <v>122589.24</v>
      </c>
      <c r="L8" s="34">
        <v>104620</v>
      </c>
      <c r="M8" s="34">
        <v>100023.64013730688</v>
      </c>
      <c r="N8" s="34">
        <v>116541.63541</v>
      </c>
      <c r="O8" s="34">
        <v>122598.23441</v>
      </c>
      <c r="P8" s="34">
        <v>131138.359</v>
      </c>
      <c r="Q8" s="34">
        <v>142208.38500000001</v>
      </c>
    </row>
    <row r="9" spans="1:17" ht="17.25" x14ac:dyDescent="0.25">
      <c r="A9" s="32" t="s">
        <v>52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  <c r="P9" s="36">
        <f>SUM(P6:P8)</f>
        <v>1509376.7589209659</v>
      </c>
      <c r="Q9" s="36">
        <f>SUM(Q6:Q8)</f>
        <v>1827957.8004795599</v>
      </c>
    </row>
    <row r="10" spans="1:17" ht="15.75" thickBot="1" x14ac:dyDescent="0.3">
      <c r="H10" s="14"/>
    </row>
    <row r="11" spans="1:17" x14ac:dyDescent="0.25">
      <c r="A11" s="22" t="s">
        <v>59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7" ht="12.75" customHeight="1" x14ac:dyDescent="0.25">
      <c r="A12" s="24" t="s">
        <v>87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7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8B8-D1AC-43B5-9510-044CEC5103A4}">
  <sheetPr>
    <tabColor theme="2"/>
    <pageSetUpPr fitToPage="1"/>
  </sheetPr>
  <dimension ref="A1:H21"/>
  <sheetViews>
    <sheetView workbookViewId="0"/>
  </sheetViews>
  <sheetFormatPr defaultColWidth="11.42578125" defaultRowHeight="15" x14ac:dyDescent="0.25"/>
  <cols>
    <col min="1" max="1" width="23.5703125" style="8" customWidth="1"/>
    <col min="2" max="2" width="26" style="8" customWidth="1"/>
    <col min="3" max="3" width="18.28515625" style="8" customWidth="1"/>
    <col min="4" max="16384" width="11.42578125" style="8"/>
  </cols>
  <sheetData>
    <row r="1" spans="1:8" ht="18" thickTop="1" x14ac:dyDescent="0.3">
      <c r="A1" s="26" t="s">
        <v>60</v>
      </c>
      <c r="B1" s="26"/>
      <c r="C1" s="26"/>
      <c r="D1" s="26"/>
      <c r="E1" s="26"/>
    </row>
    <row r="2" spans="1:8" ht="20.25" x14ac:dyDescent="0.3">
      <c r="A2" s="27" t="s">
        <v>86</v>
      </c>
      <c r="B2" s="7"/>
    </row>
    <row r="3" spans="1:8" ht="20.25" x14ac:dyDescent="0.3">
      <c r="A3" s="7"/>
      <c r="B3" s="7"/>
    </row>
    <row r="4" spans="1:8" x14ac:dyDescent="0.25">
      <c r="A4" s="31" t="s">
        <v>71</v>
      </c>
      <c r="B4" s="10"/>
      <c r="C4" s="11"/>
      <c r="D4" s="11"/>
      <c r="E4" s="11"/>
      <c r="F4" s="11"/>
      <c r="G4" s="11"/>
      <c r="H4" s="11"/>
    </row>
    <row r="5" spans="1:8" ht="24" customHeight="1" x14ac:dyDescent="0.25">
      <c r="A5" s="61" t="s">
        <v>61</v>
      </c>
      <c r="B5" s="62"/>
      <c r="C5" s="30" t="s">
        <v>6</v>
      </c>
      <c r="D5" s="30" t="s">
        <v>4</v>
      </c>
    </row>
    <row r="6" spans="1:8" ht="17.25" x14ac:dyDescent="0.25">
      <c r="A6" s="63" t="s">
        <v>62</v>
      </c>
      <c r="B6" s="64"/>
      <c r="C6" s="45">
        <f>+C7+C8+C9+C10</f>
        <v>1439182.0607185143</v>
      </c>
      <c r="D6" s="43">
        <f>+C6/$C$16</f>
        <v>0.78731689557655593</v>
      </c>
    </row>
    <row r="7" spans="1:8" x14ac:dyDescent="0.25">
      <c r="A7" s="65" t="s">
        <v>63</v>
      </c>
      <c r="B7" s="66"/>
      <c r="C7" s="34">
        <v>782122.53271333338</v>
      </c>
      <c r="D7" s="44">
        <f t="shared" ref="D7:D15" si="0">+C7/$C$16</f>
        <v>0.42786684271822184</v>
      </c>
    </row>
    <row r="8" spans="1:8" x14ac:dyDescent="0.25">
      <c r="A8" s="65" t="s">
        <v>64</v>
      </c>
      <c r="B8" s="66"/>
      <c r="C8" s="34">
        <v>61301.580999999998</v>
      </c>
      <c r="D8" s="44">
        <f t="shared" si="0"/>
        <v>3.3535555899549645E-2</v>
      </c>
    </row>
    <row r="9" spans="1:8" x14ac:dyDescent="0.25">
      <c r="A9" s="65" t="s">
        <v>65</v>
      </c>
      <c r="B9" s="66"/>
      <c r="C9" s="34">
        <v>595757.94700518087</v>
      </c>
      <c r="D9" s="44">
        <f t="shared" si="0"/>
        <v>0.32591449695878444</v>
      </c>
    </row>
    <row r="10" spans="1:8" x14ac:dyDescent="0.25">
      <c r="A10" s="65" t="s">
        <v>66</v>
      </c>
      <c r="B10" s="66"/>
      <c r="C10" s="34">
        <v>0</v>
      </c>
      <c r="D10" s="44">
        <f t="shared" si="0"/>
        <v>0</v>
      </c>
    </row>
    <row r="11" spans="1:8" ht="17.25" x14ac:dyDescent="0.25">
      <c r="A11" s="63" t="s">
        <v>67</v>
      </c>
      <c r="B11" s="64"/>
      <c r="C11" s="36">
        <f>+C12+C13+C14</f>
        <v>157021.54232381887</v>
      </c>
      <c r="D11" s="43">
        <f t="shared" si="0"/>
        <v>8.5899982090738042E-2</v>
      </c>
    </row>
    <row r="12" spans="1:8" x14ac:dyDescent="0.25">
      <c r="A12" s="65" t="s">
        <v>65</v>
      </c>
      <c r="B12" s="66"/>
      <c r="C12" s="34">
        <v>44391.661323818873</v>
      </c>
      <c r="D12" s="44">
        <f t="shared" si="0"/>
        <v>2.4284839240912948E-2</v>
      </c>
    </row>
    <row r="13" spans="1:8" x14ac:dyDescent="0.25">
      <c r="A13" s="65" t="s">
        <v>68</v>
      </c>
      <c r="B13" s="66"/>
      <c r="C13" s="34">
        <v>105112.4</v>
      </c>
      <c r="D13" s="44">
        <f t="shared" si="0"/>
        <v>5.7502640363155097E-2</v>
      </c>
    </row>
    <row r="14" spans="1:8" x14ac:dyDescent="0.25">
      <c r="A14" s="65" t="s">
        <v>66</v>
      </c>
      <c r="B14" s="66"/>
      <c r="C14" s="34">
        <v>7517.4809999999998</v>
      </c>
      <c r="D14" s="44">
        <f t="shared" si="0"/>
        <v>4.1125024866699982E-3</v>
      </c>
    </row>
    <row r="15" spans="1:8" ht="17.25" x14ac:dyDescent="0.25">
      <c r="A15" s="63" t="s">
        <v>69</v>
      </c>
      <c r="B15" s="64"/>
      <c r="C15" s="36">
        <v>231754.19743722398</v>
      </c>
      <c r="D15" s="43">
        <f t="shared" si="0"/>
        <v>0.12678312233270606</v>
      </c>
    </row>
    <row r="16" spans="1:8" ht="17.25" x14ac:dyDescent="0.25">
      <c r="A16" s="63" t="s">
        <v>70</v>
      </c>
      <c r="B16" s="64"/>
      <c r="C16" s="36">
        <f>+C6+C11+C15</f>
        <v>1827957.8004795571</v>
      </c>
      <c r="D16" s="44"/>
    </row>
    <row r="17" spans="1:5" ht="12.75" customHeight="1" thickBot="1" x14ac:dyDescent="0.3">
      <c r="A17" s="15"/>
      <c r="B17" s="15"/>
    </row>
    <row r="18" spans="1:5" x14ac:dyDescent="0.25">
      <c r="A18" s="22" t="s">
        <v>87</v>
      </c>
      <c r="B18" s="22"/>
      <c r="C18" s="22"/>
      <c r="D18" s="22"/>
      <c r="E18" s="22"/>
    </row>
    <row r="19" spans="1:5" x14ac:dyDescent="0.25">
      <c r="A19" s="46" t="s">
        <v>53</v>
      </c>
      <c r="B19" s="28"/>
      <c r="C19" s="28"/>
      <c r="D19" s="28"/>
      <c r="E19" s="28"/>
    </row>
    <row r="20" spans="1:5" ht="15.75" thickBot="1" x14ac:dyDescent="0.3">
      <c r="A20" s="28"/>
      <c r="B20" s="28"/>
      <c r="C20" s="28"/>
      <c r="D20" s="28"/>
      <c r="E20" s="28"/>
    </row>
    <row r="21" spans="1:5" ht="18" thickTop="1" x14ac:dyDescent="0.3">
      <c r="A21" s="29"/>
      <c r="B21" s="29"/>
      <c r="C21" s="29"/>
      <c r="D21" s="29"/>
      <c r="E21" s="29"/>
    </row>
  </sheetData>
  <mergeCells count="12">
    <mergeCell ref="A5:B5"/>
    <mergeCell ref="A6:B6"/>
    <mergeCell ref="A11:B11"/>
    <mergeCell ref="A15:B15"/>
    <mergeCell ref="A16:B16"/>
    <mergeCell ref="A7:B7"/>
    <mergeCell ref="A8:B8"/>
    <mergeCell ref="A9:B9"/>
    <mergeCell ref="A10:B10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A9D-AED1-4282-8DF9-B1C632BD474F}">
  <sheetPr>
    <tabColor theme="2"/>
    <pageSetUpPr fitToPage="1"/>
  </sheetPr>
  <dimension ref="A1:Q14"/>
  <sheetViews>
    <sheetView workbookViewId="0"/>
  </sheetViews>
  <sheetFormatPr defaultColWidth="11.42578125" defaultRowHeight="15" x14ac:dyDescent="0.25"/>
  <cols>
    <col min="1" max="1" width="26.28515625" style="8" customWidth="1"/>
    <col min="2" max="16384" width="11.42578125" style="8"/>
  </cols>
  <sheetData>
    <row r="1" spans="1:17" ht="18" thickTop="1" x14ac:dyDescent="0.3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17.25" x14ac:dyDescent="0.3">
      <c r="A2" s="27" t="s">
        <v>85</v>
      </c>
    </row>
    <row r="3" spans="1:17" ht="20.25" x14ac:dyDescent="0.3">
      <c r="A3" s="16"/>
    </row>
    <row r="4" spans="1:17" x14ac:dyDescent="0.25">
      <c r="A4" s="31" t="s">
        <v>10</v>
      </c>
    </row>
    <row r="5" spans="1:17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  <c r="Q5" s="30">
        <v>2024</v>
      </c>
    </row>
    <row r="6" spans="1:17" x14ac:dyDescent="0.25">
      <c r="A6" s="33" t="s">
        <v>73</v>
      </c>
      <c r="B6" s="34">
        <v>585314.63887469238</v>
      </c>
      <c r="C6" s="34" t="s">
        <v>5</v>
      </c>
      <c r="D6" s="34" t="s">
        <v>5</v>
      </c>
      <c r="E6" s="34">
        <v>454993.29256569193</v>
      </c>
      <c r="F6" s="34">
        <v>550324.79399686633</v>
      </c>
      <c r="G6" s="34" t="s">
        <v>5</v>
      </c>
      <c r="H6" s="34">
        <v>601003.15135621978</v>
      </c>
      <c r="I6" s="34">
        <v>795149.53690434922</v>
      </c>
      <c r="J6" s="34">
        <v>863132.13001861819</v>
      </c>
      <c r="K6" s="34">
        <v>1060754.9085410824</v>
      </c>
      <c r="L6" s="34">
        <v>1028641.4649680266</v>
      </c>
      <c r="M6" s="34">
        <v>934060.12857240671</v>
      </c>
      <c r="N6" s="34">
        <v>1231293.4349398699</v>
      </c>
      <c r="O6" s="34">
        <v>1283024.7593237427</v>
      </c>
      <c r="P6" s="34">
        <v>1226688.45191985</v>
      </c>
      <c r="Q6" s="34">
        <v>1439182.0607185143</v>
      </c>
    </row>
    <row r="7" spans="1:17" x14ac:dyDescent="0.25">
      <c r="A7" s="47" t="s">
        <v>74</v>
      </c>
      <c r="B7" s="34">
        <v>244073.5811202171</v>
      </c>
      <c r="C7" s="34" t="s">
        <v>5</v>
      </c>
      <c r="D7" s="34" t="s">
        <v>5</v>
      </c>
      <c r="E7" s="34">
        <v>135045.00571638806</v>
      </c>
      <c r="F7" s="34">
        <v>150549.61606132015</v>
      </c>
      <c r="G7" s="34" t="s">
        <v>5</v>
      </c>
      <c r="H7" s="34">
        <v>188179.08766025698</v>
      </c>
      <c r="I7" s="34">
        <v>155504.18269400002</v>
      </c>
      <c r="J7" s="34">
        <v>172725.81099999999</v>
      </c>
      <c r="K7" s="34">
        <v>176058.35</v>
      </c>
      <c r="L7" s="34">
        <v>208549.76298742677</v>
      </c>
      <c r="M7" s="34">
        <v>142180.42778130603</v>
      </c>
      <c r="N7" s="34">
        <v>293105.8561523385</v>
      </c>
      <c r="O7" s="34">
        <v>426950.48380244809</v>
      </c>
      <c r="P7" s="34">
        <v>114577.689556568</v>
      </c>
      <c r="Q7" s="34">
        <v>157021.54232381887</v>
      </c>
    </row>
    <row r="8" spans="1:17" x14ac:dyDescent="0.25">
      <c r="A8" s="33" t="s">
        <v>69</v>
      </c>
      <c r="B8" s="34">
        <v>552925.47999660636</v>
      </c>
      <c r="C8" s="34" t="s">
        <v>5</v>
      </c>
      <c r="D8" s="34" t="s">
        <v>5</v>
      </c>
      <c r="E8" s="34">
        <v>493234.30393871974</v>
      </c>
      <c r="F8" s="34">
        <v>324468.83111604897</v>
      </c>
      <c r="G8" s="34" t="s">
        <v>5</v>
      </c>
      <c r="H8" s="34">
        <v>222114.03518545165</v>
      </c>
      <c r="I8" s="34">
        <v>311007.73944514513</v>
      </c>
      <c r="J8" s="34">
        <v>361305.28816756478</v>
      </c>
      <c r="K8" s="34">
        <v>162646.3168697434</v>
      </c>
      <c r="L8" s="34">
        <v>61182.299394519534</v>
      </c>
      <c r="M8" s="34">
        <v>125535.04622581531</v>
      </c>
      <c r="N8" s="34">
        <v>132326.42243466992</v>
      </c>
      <c r="O8" s="34">
        <v>133183.72137749102</v>
      </c>
      <c r="P8" s="34">
        <v>168110.61744455199</v>
      </c>
      <c r="Q8" s="34">
        <v>231754.19743722398</v>
      </c>
    </row>
    <row r="9" spans="1:17" ht="17.25" x14ac:dyDescent="0.25">
      <c r="A9" s="32" t="s">
        <v>70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1656725.7135268783</v>
      </c>
      <c r="O9" s="36">
        <v>1843158.9645036818</v>
      </c>
      <c r="P9" s="36">
        <f>+P6+P7+P8</f>
        <v>1509376.7589209699</v>
      </c>
      <c r="Q9" s="36">
        <f>+Q6+Q7+Q8</f>
        <v>1827957.8004795571</v>
      </c>
    </row>
    <row r="10" spans="1:17" ht="15.75" thickBot="1" x14ac:dyDescent="0.3"/>
    <row r="11" spans="1:17" x14ac:dyDescent="0.25">
      <c r="A11" s="22" t="s">
        <v>59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7" x14ac:dyDescent="0.25">
      <c r="A12" s="24" t="s">
        <v>87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7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7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0609-3019-457F-98B8-48F1B2EA311D}">
  <sheetPr>
    <tabColor theme="2"/>
    <pageSetUpPr fitToPage="1"/>
  </sheetPr>
  <dimension ref="A1:Q47"/>
  <sheetViews>
    <sheetView workbookViewId="0"/>
  </sheetViews>
  <sheetFormatPr defaultColWidth="11.42578125" defaultRowHeight="15" x14ac:dyDescent="0.25"/>
  <cols>
    <col min="1" max="1" width="27.42578125" style="8" customWidth="1"/>
    <col min="2" max="16384" width="11.42578125" style="8"/>
  </cols>
  <sheetData>
    <row r="1" spans="1:17" ht="18" thickTop="1" x14ac:dyDescent="0.3">
      <c r="A1" s="26" t="s">
        <v>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17.25" x14ac:dyDescent="0.3">
      <c r="A2" s="27" t="s">
        <v>85</v>
      </c>
    </row>
    <row r="3" spans="1:17" ht="20.25" x14ac:dyDescent="0.3">
      <c r="A3" s="7"/>
    </row>
    <row r="4" spans="1:17" x14ac:dyDescent="0.25">
      <c r="A4" s="31" t="s">
        <v>10</v>
      </c>
    </row>
    <row r="5" spans="1:17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  <c r="Q5" s="30">
        <v>2024</v>
      </c>
    </row>
    <row r="6" spans="1:17" x14ac:dyDescent="0.25">
      <c r="A6" s="33" t="s">
        <v>73</v>
      </c>
      <c r="B6" s="48">
        <v>0.42343112050346088</v>
      </c>
      <c r="C6" s="48"/>
      <c r="D6" s="48"/>
      <c r="E6" s="48">
        <v>0.42001735448022731</v>
      </c>
      <c r="F6" s="48">
        <v>0.53672250608160021</v>
      </c>
      <c r="G6" s="48"/>
      <c r="H6" s="48">
        <v>0.59428988980554254</v>
      </c>
      <c r="I6" s="48">
        <v>0.63024001502524873</v>
      </c>
      <c r="J6" s="48">
        <v>0.61777472523477006</v>
      </c>
      <c r="K6" s="48">
        <v>0.73955327665485071</v>
      </c>
      <c r="L6" s="48">
        <v>0.79225388018155374</v>
      </c>
      <c r="M6" s="48">
        <v>0.77723339246321144</v>
      </c>
      <c r="N6" s="48">
        <v>0.7432089843759726</v>
      </c>
      <c r="O6" s="48">
        <v>0.69610097882644117</v>
      </c>
      <c r="P6" s="48">
        <v>0.81271189891435092</v>
      </c>
      <c r="Q6" s="48">
        <v>0.78731689557655593</v>
      </c>
    </row>
    <row r="7" spans="1:17" x14ac:dyDescent="0.25">
      <c r="A7" s="47" t="s">
        <v>74</v>
      </c>
      <c r="B7" s="48">
        <v>0.17656887949653913</v>
      </c>
      <c r="C7" s="48"/>
      <c r="D7" s="48"/>
      <c r="E7" s="48">
        <v>0.12466391694900661</v>
      </c>
      <c r="F7" s="48">
        <v>0.14682850582689647</v>
      </c>
      <c r="G7" s="48"/>
      <c r="H7" s="48">
        <v>0.18607710960742918</v>
      </c>
      <c r="I7" s="48">
        <v>0.12325349370019804</v>
      </c>
      <c r="J7" s="48">
        <v>0.12362607846515472</v>
      </c>
      <c r="K7" s="48">
        <v>0.12852410684831606</v>
      </c>
      <c r="L7" s="48">
        <v>0.160623856382134</v>
      </c>
      <c r="M7" s="48">
        <v>0.11830863222395728</v>
      </c>
      <c r="N7" s="48">
        <v>0.17691875834314633</v>
      </c>
      <c r="O7" s="48">
        <v>0.23164061918957465</v>
      </c>
      <c r="P7" s="48">
        <v>7.5910596131397848E-2</v>
      </c>
      <c r="Q7" s="48">
        <v>8.5899982090738042E-2</v>
      </c>
    </row>
    <row r="8" spans="1:17" x14ac:dyDescent="0.25">
      <c r="A8" s="33" t="s">
        <v>69</v>
      </c>
      <c r="B8" s="48">
        <v>0.4</v>
      </c>
      <c r="C8" s="48"/>
      <c r="D8" s="48"/>
      <c r="E8" s="48">
        <v>0.45531872857076605</v>
      </c>
      <c r="F8" s="48">
        <v>0.31644898809150324</v>
      </c>
      <c r="G8" s="48"/>
      <c r="H8" s="48">
        <v>0.21963300058702828</v>
      </c>
      <c r="I8" s="48">
        <v>0.24650649127455312</v>
      </c>
      <c r="J8" s="48">
        <v>0.25859919630007527</v>
      </c>
      <c r="K8" s="48">
        <v>0.13192261649683329</v>
      </c>
      <c r="L8" s="48">
        <v>4.7122263436312317E-2</v>
      </c>
      <c r="M8" s="48">
        <v>0.10445797531283127</v>
      </c>
      <c r="N8" s="48">
        <v>7.9872257280881057E-2</v>
      </c>
      <c r="O8" s="48">
        <v>7.225840198398413E-2</v>
      </c>
      <c r="P8" s="48">
        <v>0.11137750495425122</v>
      </c>
      <c r="Q8" s="48">
        <v>0.12678312233270606</v>
      </c>
    </row>
    <row r="9" spans="1:17" ht="17.25" x14ac:dyDescent="0.25">
      <c r="A9" s="32" t="s">
        <v>70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  <c r="P9" s="36">
        <v>1509376.7589209699</v>
      </c>
      <c r="Q9" s="36">
        <v>1827957.8004795571</v>
      </c>
    </row>
    <row r="10" spans="1:17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43" spans="1:15" ht="15.75" thickBot="1" x14ac:dyDescent="0.3"/>
    <row r="44" spans="1:15" x14ac:dyDescent="0.25">
      <c r="A44" s="22" t="s">
        <v>59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4" t="s">
        <v>87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5.75" thickBo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ht="18" thickTop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378EAF94-136B-4DE4-AADA-A95D3E9C1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44F935-D70D-4D4D-9AF2-76D8BF545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3192D6-15B4-445A-9BE8-CF13C7F5D23F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5</vt:i4>
      </vt:variant>
    </vt:vector>
  </HeadingPairs>
  <TitlesOfParts>
    <vt:vector size="12" baseType="lpstr">
      <vt:lpstr>Índice</vt:lpstr>
      <vt:lpstr>1.1</vt:lpstr>
      <vt:lpstr>1.2</vt:lpstr>
      <vt:lpstr>1.3</vt:lpstr>
      <vt:lpstr>2.1</vt:lpstr>
      <vt:lpstr>2.2</vt:lpstr>
      <vt:lpstr>2.3</vt:lpstr>
      <vt:lpstr>'1.3'!Inprimatzeko_area</vt:lpstr>
      <vt:lpstr>'2.1'!Inprimatzeko_area</vt:lpstr>
      <vt:lpstr>'2.2'!Inprimatzeko_area</vt:lpstr>
      <vt:lpstr>'2.3'!Inprimatzeko_area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Pérez Lekue, Ricardo</cp:lastModifiedBy>
  <cp:lastPrinted>2024-06-07T11:01:00Z</cp:lastPrinted>
  <dcterms:created xsi:type="dcterms:W3CDTF">2024-02-20T12:02:42Z</dcterms:created>
  <dcterms:modified xsi:type="dcterms:W3CDTF">2026-06-03T07:21:23Z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