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Inventario_RCD_2021-2022/Trabajo/"/>
    </mc:Choice>
  </mc:AlternateContent>
  <xr:revisionPtr revIDLastSave="362" documentId="13_ncr:1_{8A459A78-88AA-4BA5-829B-851B22706C07}" xr6:coauthVersionLast="47" xr6:coauthVersionMax="47" xr10:uidLastSave="{3652C312-EE73-4823-95C0-890672E5F76D}"/>
  <bookViews>
    <workbookView xWindow="-120" yWindow="-120" windowWidth="29040" windowHeight="15840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clasificacion">#REF!</definedName>
    <definedName name="datos">OFFSET(#REF!,0,0,COUNTA(#REF!),COUNTA(#REF!))</definedName>
    <definedName name="_xlnm.Print_Area" localSheetId="3">'1.3'!$A$1:$N$14</definedName>
    <definedName name="_xlnm.Print_Area" localSheetId="4">'2.1'!$A$1:$E$21</definedName>
    <definedName name="_xlnm.Print_Area" localSheetId="5">'2.2'!$A$1:$N$14</definedName>
    <definedName name="_xlnm.Print_Area" localSheetId="6">'2.3'!$A$1:$N$47</definedName>
    <definedName name="_xlnm.Print_Area" localSheetId="0">Índice!$A$1:$A$15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6" l="1"/>
  <c r="C11" i="5"/>
  <c r="C6" i="5"/>
  <c r="D10" i="5" s="1"/>
  <c r="N9" i="4"/>
  <c r="C22" i="3"/>
  <c r="D18" i="3" s="1"/>
  <c r="D22" i="2"/>
  <c r="C22" i="2"/>
  <c r="F21" i="2"/>
  <c r="F22" i="2" s="1"/>
  <c r="F18" i="2"/>
  <c r="F17" i="2"/>
  <c r="F16" i="2"/>
  <c r="E19" i="2"/>
  <c r="D19" i="2"/>
  <c r="F15" i="2"/>
  <c r="F12" i="2"/>
  <c r="F11" i="2"/>
  <c r="F10" i="2"/>
  <c r="F9" i="2"/>
  <c r="D7" i="2"/>
  <c r="D13" i="2" s="1"/>
  <c r="C7" i="2"/>
  <c r="E7" i="2"/>
  <c r="E13" i="2" s="1"/>
  <c r="D7" i="5" l="1"/>
  <c r="D23" i="2"/>
  <c r="D8" i="5"/>
  <c r="D11" i="3"/>
  <c r="D15" i="3"/>
  <c r="D19" i="3"/>
  <c r="D9" i="5"/>
  <c r="D7" i="3"/>
  <c r="C16" i="5"/>
  <c r="D15" i="5" s="1"/>
  <c r="D12" i="5"/>
  <c r="D14" i="3"/>
  <c r="F19" i="2"/>
  <c r="D13" i="5"/>
  <c r="D13" i="3"/>
  <c r="D10" i="3"/>
  <c r="D16" i="3"/>
  <c r="D21" i="3"/>
  <c r="D12" i="3"/>
  <c r="D20" i="3"/>
  <c r="D17" i="3"/>
  <c r="D9" i="3"/>
  <c r="D8" i="3"/>
  <c r="F7" i="2"/>
  <c r="C13" i="2"/>
  <c r="D14" i="5"/>
  <c r="E22" i="2"/>
  <c r="E23" i="2" s="1"/>
  <c r="D6" i="3"/>
  <c r="F8" i="2"/>
  <c r="D11" i="5" l="1"/>
  <c r="D6" i="5"/>
  <c r="F13" i="2"/>
  <c r="F23" i="2" s="1"/>
  <c r="C23" i="2"/>
</calcChain>
</file>

<file path=xl/sharedStrings.xml><?xml version="1.0" encoding="utf-8"?>
<sst xmlns="http://schemas.openxmlformats.org/spreadsheetml/2006/main" count="142" uniqueCount="90">
  <si>
    <t>Actividad / Tipo de Obra</t>
  </si>
  <si>
    <t>Bizkaia</t>
  </si>
  <si>
    <t>Gipuzkoa</t>
  </si>
  <si>
    <t>Industria</t>
  </si>
  <si>
    <t>%</t>
  </si>
  <si>
    <t>:</t>
  </si>
  <si>
    <t>Cantidad (t)</t>
  </si>
  <si>
    <t>https://eur-lex.europa.eu/legal-content/ES/TXT/?uri=CELEX%3A02000D0532-20150601</t>
  </si>
  <si>
    <t>Euskal Autonomia Erkidegoko Eraikuntza- eta Eraispen- Hondakinen estatistika. 2021.</t>
  </si>
  <si>
    <t>1.1.- Sortutako Eraikuntza- eta Erainspen- Hondakinak obra mota, jarduera eta lurralde historikoaren arabera. Euskal A. E. 2021.</t>
  </si>
  <si>
    <t>1.2.- Sortutako Eraikuntza- eta Erainspen- Hondakinak 6 digitoko EHZ kategorien arabera. Euskal A. E. 2021.</t>
  </si>
  <si>
    <t>1.3.- Sortutako Eraikuntza- eta Erainspen- Hondakinak obra mota eta jardueraren arabera. Euskal A. E. 2009-2021.</t>
  </si>
  <si>
    <t>2.1.- Eraikuntza- eta Erainspen- Hondakinen azken kudeaketa motaren arabera. Euskal A. E. 2021.</t>
  </si>
  <si>
    <t>2.2.- Eraikuntza- eta Erainspen- Hondakinen azken kudeaketa. Euskal A. E. 2009-2021.</t>
  </si>
  <si>
    <t>2.3.- Eraikuntza- eta Erainspen- Hondakinen azken kudeaketaren ehunekoaren irudikapen grafikoa.  Euskal A. E. 2009-2021.</t>
  </si>
  <si>
    <t>Europako Hondakinen Katalogoa (EHZ) edo (EHZ), Europako Batzordeak egina, hondakinak definitzeko eta sailkatzeko funtsezko pieza.</t>
  </si>
  <si>
    <r>
      <rPr>
        <b/>
        <u/>
        <sz val="9"/>
        <rFont val="Segoe UI"/>
        <family val="2"/>
      </rPr>
      <t>Iturria</t>
    </r>
    <r>
      <rPr>
        <sz val="9"/>
        <rFont val="Segoe UI"/>
        <family val="2"/>
      </rPr>
      <t>: Ekonomiaren Garapen, Jasangarritasun eta Ingurumen Saila.</t>
    </r>
  </si>
  <si>
    <t>1.1.- Sortutako Eraikuntza- eta Erainspen- Hondakinak obra mota, jarduera eta lurralde historikoaren</t>
  </si>
  <si>
    <t>arabera. Euskal A.E. 2021.</t>
  </si>
  <si>
    <r>
      <t xml:space="preserve">Unitateak: </t>
    </r>
    <r>
      <rPr>
        <sz val="9"/>
        <rFont val="Arial"/>
        <family val="2"/>
      </rPr>
      <t>tonak</t>
    </r>
  </si>
  <si>
    <t>Araba</t>
  </si>
  <si>
    <t>EAE</t>
  </si>
  <si>
    <t>I. LIZENTZIA BEHAR DUTEN OBRAK</t>
  </si>
  <si>
    <t xml:space="preserve">   Bizitegitarako ez den erabilera</t>
  </si>
  <si>
    <t>Nekazaritza, abeltzaintza edo arrantza</t>
  </si>
  <si>
    <t>Zerbitzuak</t>
  </si>
  <si>
    <t xml:space="preserve">   Bizitegi-erabilera</t>
  </si>
  <si>
    <t xml:space="preserve">   Bakarrik erabateko eraispena</t>
  </si>
  <si>
    <t>LIZENTZIA BEHAR DUTEN OBRAK GUZTIRA</t>
  </si>
  <si>
    <t>II. OBRA ZIBILA</t>
  </si>
  <si>
    <t>Garraioa</t>
  </si>
  <si>
    <t>Urbanizazioa</t>
  </si>
  <si>
    <t>Hidraulikoak</t>
  </si>
  <si>
    <t>Ingurumena</t>
  </si>
  <si>
    <t>OBRA ZIBILA GUZTIRA</t>
  </si>
  <si>
    <t>III. OBRA TXIKIA</t>
  </si>
  <si>
    <t>Obra txikia</t>
  </si>
  <si>
    <t>OBRA TXIKIA GUZTIRA</t>
  </si>
  <si>
    <t>EEH GUZTIRA</t>
  </si>
  <si>
    <t>EHZ</t>
  </si>
  <si>
    <t>Tonak</t>
  </si>
  <si>
    <r>
      <t xml:space="preserve">Unitateak: </t>
    </r>
    <r>
      <rPr>
        <sz val="9"/>
        <rFont val="Arial"/>
        <family val="2"/>
      </rPr>
      <t>tonak eta %</t>
    </r>
  </si>
  <si>
    <t xml:space="preserve">1.2.- Sortutako Eraikuntza- eta Erainspen- Hondakinak 6 digitoko   </t>
  </si>
  <si>
    <t>EHZ kategorien arabera. Euskal A. E. 2021.</t>
  </si>
  <si>
    <t>Deskribapena</t>
  </si>
  <si>
    <t>Hormigoia</t>
  </si>
  <si>
    <t>Adreiluak</t>
  </si>
  <si>
    <t>Zeramikoa</t>
  </si>
  <si>
    <t>Hormigoiaren eta zeramikaren nahasketak</t>
  </si>
  <si>
    <t>Zura</t>
  </si>
  <si>
    <t>Beira</t>
  </si>
  <si>
    <t>Plastikoa</t>
  </si>
  <si>
    <t>Nahaste bituminosoak</t>
  </si>
  <si>
    <t>Burdina eta altzairua</t>
  </si>
  <si>
    <t>Metal nahasiak</t>
  </si>
  <si>
    <t>Igeltsuzko eraikuntza-materialak</t>
  </si>
  <si>
    <t>Nahasketak</t>
  </si>
  <si>
    <t>Papera eta kartoia</t>
  </si>
  <si>
    <t>Udal-hondakinen nahasketak</t>
  </si>
  <si>
    <t>Bestelakoak</t>
  </si>
  <si>
    <t>Arriskutsuak</t>
  </si>
  <si>
    <t>Bestelako hondakinak</t>
  </si>
  <si>
    <t>GUZTIRA</t>
  </si>
  <si>
    <r>
      <rPr>
        <b/>
        <u/>
        <sz val="9"/>
        <rFont val="Segoe UI"/>
        <family val="2"/>
      </rPr>
      <t>Iturria:</t>
    </r>
    <r>
      <rPr>
        <sz val="9"/>
        <rFont val="Segoe UI"/>
        <family val="2"/>
      </rPr>
      <t xml:space="preserve"> Ekonomiaren Garapen, Jasangarritasun eta Ingurumen Saila. Euskal A. E.  Eraikuntza- eta Erainspen-hondakinen estatistika.</t>
    </r>
  </si>
  <si>
    <r>
      <rPr>
        <b/>
        <u/>
        <sz val="9"/>
        <rFont val="Segoe UI"/>
        <family val="2"/>
      </rPr>
      <t>Iturria:</t>
    </r>
    <r>
      <rPr>
        <sz val="9"/>
        <rFont val="Segoe UI"/>
        <family val="2"/>
      </rPr>
      <t xml:space="preserve"> Ekonomiaren Garapen, Jasangarritasun eta Ingurumen Saila. Euskal A. E.  </t>
    </r>
  </si>
  <si>
    <t>Eraikuntza- eta Erainspen-hondakinen estatistika.</t>
  </si>
  <si>
    <t xml:space="preserve">1.3.- Sortutako Eraikuntza- eta Erainspen- Hondakinak obra mota eta jardueraren arabera. </t>
  </si>
  <si>
    <t>Euskal A. E. 2009-2021.</t>
  </si>
  <si>
    <t>Jarduera/Obra mota</t>
  </si>
  <si>
    <t>Lizentzia behar duten obrak</t>
  </si>
  <si>
    <t>Obra zibila</t>
  </si>
  <si>
    <r>
      <t>Unitateak:</t>
    </r>
    <r>
      <rPr>
        <sz val="9"/>
        <rFont val="Arial"/>
        <family val="2"/>
      </rPr>
      <t xml:space="preserve"> tonak</t>
    </r>
  </si>
  <si>
    <t>(:) Datua ez dago eskuragarri</t>
  </si>
  <si>
    <t xml:space="preserve">2.1.- Eraikuntza- eta Erainspen- Hondakinen azken kudeaketa motaren arabera. </t>
  </si>
  <si>
    <t>Euskal A.E. 2021.</t>
  </si>
  <si>
    <t>Kudeaketa</t>
  </si>
  <si>
    <t>Birziklapena</t>
  </si>
  <si>
    <t>Planta finkoa</t>
  </si>
  <si>
    <t>Planta mugikorra</t>
  </si>
  <si>
    <t>Bestelako kudeatzaileak</t>
  </si>
  <si>
    <t>Hondakin arriskutsuak</t>
  </si>
  <si>
    <t>Ezabatzea</t>
  </si>
  <si>
    <t>Zabortegia</t>
  </si>
  <si>
    <t>Kudeaketa ezezaguna</t>
  </si>
  <si>
    <t>Guztira</t>
  </si>
  <si>
    <r>
      <t xml:space="preserve">Unitateak: </t>
    </r>
    <r>
      <rPr>
        <sz val="9"/>
        <rFont val="Arial"/>
        <family val="2"/>
      </rPr>
      <t>tonak eta %.</t>
    </r>
  </si>
  <si>
    <t xml:space="preserve">2.2.- Eraikuntza- eta Erainspen- Hondakinen azken kudeaketa. </t>
  </si>
  <si>
    <t>Birziklatzea</t>
  </si>
  <si>
    <t>Zabortegian ezabatzea</t>
  </si>
  <si>
    <t xml:space="preserve">2.3.- Eraikuntza- eta Erainspen- Hondakinen azken kudeaketaren ehunekoaren irudikapen grafikoa.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</si>
</sst>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10"/>
      <name val="Segoe UI"/>
      <family val="2"/>
    </font>
    <font>
      <sz val="9"/>
      <color theme="1"/>
      <name val="Segoe U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9" fillId="0" borderId="1" xfId="2" applyFont="1" applyBorder="1"/>
    <xf numFmtId="0" fontId="10" fillId="0" borderId="4" xfId="0" applyFont="1" applyBorder="1"/>
    <xf numFmtId="0" fontId="0" fillId="0" borderId="4" xfId="0" applyBorder="1"/>
    <xf numFmtId="0" fontId="0" fillId="0" borderId="5" xfId="0" applyBorder="1"/>
    <xf numFmtId="0" fontId="11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0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4" fillId="0" borderId="8" xfId="5" applyFont="1" applyBorder="1" applyAlignment="1">
      <alignment horizontal="center" vertical="center" wrapText="1"/>
    </xf>
    <xf numFmtId="14" fontId="15" fillId="0" borderId="9" xfId="5" applyNumberFormat="1" applyFont="1" applyBorder="1" applyAlignment="1">
      <alignment vertical="center" wrapText="1"/>
    </xf>
    <xf numFmtId="0" fontId="16" fillId="0" borderId="4" xfId="5" applyFont="1" applyBorder="1" applyAlignment="1">
      <alignment horizontal="left" indent="1"/>
    </xf>
    <xf numFmtId="0" fontId="17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7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19" fillId="0" borderId="11" xfId="0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2" borderId="0" xfId="0" applyFill="1"/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indent="1"/>
    </xf>
    <xf numFmtId="0" fontId="19" fillId="0" borderId="12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3" fontId="16" fillId="0" borderId="15" xfId="0" applyNumberFormat="1" applyFont="1" applyBorder="1" applyAlignment="1">
      <alignment horizontal="right" vertical="center" indent="1"/>
    </xf>
    <xf numFmtId="3" fontId="21" fillId="0" borderId="22" xfId="0" applyNumberFormat="1" applyFont="1" applyBorder="1" applyAlignment="1">
      <alignment horizontal="right" vertical="center" indent="1"/>
    </xf>
    <xf numFmtId="3" fontId="21" fillId="0" borderId="15" xfId="0" applyNumberFormat="1" applyFont="1" applyBorder="1" applyAlignment="1">
      <alignment horizontal="right" vertical="center" indent="1"/>
    </xf>
    <xf numFmtId="0" fontId="21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0" fontId="16" fillId="0" borderId="23" xfId="0" applyNumberFormat="1" applyFont="1" applyBorder="1"/>
    <xf numFmtId="3" fontId="16" fillId="0" borderId="18" xfId="0" applyNumberFormat="1" applyFont="1" applyBorder="1" applyAlignment="1">
      <alignment horizontal="right" vertical="center" indent="1"/>
    </xf>
    <xf numFmtId="0" fontId="17" fillId="0" borderId="0" xfId="5" applyFont="1" applyBorder="1" applyAlignment="1">
      <alignment horizontal="left" indent="1"/>
    </xf>
    <xf numFmtId="0" fontId="17" fillId="0" borderId="25" xfId="5" applyFont="1" applyBorder="1" applyAlignment="1">
      <alignment horizontal="left" indent="1"/>
    </xf>
    <xf numFmtId="10" fontId="21" fillId="0" borderId="23" xfId="6" applyNumberFormat="1" applyFont="1" applyFill="1" applyBorder="1" applyAlignment="1">
      <alignment horizontal="right" vertical="center" indent="1"/>
    </xf>
    <xf numFmtId="10" fontId="16" fillId="0" borderId="23" xfId="6" applyNumberFormat="1" applyFont="1" applyFill="1" applyBorder="1" applyAlignment="1">
      <alignment horizontal="right" vertical="center" indent="1"/>
    </xf>
    <xf numFmtId="3" fontId="21" fillId="0" borderId="19" xfId="0" applyNumberFormat="1" applyFont="1" applyBorder="1" applyAlignment="1">
      <alignment horizontal="right" vertical="center" indent="1"/>
    </xf>
    <xf numFmtId="0" fontId="22" fillId="2" borderId="0" xfId="0" applyFont="1" applyFill="1" applyAlignment="1">
      <alignment horizontal="left" indent="1"/>
    </xf>
    <xf numFmtId="0" fontId="16" fillId="0" borderId="12" xfId="0" applyFont="1" applyBorder="1" applyAlignment="1">
      <alignment horizontal="left" vertical="center" indent="1"/>
    </xf>
    <xf numFmtId="9" fontId="16" fillId="0" borderId="23" xfId="6" applyNumberFormat="1" applyFont="1" applyFill="1" applyBorder="1" applyAlignment="1">
      <alignment horizontal="right" vertical="center" indent="1"/>
    </xf>
    <xf numFmtId="0" fontId="21" fillId="0" borderId="1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9"/>
    </xf>
    <xf numFmtId="0" fontId="16" fillId="0" borderId="19" xfId="0" applyFont="1" applyBorder="1" applyAlignment="1">
      <alignment horizontal="left" vertical="center" wrapText="1" indent="9"/>
    </xf>
    <xf numFmtId="0" fontId="19" fillId="0" borderId="2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2"/>
    </xf>
    <xf numFmtId="0" fontId="16" fillId="0" borderId="19" xfId="0" applyFont="1" applyBorder="1" applyAlignment="1">
      <alignment horizontal="left" vertical="center" wrapText="1" indent="12"/>
    </xf>
  </cellXfs>
  <cellStyles count="7">
    <cellStyle name="Hiperesteka" xfId="1" builtinId="8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" xfId="0" builtinId="0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Birziklatzea</c:v>
                </c:pt>
              </c:strCache>
            </c:strRef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'2.3'!$B$6:$N$6</c:f>
              <c:numCache>
                <c:formatCode>0%</c:formatCode>
                <c:ptCount val="13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FF2-8B6E-760F80E5D981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Zabortegian ezabatzea</c:v>
                </c:pt>
              </c:strCache>
            </c:strRef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'2.3'!$B$7:$N$7</c:f>
              <c:numCache>
                <c:formatCode>0%</c:formatCode>
                <c:ptCount val="13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FF2-8B6E-760F80E5D981}"/>
            </c:ext>
          </c:extLst>
        </c:ser>
        <c:ser>
          <c:idx val="2"/>
          <c:order val="2"/>
          <c:tx>
            <c:strRef>
              <c:f>'2.3'!$A$8</c:f>
              <c:strCache>
                <c:ptCount val="1"/>
                <c:pt idx="0">
                  <c:v>Kudeaketa ezezaguna</c:v>
                </c:pt>
              </c:strCache>
            </c:strRef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'2.3'!$B$8:$N$8</c:f>
              <c:numCache>
                <c:formatCode>0%</c:formatCode>
                <c:ptCount val="13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A-4FF2-8B6E-760F80E5D9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85724</xdr:rowOff>
    </xdr:from>
    <xdr:to>
      <xdr:col>10</xdr:col>
      <xdr:colOff>161924</xdr:colOff>
      <xdr:row>42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116FDC-E34E-44BF-9CD4-8E3AEA88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tabSelected="1" workbookViewId="0"/>
  </sheetViews>
  <sheetFormatPr defaultColWidth="11.42578125" defaultRowHeight="12.75" x14ac:dyDescent="0.2"/>
  <cols>
    <col min="1" max="1" width="149.42578125" style="1" customWidth="1"/>
    <col min="2" max="13" width="12.140625" style="1" customWidth="1"/>
    <col min="14" max="16384" width="11.42578125" style="1"/>
  </cols>
  <sheetData>
    <row r="1" spans="1:2" ht="15" customHeight="1" thickBot="1" x14ac:dyDescent="0.25">
      <c r="A1" s="18"/>
    </row>
    <row r="2" spans="1:2" ht="61.5" customHeight="1" x14ac:dyDescent="0.2">
      <c r="A2" s="19" t="s">
        <v>8</v>
      </c>
    </row>
    <row r="3" spans="1:2" ht="8.25" customHeight="1" thickBot="1" x14ac:dyDescent="0.25">
      <c r="A3" s="20"/>
      <c r="B3" s="2"/>
    </row>
    <row r="4" spans="1:2" ht="20.100000000000001" customHeight="1" x14ac:dyDescent="0.25">
      <c r="A4" s="21" t="s">
        <v>9</v>
      </c>
      <c r="B4" s="2"/>
    </row>
    <row r="5" spans="1:2" ht="20.100000000000001" customHeight="1" x14ac:dyDescent="0.25">
      <c r="A5" s="21" t="s">
        <v>10</v>
      </c>
      <c r="B5" s="2"/>
    </row>
    <row r="6" spans="1:2" ht="20.100000000000001" customHeight="1" x14ac:dyDescent="0.25">
      <c r="A6" s="21" t="s">
        <v>11</v>
      </c>
      <c r="B6" s="2"/>
    </row>
    <row r="7" spans="1:2" ht="20.25" customHeight="1" x14ac:dyDescent="0.25">
      <c r="A7" s="21" t="s">
        <v>12</v>
      </c>
      <c r="B7" s="2"/>
    </row>
    <row r="8" spans="1:2" s="4" customFormat="1" ht="20.25" customHeight="1" x14ac:dyDescent="0.25">
      <c r="A8" s="21" t="s">
        <v>13</v>
      </c>
      <c r="B8" s="3"/>
    </row>
    <row r="9" spans="1:2" s="4" customFormat="1" ht="20.100000000000001" customHeight="1" x14ac:dyDescent="0.25">
      <c r="A9" s="21" t="s">
        <v>14</v>
      </c>
      <c r="B9" s="3"/>
    </row>
    <row r="10" spans="1:2" ht="8.25" customHeight="1" thickBot="1" x14ac:dyDescent="0.25">
      <c r="A10" s="5"/>
      <c r="B10" s="2"/>
    </row>
    <row r="11" spans="1:2" ht="13.5" customHeight="1" x14ac:dyDescent="0.2">
      <c r="A11" s="22" t="s">
        <v>15</v>
      </c>
      <c r="B11" s="2"/>
    </row>
    <row r="12" spans="1:2" ht="13.5" customHeight="1" x14ac:dyDescent="0.25">
      <c r="A12" s="23" t="s">
        <v>7</v>
      </c>
      <c r="B12" s="6"/>
    </row>
    <row r="13" spans="1:2" ht="8.25" customHeight="1" x14ac:dyDescent="0.2">
      <c r="A13" s="25"/>
    </row>
    <row r="14" spans="1:2" ht="15.75" customHeight="1" x14ac:dyDescent="0.2">
      <c r="A14" s="24" t="s">
        <v>16</v>
      </c>
    </row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7"/>
  <sheetViews>
    <sheetView workbookViewId="0"/>
  </sheetViews>
  <sheetFormatPr defaultColWidth="11.42578125" defaultRowHeight="15" x14ac:dyDescent="0.25"/>
  <cols>
    <col min="1" max="1" width="11.42578125" style="8"/>
    <col min="2" max="2" width="36.7109375" style="8" bestFit="1" customWidth="1"/>
    <col min="3" max="6" width="16.5703125" style="8" customWidth="1"/>
    <col min="7" max="16384" width="11.42578125" style="8"/>
  </cols>
  <sheetData>
    <row r="1" spans="1:8" ht="18" thickTop="1" x14ac:dyDescent="0.3">
      <c r="A1" s="26" t="s">
        <v>17</v>
      </c>
      <c r="B1" s="26"/>
      <c r="C1" s="26"/>
      <c r="D1" s="26"/>
      <c r="E1" s="26"/>
      <c r="F1" s="26"/>
      <c r="G1" s="9"/>
    </row>
    <row r="2" spans="1:8" ht="20.25" x14ac:dyDescent="0.3">
      <c r="A2" s="27" t="s">
        <v>18</v>
      </c>
      <c r="B2" s="7"/>
      <c r="G2" s="9"/>
    </row>
    <row r="3" spans="1:8" ht="20.25" x14ac:dyDescent="0.3">
      <c r="B3" s="7"/>
      <c r="G3" s="9"/>
    </row>
    <row r="4" spans="1:8" x14ac:dyDescent="0.25">
      <c r="A4" s="31" t="s">
        <v>19</v>
      </c>
      <c r="B4" s="11"/>
      <c r="C4" s="11"/>
      <c r="D4" s="11"/>
      <c r="E4" s="11"/>
      <c r="F4" s="11"/>
      <c r="G4" s="12"/>
      <c r="H4" s="11"/>
    </row>
    <row r="5" spans="1:8" ht="15" customHeight="1" x14ac:dyDescent="0.25">
      <c r="A5" s="55" t="s">
        <v>0</v>
      </c>
      <c r="B5" s="56"/>
      <c r="C5" s="30" t="s">
        <v>20</v>
      </c>
      <c r="D5" s="30" t="s">
        <v>1</v>
      </c>
      <c r="E5" s="30" t="s">
        <v>2</v>
      </c>
      <c r="F5" s="30" t="s">
        <v>21</v>
      </c>
    </row>
    <row r="6" spans="1:8" ht="15" customHeight="1" x14ac:dyDescent="0.25">
      <c r="A6" s="57" t="s">
        <v>22</v>
      </c>
      <c r="B6" s="58"/>
      <c r="C6" s="30"/>
      <c r="D6" s="30"/>
      <c r="E6" s="30"/>
      <c r="F6" s="30"/>
    </row>
    <row r="7" spans="1:8" x14ac:dyDescent="0.25">
      <c r="A7" s="59" t="s">
        <v>23</v>
      </c>
      <c r="B7" s="60"/>
      <c r="C7" s="34">
        <f>+C8+C9+C10</f>
        <v>56095.823942735544</v>
      </c>
      <c r="D7" s="34">
        <f>+D8+D9+D10</f>
        <v>79799.292313321799</v>
      </c>
      <c r="E7" s="34">
        <f>+E8+E9+E10</f>
        <v>72638.457028426667</v>
      </c>
      <c r="F7" s="34">
        <f t="shared" ref="F7:F13" si="0">SUM(C7:E7)</f>
        <v>208533.57328448401</v>
      </c>
    </row>
    <row r="8" spans="1:8" x14ac:dyDescent="0.25">
      <c r="A8" s="51" t="s">
        <v>24</v>
      </c>
      <c r="B8" s="52"/>
      <c r="C8" s="34">
        <v>591.52342978369074</v>
      </c>
      <c r="D8" s="34">
        <v>270.06327612520818</v>
      </c>
      <c r="E8" s="34">
        <v>229.54896604753938</v>
      </c>
      <c r="F8" s="34">
        <f t="shared" si="0"/>
        <v>1091.1356719564383</v>
      </c>
    </row>
    <row r="9" spans="1:8" x14ac:dyDescent="0.25">
      <c r="A9" s="51" t="s">
        <v>3</v>
      </c>
      <c r="B9" s="52"/>
      <c r="C9" s="34">
        <v>12166.890659611025</v>
      </c>
      <c r="D9" s="34">
        <v>23337.755380461545</v>
      </c>
      <c r="E9" s="34">
        <v>26311.09023561763</v>
      </c>
      <c r="F9" s="34">
        <f t="shared" si="0"/>
        <v>61815.7362756902</v>
      </c>
    </row>
    <row r="10" spans="1:8" x14ac:dyDescent="0.25">
      <c r="A10" s="51" t="s">
        <v>25</v>
      </c>
      <c r="B10" s="52"/>
      <c r="C10" s="34">
        <v>43337.409853340832</v>
      </c>
      <c r="D10" s="34">
        <v>56191.473656735041</v>
      </c>
      <c r="E10" s="34">
        <v>46097.817826761493</v>
      </c>
      <c r="F10" s="34">
        <f t="shared" si="0"/>
        <v>145626.70133683737</v>
      </c>
    </row>
    <row r="11" spans="1:8" x14ac:dyDescent="0.25">
      <c r="A11" s="59" t="s">
        <v>26</v>
      </c>
      <c r="B11" s="60"/>
      <c r="C11" s="34">
        <v>103250.68166663715</v>
      </c>
      <c r="D11" s="34">
        <v>312769.08880772692</v>
      </c>
      <c r="E11" s="34">
        <v>320748.01280253544</v>
      </c>
      <c r="F11" s="34">
        <f t="shared" si="0"/>
        <v>736767.78327689948</v>
      </c>
    </row>
    <row r="12" spans="1:8" x14ac:dyDescent="0.25">
      <c r="A12" s="59" t="s">
        <v>27</v>
      </c>
      <c r="B12" s="60"/>
      <c r="C12" s="34">
        <v>3095.6262654638713</v>
      </c>
      <c r="D12" s="34">
        <v>7525.9739983014333</v>
      </c>
      <c r="E12" s="34">
        <v>10538.938784129599</v>
      </c>
      <c r="F12" s="34">
        <f t="shared" si="0"/>
        <v>21160.539047894905</v>
      </c>
    </row>
    <row r="13" spans="1:8" x14ac:dyDescent="0.25">
      <c r="A13" s="49" t="s">
        <v>28</v>
      </c>
      <c r="B13" s="50"/>
      <c r="C13" s="35">
        <f>+C7+C11+C12</f>
        <v>162442.13187483657</v>
      </c>
      <c r="D13" s="35">
        <f>+D7+D11+D12</f>
        <v>400094.35511935013</v>
      </c>
      <c r="E13" s="35">
        <f>+E7+E11+E12</f>
        <v>403925.40861509176</v>
      </c>
      <c r="F13" s="35">
        <f t="shared" si="0"/>
        <v>966461.89560927846</v>
      </c>
    </row>
    <row r="14" spans="1:8" ht="15" customHeight="1" x14ac:dyDescent="0.25">
      <c r="A14" s="53" t="s">
        <v>29</v>
      </c>
      <c r="B14" s="54"/>
      <c r="C14" s="34"/>
      <c r="D14" s="34"/>
      <c r="E14" s="34"/>
      <c r="F14" s="34"/>
    </row>
    <row r="15" spans="1:8" x14ac:dyDescent="0.25">
      <c r="A15" s="51" t="s">
        <v>30</v>
      </c>
      <c r="B15" s="52"/>
      <c r="C15" s="34">
        <v>23700.886695200003</v>
      </c>
      <c r="D15" s="34">
        <v>68213.216557199994</v>
      </c>
      <c r="E15" s="34">
        <v>91597.488353800014</v>
      </c>
      <c r="F15" s="34">
        <f>SUM(C15:E15)</f>
        <v>183511.59160620003</v>
      </c>
    </row>
    <row r="16" spans="1:8" x14ac:dyDescent="0.25">
      <c r="A16" s="51" t="s">
        <v>31</v>
      </c>
      <c r="B16" s="52"/>
      <c r="C16" s="34">
        <v>61342.074248399993</v>
      </c>
      <c r="D16" s="34">
        <v>198894.77956039997</v>
      </c>
      <c r="E16" s="34">
        <v>104450.99313439999</v>
      </c>
      <c r="F16" s="34">
        <f>SUM(C16:E16)</f>
        <v>364687.84694319998</v>
      </c>
    </row>
    <row r="17" spans="1:7" x14ac:dyDescent="0.25">
      <c r="A17" s="51" t="s">
        <v>32</v>
      </c>
      <c r="B17" s="52"/>
      <c r="C17" s="34">
        <v>2947.9306505999998</v>
      </c>
      <c r="D17" s="34">
        <v>9139.6543992000006</v>
      </c>
      <c r="E17" s="34">
        <v>3104.7733937999997</v>
      </c>
      <c r="F17" s="34">
        <f>SUM(C17:E17)</f>
        <v>15192.3584436</v>
      </c>
    </row>
    <row r="18" spans="1:7" x14ac:dyDescent="0.25">
      <c r="A18" s="51" t="s">
        <v>33</v>
      </c>
      <c r="B18" s="52"/>
      <c r="C18" s="34">
        <v>2687.4610097</v>
      </c>
      <c r="D18" s="34">
        <v>5179.8250313999997</v>
      </c>
      <c r="E18" s="34">
        <v>2463.0994734999999</v>
      </c>
      <c r="F18" s="34">
        <f>SUM(C18:E18)</f>
        <v>10330.385514600001</v>
      </c>
    </row>
    <row r="19" spans="1:7" x14ac:dyDescent="0.25">
      <c r="A19" s="49" t="s">
        <v>34</v>
      </c>
      <c r="B19" s="50"/>
      <c r="C19" s="35">
        <v>90678.352603899984</v>
      </c>
      <c r="D19" s="35">
        <f>SUM(D15:D18)</f>
        <v>281427.47554819996</v>
      </c>
      <c r="E19" s="35">
        <f>SUM(E15:E18)</f>
        <v>201616.35435550002</v>
      </c>
      <c r="F19" s="35">
        <f>SUM(F15:F18)</f>
        <v>573722.18250760005</v>
      </c>
    </row>
    <row r="20" spans="1:7" ht="15" customHeight="1" x14ac:dyDescent="0.25">
      <c r="A20" s="53" t="s">
        <v>35</v>
      </c>
      <c r="B20" s="54"/>
      <c r="C20" s="34"/>
      <c r="D20" s="34"/>
      <c r="E20" s="34"/>
      <c r="F20" s="34"/>
    </row>
    <row r="21" spans="1:7" x14ac:dyDescent="0.25">
      <c r="A21" s="51" t="s">
        <v>36</v>
      </c>
      <c r="B21" s="52"/>
      <c r="C21" s="34">
        <v>4852</v>
      </c>
      <c r="D21" s="34">
        <v>93857</v>
      </c>
      <c r="E21" s="34">
        <v>17832.635409999999</v>
      </c>
      <c r="F21" s="34">
        <f>SUM(C21:E21)</f>
        <v>116541.63541</v>
      </c>
    </row>
    <row r="22" spans="1:7" x14ac:dyDescent="0.25">
      <c r="A22" s="49" t="s">
        <v>37</v>
      </c>
      <c r="B22" s="50"/>
      <c r="C22" s="35">
        <f>+C21</f>
        <v>4852</v>
      </c>
      <c r="D22" s="35">
        <f>SUM(D21)</f>
        <v>93857</v>
      </c>
      <c r="E22" s="35">
        <f>SUM(E21)</f>
        <v>17832.635409999999</v>
      </c>
      <c r="F22" s="35">
        <f>SUM(F21)</f>
        <v>116541.63541</v>
      </c>
    </row>
    <row r="23" spans="1:7" ht="14.45" customHeight="1" x14ac:dyDescent="0.25">
      <c r="A23" s="53" t="s">
        <v>38</v>
      </c>
      <c r="B23" s="54"/>
      <c r="C23" s="36">
        <f>+C13+C19+C22</f>
        <v>257972.48447873656</v>
      </c>
      <c r="D23" s="36">
        <f>+D13+D19+D22</f>
        <v>775378.83066755009</v>
      </c>
      <c r="E23" s="36">
        <f>+E13+E19+E22</f>
        <v>623374.39838059177</v>
      </c>
      <c r="F23" s="36">
        <f>+F13+F19+F22</f>
        <v>1656725.7135268785</v>
      </c>
      <c r="G23" s="13"/>
    </row>
    <row r="24" spans="1:7" ht="15.75" thickBot="1" x14ac:dyDescent="0.3">
      <c r="A24" s="17"/>
      <c r="B24" s="17"/>
      <c r="C24" s="17"/>
      <c r="D24" s="17"/>
      <c r="E24" s="17"/>
      <c r="F24" s="17"/>
    </row>
    <row r="25" spans="1:7" ht="12.75" customHeight="1" x14ac:dyDescent="0.25">
      <c r="A25" s="22" t="s">
        <v>63</v>
      </c>
      <c r="B25" s="22"/>
      <c r="C25" s="22"/>
      <c r="D25" s="22"/>
      <c r="E25" s="22"/>
      <c r="F25" s="22"/>
    </row>
    <row r="26" spans="1:7" ht="11.25" customHeight="1" thickBot="1" x14ac:dyDescent="0.3">
      <c r="A26" s="28"/>
    </row>
    <row r="27" spans="1:7" ht="18" thickTop="1" x14ac:dyDescent="0.3">
      <c r="A27" s="29"/>
      <c r="B27" s="29"/>
      <c r="C27" s="29"/>
      <c r="D27" s="29"/>
      <c r="E27" s="29"/>
      <c r="F27" s="29"/>
    </row>
  </sheetData>
  <mergeCells count="19">
    <mergeCell ref="A19:B19"/>
    <mergeCell ref="A20:B20"/>
    <mergeCell ref="A22:B22"/>
    <mergeCell ref="A23:B23"/>
    <mergeCell ref="A16:B16"/>
    <mergeCell ref="A17:B17"/>
    <mergeCell ref="A18:B18"/>
    <mergeCell ref="A21:B21"/>
    <mergeCell ref="A5:B5"/>
    <mergeCell ref="A6:B6"/>
    <mergeCell ref="A7:B7"/>
    <mergeCell ref="A11:B11"/>
    <mergeCell ref="A12:B12"/>
    <mergeCell ref="A13:B13"/>
    <mergeCell ref="A8:B8"/>
    <mergeCell ref="A9:B9"/>
    <mergeCell ref="A10:B10"/>
    <mergeCell ref="A15:B15"/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defaultColWidth="11.42578125" defaultRowHeight="15" x14ac:dyDescent="0.25"/>
  <cols>
    <col min="1" max="1" width="11.42578125" style="8"/>
    <col min="2" max="2" width="43" style="8" customWidth="1"/>
    <col min="3" max="3" width="13.28515625" style="8" customWidth="1"/>
    <col min="4" max="16384" width="11.42578125" style="8"/>
  </cols>
  <sheetData>
    <row r="1" spans="1:4" ht="18" thickTop="1" x14ac:dyDescent="0.3">
      <c r="A1" s="26" t="s">
        <v>42</v>
      </c>
      <c r="B1" s="26"/>
      <c r="C1" s="26"/>
      <c r="D1" s="26"/>
    </row>
    <row r="2" spans="1:4" ht="17.25" x14ac:dyDescent="0.3">
      <c r="A2" s="27" t="s">
        <v>43</v>
      </c>
    </row>
    <row r="4" spans="1:4" x14ac:dyDescent="0.25">
      <c r="A4" s="31" t="s">
        <v>41</v>
      </c>
    </row>
    <row r="5" spans="1:4" ht="17.25" x14ac:dyDescent="0.25">
      <c r="A5" s="30" t="s">
        <v>39</v>
      </c>
      <c r="B5" s="30" t="s">
        <v>44</v>
      </c>
      <c r="C5" s="30" t="s">
        <v>40</v>
      </c>
      <c r="D5" s="38" t="s">
        <v>4</v>
      </c>
    </row>
    <row r="6" spans="1:4" x14ac:dyDescent="0.25">
      <c r="A6" s="37">
        <v>170101</v>
      </c>
      <c r="B6" s="33" t="s">
        <v>45</v>
      </c>
      <c r="C6" s="40">
        <v>523654.64314618229</v>
      </c>
      <c r="D6" s="39">
        <f>C6/$C$22</f>
        <v>0.31607805617467799</v>
      </c>
    </row>
    <row r="7" spans="1:4" x14ac:dyDescent="0.25">
      <c r="A7" s="37">
        <v>170102</v>
      </c>
      <c r="B7" s="33" t="s">
        <v>46</v>
      </c>
      <c r="C7" s="34">
        <v>115225.25257876824</v>
      </c>
      <c r="D7" s="39">
        <f t="shared" ref="D7:D20" si="0">C7/$C$22</f>
        <v>6.9549987446910488E-2</v>
      </c>
    </row>
    <row r="8" spans="1:4" x14ac:dyDescent="0.25">
      <c r="A8" s="37">
        <v>170103</v>
      </c>
      <c r="B8" s="33" t="s">
        <v>47</v>
      </c>
      <c r="C8" s="34">
        <v>324508.76561368973</v>
      </c>
      <c r="D8" s="39">
        <f t="shared" si="0"/>
        <v>0.19587356130476627</v>
      </c>
    </row>
    <row r="9" spans="1:4" x14ac:dyDescent="0.25">
      <c r="A9" s="37">
        <v>170107</v>
      </c>
      <c r="B9" s="33" t="s">
        <v>48</v>
      </c>
      <c r="C9" s="34">
        <v>28218.944089221077</v>
      </c>
      <c r="D9" s="39">
        <f t="shared" si="0"/>
        <v>1.7032960772455141E-2</v>
      </c>
    </row>
    <row r="10" spans="1:4" x14ac:dyDescent="0.25">
      <c r="A10" s="37">
        <v>170201</v>
      </c>
      <c r="B10" s="33" t="s">
        <v>49</v>
      </c>
      <c r="C10" s="34">
        <v>50496.411680046804</v>
      </c>
      <c r="D10" s="39">
        <f t="shared" si="0"/>
        <v>3.0479645041875274E-2</v>
      </c>
    </row>
    <row r="11" spans="1:4" x14ac:dyDescent="0.25">
      <c r="A11" s="37">
        <v>170202</v>
      </c>
      <c r="B11" s="33" t="s">
        <v>50</v>
      </c>
      <c r="C11" s="34">
        <v>57839.052365265452</v>
      </c>
      <c r="D11" s="39">
        <f t="shared" si="0"/>
        <v>3.4911664551965121E-2</v>
      </c>
    </row>
    <row r="12" spans="1:4" x14ac:dyDescent="0.25">
      <c r="A12" s="37">
        <v>170203</v>
      </c>
      <c r="B12" s="33" t="s">
        <v>51</v>
      </c>
      <c r="C12" s="34">
        <v>21163.429836865489</v>
      </c>
      <c r="D12" s="39">
        <f t="shared" si="0"/>
        <v>1.2774250839514199E-2</v>
      </c>
    </row>
    <row r="13" spans="1:4" x14ac:dyDescent="0.25">
      <c r="A13" s="37">
        <v>170302</v>
      </c>
      <c r="B13" s="33" t="s">
        <v>52</v>
      </c>
      <c r="C13" s="34">
        <v>200811.75202451917</v>
      </c>
      <c r="D13" s="39">
        <f t="shared" si="0"/>
        <v>0.12121001707459839</v>
      </c>
    </row>
    <row r="14" spans="1:4" x14ac:dyDescent="0.25">
      <c r="A14" s="37">
        <v>170405</v>
      </c>
      <c r="B14" s="33" t="s">
        <v>53</v>
      </c>
      <c r="C14" s="34">
        <v>104827.91689366783</v>
      </c>
      <c r="D14" s="39">
        <f t="shared" si="0"/>
        <v>6.3274153372381459E-2</v>
      </c>
    </row>
    <row r="15" spans="1:4" x14ac:dyDescent="0.25">
      <c r="A15" s="37">
        <v>170407</v>
      </c>
      <c r="B15" s="33" t="s">
        <v>54</v>
      </c>
      <c r="C15" s="34">
        <v>21614.62013066397</v>
      </c>
      <c r="D15" s="39">
        <f t="shared" si="0"/>
        <v>1.3046589398706338E-2</v>
      </c>
    </row>
    <row r="16" spans="1:4" x14ac:dyDescent="0.25">
      <c r="A16" s="37">
        <v>170802</v>
      </c>
      <c r="B16" s="33" t="s">
        <v>55</v>
      </c>
      <c r="C16" s="34">
        <v>14097.380199753867</v>
      </c>
      <c r="D16" s="39">
        <f t="shared" si="0"/>
        <v>8.5091817460495704E-3</v>
      </c>
    </row>
    <row r="17" spans="1:4" x14ac:dyDescent="0.25">
      <c r="A17" s="37">
        <v>170904</v>
      </c>
      <c r="B17" s="33" t="s">
        <v>56</v>
      </c>
      <c r="C17" s="34">
        <v>94432.621746720804</v>
      </c>
      <c r="D17" s="39">
        <f t="shared" si="0"/>
        <v>5.6999550967124363E-2</v>
      </c>
    </row>
    <row r="18" spans="1:4" x14ac:dyDescent="0.25">
      <c r="A18" s="37">
        <v>200101</v>
      </c>
      <c r="B18" s="33" t="s">
        <v>57</v>
      </c>
      <c r="C18" s="34">
        <v>27595.911277370458</v>
      </c>
      <c r="D18" s="39">
        <f t="shared" si="0"/>
        <v>1.6656898032097057E-2</v>
      </c>
    </row>
    <row r="19" spans="1:4" x14ac:dyDescent="0.25">
      <c r="A19" s="37">
        <v>200301</v>
      </c>
      <c r="B19" s="33" t="s">
        <v>58</v>
      </c>
      <c r="C19" s="34">
        <v>25576.799112449993</v>
      </c>
      <c r="D19" s="39">
        <f t="shared" si="0"/>
        <v>1.5438161491440529E-2</v>
      </c>
    </row>
    <row r="20" spans="1:4" x14ac:dyDescent="0.25">
      <c r="A20" s="37" t="s">
        <v>59</v>
      </c>
      <c r="B20" s="33" t="s">
        <v>60</v>
      </c>
      <c r="C20" s="34">
        <v>43136.580747105814</v>
      </c>
      <c r="D20" s="39">
        <f t="shared" si="0"/>
        <v>2.6037249494531955E-2</v>
      </c>
    </row>
    <row r="21" spans="1:4" x14ac:dyDescent="0.25">
      <c r="A21" s="37" t="s">
        <v>59</v>
      </c>
      <c r="B21" s="33" t="s">
        <v>61</v>
      </c>
      <c r="C21" s="34">
        <v>3525.6320845873925</v>
      </c>
      <c r="D21" s="39">
        <f>C21/C22</f>
        <v>2.1280722909056199E-3</v>
      </c>
    </row>
    <row r="22" spans="1:4" ht="17.25" x14ac:dyDescent="0.25">
      <c r="A22" s="30" t="s">
        <v>62</v>
      </c>
      <c r="B22" s="30"/>
      <c r="C22" s="36">
        <f>SUM(C6:C21)</f>
        <v>1656725.7135268787</v>
      </c>
      <c r="D22" s="39"/>
    </row>
    <row r="23" spans="1:4" ht="15.75" thickBot="1" x14ac:dyDescent="0.3"/>
    <row r="24" spans="1:4" x14ac:dyDescent="0.25">
      <c r="A24" s="22" t="s">
        <v>64</v>
      </c>
      <c r="B24" s="22"/>
      <c r="C24" s="22"/>
      <c r="D24" s="22"/>
    </row>
    <row r="25" spans="1:4" x14ac:dyDescent="0.25">
      <c r="A25" s="41" t="s">
        <v>65</v>
      </c>
      <c r="B25" s="42"/>
    </row>
    <row r="26" spans="1:4" ht="15.75" thickBot="1" x14ac:dyDescent="0.3">
      <c r="A26" s="28"/>
    </row>
    <row r="27" spans="1:4" ht="18" thickTop="1" x14ac:dyDescent="0.3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N14"/>
  <sheetViews>
    <sheetView workbookViewId="0"/>
  </sheetViews>
  <sheetFormatPr defaultColWidth="11.42578125" defaultRowHeight="15" x14ac:dyDescent="0.25"/>
  <cols>
    <col min="1" max="1" width="33.140625" style="8" customWidth="1"/>
    <col min="2" max="2" width="12.7109375" style="8" bestFit="1" customWidth="1"/>
    <col min="3" max="4" width="12.7109375" style="8" customWidth="1"/>
    <col min="5" max="7" width="11.42578125" style="8"/>
    <col min="8" max="8" width="14.28515625" style="8" bestFit="1" customWidth="1"/>
    <col min="9" max="16384" width="11.42578125" style="8"/>
  </cols>
  <sheetData>
    <row r="1" spans="1:14" ht="18" thickTop="1" x14ac:dyDescent="0.3">
      <c r="A1" s="26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67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20.25" x14ac:dyDescent="0.3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31" t="s">
        <v>71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4" ht="17.25" x14ac:dyDescent="0.25">
      <c r="A5" s="30" t="s">
        <v>68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69</v>
      </c>
      <c r="B6" s="34" t="s">
        <v>5</v>
      </c>
      <c r="C6" s="34" t="s">
        <v>5</v>
      </c>
      <c r="D6" s="34" t="s">
        <v>5</v>
      </c>
      <c r="E6" s="34">
        <v>605461.32917715574</v>
      </c>
      <c r="F6" s="34">
        <v>708897</v>
      </c>
      <c r="G6" s="34" t="s">
        <v>5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</row>
    <row r="7" spans="1:14" x14ac:dyDescent="0.25">
      <c r="A7" s="33" t="s">
        <v>70</v>
      </c>
      <c r="B7" s="34" t="s">
        <v>5</v>
      </c>
      <c r="C7" s="34" t="s">
        <v>5</v>
      </c>
      <c r="D7" s="34" t="s">
        <v>5</v>
      </c>
      <c r="E7" s="34">
        <v>392925.27304364397</v>
      </c>
      <c r="F7" s="34">
        <v>223371.75268217371</v>
      </c>
      <c r="G7" s="34" t="s">
        <v>5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</row>
    <row r="8" spans="1:14" x14ac:dyDescent="0.25">
      <c r="A8" s="33" t="s">
        <v>36</v>
      </c>
      <c r="B8" s="34" t="s">
        <v>5</v>
      </c>
      <c r="C8" s="34" t="s">
        <v>5</v>
      </c>
      <c r="D8" s="34" t="s">
        <v>5</v>
      </c>
      <c r="E8" s="34">
        <v>84886.06</v>
      </c>
      <c r="F8" s="34">
        <v>93074.274000000005</v>
      </c>
      <c r="G8" s="34" t="s">
        <v>5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</row>
    <row r="9" spans="1:14" ht="17.25" x14ac:dyDescent="0.25">
      <c r="A9" s="32" t="s">
        <v>62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f>SUM(N6:N8)</f>
        <v>1656725.7135268785</v>
      </c>
    </row>
    <row r="10" spans="1:14" ht="15.75" thickBot="1" x14ac:dyDescent="0.3">
      <c r="H10" s="14"/>
    </row>
    <row r="11" spans="1:14" x14ac:dyDescent="0.25">
      <c r="A11" s="22" t="s">
        <v>72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2.75" customHeight="1" x14ac:dyDescent="0.25">
      <c r="A12" s="24" t="s">
        <v>63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1"/>
  <sheetViews>
    <sheetView workbookViewId="0"/>
  </sheetViews>
  <sheetFormatPr defaultColWidth="11.42578125" defaultRowHeight="15" x14ac:dyDescent="0.25"/>
  <cols>
    <col min="1" max="1" width="23.5703125" style="8" customWidth="1"/>
    <col min="2" max="2" width="26" style="8" customWidth="1"/>
    <col min="3" max="3" width="18.28515625" style="8" customWidth="1"/>
    <col min="4" max="16384" width="11.42578125" style="8"/>
  </cols>
  <sheetData>
    <row r="1" spans="1:8" ht="18" thickTop="1" x14ac:dyDescent="0.3">
      <c r="A1" s="26" t="s">
        <v>73</v>
      </c>
      <c r="B1" s="26"/>
      <c r="C1" s="26"/>
      <c r="D1" s="26"/>
      <c r="E1" s="26"/>
    </row>
    <row r="2" spans="1:8" ht="20.25" x14ac:dyDescent="0.3">
      <c r="A2" s="27" t="s">
        <v>74</v>
      </c>
      <c r="B2" s="7"/>
    </row>
    <row r="3" spans="1:8" ht="20.25" x14ac:dyDescent="0.3">
      <c r="A3" s="7"/>
      <c r="B3" s="7"/>
    </row>
    <row r="4" spans="1:8" x14ac:dyDescent="0.25">
      <c r="A4" s="31" t="s">
        <v>85</v>
      </c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61" t="s">
        <v>75</v>
      </c>
      <c r="B5" s="62"/>
      <c r="C5" s="30" t="s">
        <v>6</v>
      </c>
      <c r="D5" s="30" t="s">
        <v>4</v>
      </c>
    </row>
    <row r="6" spans="1:8" ht="17.25" x14ac:dyDescent="0.25">
      <c r="A6" s="63" t="s">
        <v>76</v>
      </c>
      <c r="B6" s="64"/>
      <c r="C6" s="45">
        <f>C7+C8+C9+C10</f>
        <v>1231293.4349398676</v>
      </c>
      <c r="D6" s="43">
        <f>C6/$C$16</f>
        <v>0.74320898437597216</v>
      </c>
    </row>
    <row r="7" spans="1:8" x14ac:dyDescent="0.25">
      <c r="A7" s="65" t="s">
        <v>77</v>
      </c>
      <c r="B7" s="66"/>
      <c r="C7" s="34">
        <v>486383.31867858756</v>
      </c>
      <c r="D7" s="44">
        <f>C7/$C$6</f>
        <v>0.39501820189786113</v>
      </c>
    </row>
    <row r="8" spans="1:8" x14ac:dyDescent="0.25">
      <c r="A8" s="65" t="s">
        <v>78</v>
      </c>
      <c r="B8" s="66"/>
      <c r="C8" s="34">
        <v>186856.22435268786</v>
      </c>
      <c r="D8" s="44">
        <f>C8/$C$6</f>
        <v>0.15175604697495468</v>
      </c>
    </row>
    <row r="9" spans="1:8" x14ac:dyDescent="0.25">
      <c r="A9" s="65" t="s">
        <v>79</v>
      </c>
      <c r="B9" s="66"/>
      <c r="C9" s="34">
        <v>556850.31562859216</v>
      </c>
      <c r="D9" s="44">
        <f>C9/$C$6</f>
        <v>0.4522482617279503</v>
      </c>
    </row>
    <row r="10" spans="1:8" x14ac:dyDescent="0.25">
      <c r="A10" s="65" t="s">
        <v>80</v>
      </c>
      <c r="B10" s="66"/>
      <c r="C10" s="34">
        <v>1203.5762799999991</v>
      </c>
      <c r="D10" s="44">
        <f>C10/$C$6</f>
        <v>9.7748939923388597E-4</v>
      </c>
    </row>
    <row r="11" spans="1:8" ht="17.25" x14ac:dyDescent="0.25">
      <c r="A11" s="63" t="s">
        <v>81</v>
      </c>
      <c r="B11" s="64"/>
      <c r="C11" s="36">
        <f>C12+C13+C14</f>
        <v>293105.85615233891</v>
      </c>
      <c r="D11" s="43">
        <f>C11/$C$16</f>
        <v>0.1769187583431468</v>
      </c>
    </row>
    <row r="12" spans="1:8" x14ac:dyDescent="0.25">
      <c r="A12" s="65" t="s">
        <v>79</v>
      </c>
      <c r="B12" s="66"/>
      <c r="C12" s="34">
        <v>64382.233687824773</v>
      </c>
      <c r="D12" s="44">
        <f>C12/$C$11</f>
        <v>0.21965522809057331</v>
      </c>
    </row>
    <row r="13" spans="1:8" x14ac:dyDescent="0.25">
      <c r="A13" s="65" t="s">
        <v>82</v>
      </c>
      <c r="B13" s="66"/>
      <c r="C13" s="34">
        <v>223380.51961451414</v>
      </c>
      <c r="D13" s="44">
        <f>C13/$C$11</f>
        <v>0.76211551194123628</v>
      </c>
    </row>
    <row r="14" spans="1:8" x14ac:dyDescent="0.25">
      <c r="A14" s="65" t="s">
        <v>80</v>
      </c>
      <c r="B14" s="66"/>
      <c r="C14" s="34">
        <v>5343.102850000002</v>
      </c>
      <c r="D14" s="44">
        <f>C14/$C$11</f>
        <v>1.8229259968190387E-2</v>
      </c>
    </row>
    <row r="15" spans="1:8" ht="17.25" x14ac:dyDescent="0.25">
      <c r="A15" s="63" t="s">
        <v>83</v>
      </c>
      <c r="B15" s="64"/>
      <c r="C15" s="36">
        <v>132326.42243466992</v>
      </c>
      <c r="D15" s="43">
        <f>C15/$C$16</f>
        <v>7.9872257280881057E-2</v>
      </c>
    </row>
    <row r="16" spans="1:8" ht="17.25" x14ac:dyDescent="0.25">
      <c r="A16" s="63" t="s">
        <v>84</v>
      </c>
      <c r="B16" s="64"/>
      <c r="C16" s="36">
        <f>C15+C11+C6</f>
        <v>1656725.7135268764</v>
      </c>
      <c r="D16" s="44"/>
    </row>
    <row r="17" spans="1:5" ht="12.75" customHeight="1" thickBot="1" x14ac:dyDescent="0.3">
      <c r="A17" s="15"/>
      <c r="B17" s="15"/>
    </row>
    <row r="18" spans="1:5" x14ac:dyDescent="0.25">
      <c r="A18" s="22" t="s">
        <v>64</v>
      </c>
      <c r="B18" s="22"/>
      <c r="C18" s="22"/>
      <c r="D18" s="22"/>
      <c r="E18" s="22"/>
    </row>
    <row r="19" spans="1:5" x14ac:dyDescent="0.25">
      <c r="A19" s="46" t="s">
        <v>65</v>
      </c>
      <c r="B19" s="28"/>
      <c r="C19" s="28"/>
      <c r="D19" s="28"/>
      <c r="E19" s="28"/>
    </row>
    <row r="20" spans="1:5" ht="15.75" thickBot="1" x14ac:dyDescent="0.3">
      <c r="A20" s="28"/>
      <c r="B20" s="28"/>
      <c r="C20" s="28"/>
      <c r="D20" s="28"/>
      <c r="E20" s="28"/>
    </row>
    <row r="21" spans="1:5" ht="18" thickTop="1" x14ac:dyDescent="0.3">
      <c r="A21" s="29"/>
      <c r="B21" s="29"/>
      <c r="C21" s="29"/>
      <c r="D21" s="29"/>
      <c r="E21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N14"/>
  <sheetViews>
    <sheetView workbookViewId="0"/>
  </sheetViews>
  <sheetFormatPr defaultColWidth="11.42578125" defaultRowHeight="15" x14ac:dyDescent="0.25"/>
  <cols>
    <col min="1" max="1" width="26.28515625" style="8" customWidth="1"/>
    <col min="2" max="16384" width="11.42578125" style="8"/>
  </cols>
  <sheetData>
    <row r="1" spans="1:14" ht="18" thickTop="1" x14ac:dyDescent="0.3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67</v>
      </c>
    </row>
    <row r="3" spans="1:14" ht="20.25" x14ac:dyDescent="0.3">
      <c r="A3" s="16"/>
    </row>
    <row r="4" spans="1:14" x14ac:dyDescent="0.25">
      <c r="A4" s="31" t="s">
        <v>19</v>
      </c>
    </row>
    <row r="5" spans="1:14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87</v>
      </c>
      <c r="B6" s="34">
        <v>585314.63887469238</v>
      </c>
      <c r="C6" s="34" t="s">
        <v>5</v>
      </c>
      <c r="D6" s="34" t="s">
        <v>5</v>
      </c>
      <c r="E6" s="34">
        <v>454993.29256569193</v>
      </c>
      <c r="F6" s="34">
        <v>550324.79399686633</v>
      </c>
      <c r="G6" s="34" t="s">
        <v>5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</row>
    <row r="7" spans="1:14" x14ac:dyDescent="0.25">
      <c r="A7" s="47" t="s">
        <v>88</v>
      </c>
      <c r="B7" s="34">
        <v>244073.5811202171</v>
      </c>
      <c r="C7" s="34" t="s">
        <v>5</v>
      </c>
      <c r="D7" s="34" t="s">
        <v>5</v>
      </c>
      <c r="E7" s="34">
        <v>135045.00571638806</v>
      </c>
      <c r="F7" s="34">
        <v>150549.61606132015</v>
      </c>
      <c r="G7" s="34" t="s">
        <v>5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</row>
    <row r="8" spans="1:14" x14ac:dyDescent="0.25">
      <c r="A8" s="33" t="s">
        <v>83</v>
      </c>
      <c r="B8" s="34">
        <v>552925.47999660636</v>
      </c>
      <c r="C8" s="34" t="s">
        <v>5</v>
      </c>
      <c r="D8" s="34" t="s">
        <v>5</v>
      </c>
      <c r="E8" s="34">
        <v>493234.30393871974</v>
      </c>
      <c r="F8" s="34">
        <v>324468.83111604897</v>
      </c>
      <c r="G8" s="34" t="s">
        <v>5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</row>
    <row r="9" spans="1:14" ht="17.25" x14ac:dyDescent="0.25">
      <c r="A9" s="32" t="s">
        <v>84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f>SUM(N6:N8)</f>
        <v>1656725.7135268783</v>
      </c>
    </row>
    <row r="10" spans="1:14" ht="15.75" thickBot="1" x14ac:dyDescent="0.3"/>
    <row r="11" spans="1:14" x14ac:dyDescent="0.25">
      <c r="A11" s="22" t="s">
        <v>72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4" t="s">
        <v>63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N47"/>
  <sheetViews>
    <sheetView workbookViewId="0"/>
  </sheetViews>
  <sheetFormatPr defaultColWidth="11.42578125" defaultRowHeight="15" x14ac:dyDescent="0.25"/>
  <cols>
    <col min="1" max="1" width="27.42578125" style="8" customWidth="1"/>
    <col min="2" max="16384" width="11.42578125" style="8"/>
  </cols>
  <sheetData>
    <row r="1" spans="1:14" ht="18" thickTop="1" x14ac:dyDescent="0.3">
      <c r="A1" s="26" t="s">
        <v>89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67</v>
      </c>
    </row>
    <row r="3" spans="1:14" ht="20.25" x14ac:dyDescent="0.3">
      <c r="A3" s="7"/>
    </row>
    <row r="4" spans="1:14" x14ac:dyDescent="0.25">
      <c r="A4" s="31" t="s">
        <v>19</v>
      </c>
    </row>
    <row r="5" spans="1:14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87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</row>
    <row r="7" spans="1:14" x14ac:dyDescent="0.25">
      <c r="A7" s="47" t="s">
        <v>88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</row>
    <row r="8" spans="1:14" x14ac:dyDescent="0.25">
      <c r="A8" s="33" t="s">
        <v>83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</row>
    <row r="9" spans="1:14" ht="17.25" x14ac:dyDescent="0.25">
      <c r="A9" s="32" t="s">
        <v>84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</row>
    <row r="10" spans="1:14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43" spans="1:14" ht="15.75" thickBot="1" x14ac:dyDescent="0.3"/>
    <row r="44" spans="1:14" x14ac:dyDescent="0.25">
      <c r="A44" s="22" t="s">
        <v>72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5">
      <c r="A45" s="24" t="s">
        <v>63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8" thickTop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67559-0E26-488A-8682-70C3FEC3B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'1.3'!Inprimatzeko_area</vt:lpstr>
      <vt:lpstr>'2.1'!Inprimatzeko_area</vt:lpstr>
      <vt:lpstr>'2.2'!Inprimatzeko_area</vt:lpstr>
      <vt:lpstr>'2.3'!Inprimatzeko_area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Aranegui Saenz, Edurne</cp:lastModifiedBy>
  <cp:lastPrinted>2024-06-07T11:01:00Z</cp:lastPrinted>
  <dcterms:created xsi:type="dcterms:W3CDTF">2024-02-20T12:02:42Z</dcterms:created>
  <dcterms:modified xsi:type="dcterms:W3CDTF">2024-06-07T11:01:43Z</dcterms:modified>
</cp:coreProperties>
</file>