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perezle\ELKARLAN\116 - Servicio estadistico - Documentos\3_MEDIO_AMBIENTE\090205-GEI\Inbentario GEI 20\Trabajo\"/>
    </mc:Choice>
  </mc:AlternateContent>
  <bookViews>
    <workbookView xWindow="-105" yWindow="-105" windowWidth="26295" windowHeight="14310" tabRatio="836"/>
  </bookViews>
  <sheets>
    <sheet name="Índice" sheetId="2" r:id="rId1"/>
    <sheet name="1.1" sheetId="3" r:id="rId2"/>
    <sheet name="1.2" sheetId="22" r:id="rId3"/>
    <sheet name="1.3" sheetId="5" r:id="rId4"/>
    <sheet name="2.1" sheetId="6" r:id="rId5"/>
    <sheet name="2.2" sheetId="23" r:id="rId6"/>
    <sheet name="2.3" sheetId="8" r:id="rId7"/>
    <sheet name="3.1" sheetId="9" r:id="rId8"/>
    <sheet name="3.2" sheetId="24" r:id="rId9"/>
    <sheet name="3.3" sheetId="11" r:id="rId10"/>
    <sheet name="4.1" sheetId="12" r:id="rId11"/>
    <sheet name="4.2" sheetId="25" r:id="rId12"/>
    <sheet name="4.3" sheetId="14" r:id="rId13"/>
  </sheets>
  <definedNames>
    <definedName name="_xlnm.Print_Area" localSheetId="2">'1.2'!$A$1:$Z$18</definedName>
    <definedName name="_xlnm.Print_Area" localSheetId="3">'1.3'!$A$1:$Z$18</definedName>
    <definedName name="_xlnm.Print_Area" localSheetId="4">'2.1'!$A$1:$Z$21</definedName>
    <definedName name="_xlnm.Print_Area" localSheetId="5">'2.2'!$A$1:$Z$21</definedName>
    <definedName name="_xlnm.Print_Area" localSheetId="6">'2.3'!$A$1:$Z$21</definedName>
    <definedName name="_xlnm.Print_Area" localSheetId="8">'3.2'!$A$1:$Z$17</definedName>
    <definedName name="_xlnm.Print_Area" localSheetId="9">'3.3'!$A$1:$Z$17</definedName>
    <definedName name="_xlnm.Print_Area" localSheetId="10">'4.1'!$A$1:$Z$20</definedName>
    <definedName name="_xlnm.Print_Area" localSheetId="11">'4.2'!$A$1:$Z$20</definedName>
    <definedName name="_xlnm.Print_Area" localSheetId="12">'4.3'!$A$1:$Z$20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11" i="12" l="1"/>
  <c r="V8" i="3"/>
  <c r="X8" i="3"/>
  <c r="AC8" i="3"/>
  <c r="AD8" i="3"/>
  <c r="W8" i="3"/>
  <c r="AA8" i="3"/>
  <c r="AE8" i="3"/>
  <c r="AF14" i="6"/>
  <c r="AB8" i="3" l="1"/>
  <c r="Z8" i="3"/>
  <c r="Y8" i="3"/>
  <c r="AF8" i="3"/>
  <c r="AF8" i="25" l="1"/>
  <c r="AE8" i="25"/>
  <c r="AF10" i="14"/>
  <c r="AF10" i="25" l="1"/>
  <c r="AF8" i="14"/>
  <c r="AF8" i="11" l="1"/>
  <c r="AF6" i="11"/>
  <c r="AF10" i="11"/>
  <c r="AF9" i="11"/>
  <c r="AF7" i="8"/>
  <c r="AE13" i="3"/>
  <c r="AF6" i="5"/>
  <c r="AF7" i="22"/>
  <c r="AF9" i="22"/>
  <c r="AF10" i="5"/>
  <c r="AF11" i="5"/>
  <c r="AF12" i="5"/>
  <c r="AE5" i="22"/>
  <c r="AF4" i="22"/>
  <c r="AF4" i="3"/>
  <c r="AF6" i="24" l="1"/>
  <c r="AF7" i="23"/>
  <c r="AF10" i="24"/>
  <c r="AF9" i="24"/>
  <c r="AF8" i="24"/>
  <c r="AF9" i="5"/>
  <c r="AF7" i="5"/>
  <c r="AF12" i="22"/>
  <c r="AF6" i="22"/>
  <c r="AF11" i="22"/>
  <c r="AE5" i="6" l="1"/>
  <c r="AE14" i="6"/>
  <c r="AE11" i="12"/>
  <c r="AE12" i="9"/>
  <c r="AE15" i="6" l="1"/>
  <c r="AE10" i="14" l="1"/>
  <c r="AE9" i="14"/>
  <c r="AE9" i="25"/>
  <c r="AE7" i="14"/>
  <c r="AE7" i="25"/>
  <c r="AE6" i="14"/>
  <c r="AE6" i="25"/>
  <c r="AE5" i="14"/>
  <c r="AE5" i="25"/>
  <c r="AE12" i="5"/>
  <c r="AE12" i="22"/>
  <c r="AE11" i="5"/>
  <c r="AE11" i="22"/>
  <c r="AE10" i="5"/>
  <c r="AE9" i="5"/>
  <c r="AE9" i="22"/>
  <c r="AE7" i="5"/>
  <c r="AE7" i="22"/>
  <c r="AE6" i="5"/>
  <c r="AE6" i="22"/>
  <c r="AE5" i="5"/>
  <c r="AD10" i="25" l="1"/>
  <c r="AE10" i="25"/>
  <c r="AD6" i="14"/>
  <c r="AD7" i="5"/>
  <c r="AD12" i="5"/>
  <c r="AD5" i="6"/>
  <c r="AD6" i="25"/>
  <c r="AD7" i="25"/>
  <c r="AD10" i="14"/>
  <c r="AD13" i="3"/>
  <c r="AD11" i="5"/>
  <c r="AD9" i="25"/>
  <c r="AD7" i="22"/>
  <c r="AD6" i="22"/>
  <c r="AD9" i="5"/>
  <c r="AD5" i="5"/>
  <c r="AD10" i="5"/>
  <c r="AD9" i="14"/>
  <c r="AD7" i="14"/>
  <c r="AD5" i="22"/>
  <c r="AD6" i="5"/>
  <c r="AD12" i="22"/>
  <c r="AD14" i="6"/>
  <c r="AD11" i="22"/>
  <c r="AD9" i="22"/>
  <c r="AD5" i="14"/>
  <c r="AD12" i="9"/>
  <c r="AD5" i="25"/>
  <c r="AD15" i="6" l="1"/>
  <c r="AC13" i="3"/>
  <c r="AC11" i="12"/>
  <c r="AC14" i="6"/>
  <c r="AC12" i="9"/>
  <c r="AC5" i="6"/>
  <c r="AC15" i="6" l="1"/>
  <c r="AC6" i="25" l="1"/>
  <c r="AC6" i="14"/>
  <c r="AC7" i="25"/>
  <c r="AC7" i="14"/>
  <c r="AC9" i="25"/>
  <c r="AC9" i="14"/>
  <c r="AC10" i="25"/>
  <c r="AC10" i="14"/>
  <c r="AC5" i="22"/>
  <c r="AC5" i="5"/>
  <c r="AC6" i="22"/>
  <c r="AC6" i="5"/>
  <c r="AC7" i="22"/>
  <c r="AC7" i="5"/>
  <c r="AC9" i="22"/>
  <c r="AC9" i="5"/>
  <c r="AC10" i="5"/>
  <c r="AC11" i="22"/>
  <c r="AC11" i="5"/>
  <c r="AC12" i="22"/>
  <c r="AC12" i="5"/>
  <c r="AA11" i="12" l="1"/>
  <c r="S11" i="12"/>
  <c r="K11" i="12"/>
  <c r="C11" i="12"/>
  <c r="Z11" i="12"/>
  <c r="R11" i="12"/>
  <c r="J11" i="12"/>
  <c r="Y11" i="12"/>
  <c r="Q11" i="12"/>
  <c r="AE11" i="14" s="1"/>
  <c r="AC5" i="14"/>
  <c r="I11" i="12"/>
  <c r="B11" i="12"/>
  <c r="AE11" i="25" s="1"/>
  <c r="AC5" i="25"/>
  <c r="X11" i="12"/>
  <c r="P11" i="12"/>
  <c r="H11" i="12"/>
  <c r="W11" i="12"/>
  <c r="O11" i="12"/>
  <c r="G11" i="12"/>
  <c r="V11" i="12"/>
  <c r="N11" i="12"/>
  <c r="F11" i="12"/>
  <c r="U11" i="12"/>
  <c r="M11" i="12"/>
  <c r="E11" i="12"/>
  <c r="AB11" i="12"/>
  <c r="T11" i="12"/>
  <c r="L11" i="12"/>
  <c r="D11" i="12"/>
  <c r="AB13" i="3"/>
  <c r="T8" i="3"/>
  <c r="AB7" i="14"/>
  <c r="P8" i="3"/>
  <c r="L8" i="3"/>
  <c r="H8" i="3"/>
  <c r="AB11" i="5"/>
  <c r="AB6" i="5"/>
  <c r="AB6" i="25"/>
  <c r="AB12" i="22"/>
  <c r="AB5" i="22"/>
  <c r="AB10" i="5"/>
  <c r="K8" i="3"/>
  <c r="G8" i="3"/>
  <c r="AB9" i="14"/>
  <c r="D8" i="3"/>
  <c r="S8" i="3"/>
  <c r="O8" i="3"/>
  <c r="C8" i="3"/>
  <c r="AB9" i="22"/>
  <c r="AB7" i="5"/>
  <c r="AB7" i="22"/>
  <c r="AB6" i="22"/>
  <c r="AB5" i="5"/>
  <c r="N8" i="3"/>
  <c r="F8" i="3"/>
  <c r="Q8" i="3"/>
  <c r="E8" i="3"/>
  <c r="AB9" i="5"/>
  <c r="AB12" i="5"/>
  <c r="AB9" i="25"/>
  <c r="R8" i="3"/>
  <c r="J8" i="3"/>
  <c r="B8" i="3"/>
  <c r="U8" i="3"/>
  <c r="M8" i="3"/>
  <c r="I8" i="3"/>
  <c r="AB10" i="14"/>
  <c r="AB6" i="14"/>
  <c r="AB10" i="25"/>
  <c r="AB5" i="25"/>
  <c r="AB7" i="25"/>
  <c r="AB5" i="14"/>
  <c r="AB11" i="22"/>
  <c r="E5" i="14"/>
  <c r="Q5" i="14"/>
  <c r="U5" i="14"/>
  <c r="Y5" i="14"/>
  <c r="O6" i="14"/>
  <c r="B7" i="25"/>
  <c r="F7" i="25"/>
  <c r="M7" i="14"/>
  <c r="N7" i="25"/>
  <c r="R7" i="25"/>
  <c r="U7" i="25"/>
  <c r="V7" i="25"/>
  <c r="C9" i="25"/>
  <c r="K9" i="14"/>
  <c r="X9" i="25"/>
  <c r="C10" i="14"/>
  <c r="G10" i="14"/>
  <c r="O10" i="14"/>
  <c r="S10" i="14"/>
  <c r="W10" i="14"/>
  <c r="D9" i="5"/>
  <c r="H9" i="5"/>
  <c r="T9" i="5"/>
  <c r="X9" i="5"/>
  <c r="F11" i="5"/>
  <c r="R11" i="5"/>
  <c r="V11" i="5"/>
  <c r="E12" i="5"/>
  <c r="I12" i="5"/>
  <c r="M12" i="5"/>
  <c r="Q12" i="5"/>
  <c r="U12" i="5"/>
  <c r="Y12" i="5"/>
  <c r="D5" i="22"/>
  <c r="G5" i="22"/>
  <c r="O5" i="22"/>
  <c r="R5" i="22"/>
  <c r="Z5" i="22"/>
  <c r="F6" i="22"/>
  <c r="N6" i="22"/>
  <c r="V6" i="22"/>
  <c r="Y6" i="22"/>
  <c r="H7" i="22"/>
  <c r="J7" i="22"/>
  <c r="R7" i="22"/>
  <c r="D9" i="22"/>
  <c r="F9" i="22"/>
  <c r="H9" i="22"/>
  <c r="J9" i="22"/>
  <c r="L9" i="22"/>
  <c r="N9" i="22"/>
  <c r="P9" i="22"/>
  <c r="R9" i="22"/>
  <c r="T9" i="22"/>
  <c r="V9" i="22"/>
  <c r="X9" i="22"/>
  <c r="Z9" i="22"/>
  <c r="E11" i="22"/>
  <c r="M11" i="22"/>
  <c r="U11" i="22"/>
  <c r="B6" i="22"/>
  <c r="B11" i="22"/>
  <c r="D12" i="5"/>
  <c r="G12" i="5"/>
  <c r="H12" i="5"/>
  <c r="L12" i="5"/>
  <c r="O12" i="5"/>
  <c r="P12" i="5"/>
  <c r="T12" i="5"/>
  <c r="W12" i="5"/>
  <c r="X12" i="5"/>
  <c r="C10" i="5"/>
  <c r="G10" i="5"/>
  <c r="S10" i="5"/>
  <c r="W10" i="5"/>
  <c r="F11" i="22"/>
  <c r="I11" i="22"/>
  <c r="J11" i="22"/>
  <c r="N11" i="22"/>
  <c r="Q11" i="5"/>
  <c r="R11" i="22"/>
  <c r="U11" i="5"/>
  <c r="V11" i="22"/>
  <c r="Y11" i="5"/>
  <c r="Z11" i="22"/>
  <c r="H5" i="22"/>
  <c r="P5" i="22"/>
  <c r="X5" i="22"/>
  <c r="Q6" i="5"/>
  <c r="Y6" i="5"/>
  <c r="AE8" i="5" l="1"/>
  <c r="AF8" i="5"/>
  <c r="AE8" i="22"/>
  <c r="AF8" i="22"/>
  <c r="AC11" i="25"/>
  <c r="AD11" i="25"/>
  <c r="AC8" i="22"/>
  <c r="AD8" i="22"/>
  <c r="AC8" i="5"/>
  <c r="AD8" i="5"/>
  <c r="AC11" i="14"/>
  <c r="AD11" i="14"/>
  <c r="AB8" i="5"/>
  <c r="AB8" i="22"/>
  <c r="M5" i="14"/>
  <c r="E7" i="14"/>
  <c r="J7" i="14"/>
  <c r="G6" i="14"/>
  <c r="S9" i="14"/>
  <c r="W6" i="25"/>
  <c r="P5" i="14"/>
  <c r="H5" i="14"/>
  <c r="E7" i="25"/>
  <c r="X5" i="14"/>
  <c r="B7" i="14"/>
  <c r="AB11" i="14"/>
  <c r="I5" i="14"/>
  <c r="O6" i="25"/>
  <c r="R7" i="14"/>
  <c r="G6" i="25"/>
  <c r="X9" i="14"/>
  <c r="J7" i="25"/>
  <c r="W6" i="14"/>
  <c r="AA11" i="5"/>
  <c r="AA11" i="22"/>
  <c r="S11" i="5"/>
  <c r="S11" i="22"/>
  <c r="K11" i="5"/>
  <c r="K11" i="22"/>
  <c r="C11" i="5"/>
  <c r="C11" i="22"/>
  <c r="U13" i="3"/>
  <c r="U10" i="5"/>
  <c r="M10" i="5"/>
  <c r="E10" i="5"/>
  <c r="AA9" i="5"/>
  <c r="AA9" i="22"/>
  <c r="S9" i="5"/>
  <c r="S9" i="22"/>
  <c r="O13" i="3"/>
  <c r="O9" i="5"/>
  <c r="O9" i="22"/>
  <c r="K9" i="5"/>
  <c r="K9" i="22"/>
  <c r="C9" i="5"/>
  <c r="C9" i="22"/>
  <c r="Z12" i="5"/>
  <c r="Z12" i="22"/>
  <c r="V12" i="5"/>
  <c r="V12" i="22"/>
  <c r="R12" i="5"/>
  <c r="R12" i="22"/>
  <c r="N12" i="5"/>
  <c r="N12" i="22"/>
  <c r="F12" i="5"/>
  <c r="F12" i="22"/>
  <c r="B12" i="5"/>
  <c r="B12" i="22"/>
  <c r="L12" i="22"/>
  <c r="D12" i="22"/>
  <c r="T12" i="22"/>
  <c r="Y7" i="5"/>
  <c r="Y7" i="22"/>
  <c r="U7" i="5"/>
  <c r="U7" i="22"/>
  <c r="Q7" i="5"/>
  <c r="Q7" i="22"/>
  <c r="F7" i="5"/>
  <c r="Z7" i="5"/>
  <c r="V7" i="5"/>
  <c r="J7" i="5"/>
  <c r="M7" i="5"/>
  <c r="M7" i="22"/>
  <c r="I7" i="5"/>
  <c r="I7" i="22"/>
  <c r="E7" i="5"/>
  <c r="E7" i="22"/>
  <c r="AA6" i="5"/>
  <c r="AA6" i="22"/>
  <c r="W6" i="22"/>
  <c r="W6" i="5"/>
  <c r="S6" i="22"/>
  <c r="S6" i="5"/>
  <c r="O6" i="22"/>
  <c r="O6" i="5"/>
  <c r="K6" i="5"/>
  <c r="K6" i="22"/>
  <c r="G6" i="22"/>
  <c r="G6" i="5"/>
  <c r="C13" i="3"/>
  <c r="C6" i="5"/>
  <c r="C6" i="22"/>
  <c r="Y5" i="5"/>
  <c r="Y5" i="22"/>
  <c r="U5" i="5"/>
  <c r="U5" i="22"/>
  <c r="Q5" i="5"/>
  <c r="Q5" i="22"/>
  <c r="D5" i="5"/>
  <c r="T5" i="5"/>
  <c r="X5" i="5"/>
  <c r="L5" i="5"/>
  <c r="P5" i="5"/>
  <c r="H5" i="5"/>
  <c r="M5" i="5"/>
  <c r="M5" i="22"/>
  <c r="I5" i="5"/>
  <c r="I5" i="22"/>
  <c r="E5" i="5"/>
  <c r="E5" i="22"/>
  <c r="W11" i="5"/>
  <c r="W11" i="22"/>
  <c r="O11" i="5"/>
  <c r="O11" i="22"/>
  <c r="G11" i="5"/>
  <c r="G11" i="22"/>
  <c r="Y10" i="5"/>
  <c r="Q13" i="3"/>
  <c r="Q10" i="5"/>
  <c r="AA10" i="5"/>
  <c r="O10" i="5"/>
  <c r="K10" i="5"/>
  <c r="B10" i="5"/>
  <c r="I10" i="5"/>
  <c r="W13" i="3"/>
  <c r="W9" i="5"/>
  <c r="W9" i="22"/>
  <c r="G13" i="3"/>
  <c r="G9" i="5"/>
  <c r="G9" i="22"/>
  <c r="J12" i="5"/>
  <c r="J12" i="22"/>
  <c r="X7" i="5"/>
  <c r="P7" i="5"/>
  <c r="D7" i="5"/>
  <c r="Y12" i="22"/>
  <c r="Q12" i="22"/>
  <c r="I12" i="22"/>
  <c r="Z10" i="14"/>
  <c r="Z10" i="25"/>
  <c r="R10" i="25"/>
  <c r="J10" i="14"/>
  <c r="F10" i="14"/>
  <c r="F10" i="25"/>
  <c r="O10" i="25"/>
  <c r="C10" i="25"/>
  <c r="T9" i="14"/>
  <c r="T9" i="25"/>
  <c r="L9" i="14"/>
  <c r="D9" i="14"/>
  <c r="D9" i="25"/>
  <c r="P7" i="14"/>
  <c r="P7" i="25"/>
  <c r="H7" i="14"/>
  <c r="H7" i="25"/>
  <c r="T6" i="14"/>
  <c r="T6" i="25"/>
  <c r="L6" i="14"/>
  <c r="L6" i="25"/>
  <c r="D6" i="25"/>
  <c r="D6" i="14"/>
  <c r="Z5" i="14"/>
  <c r="Z5" i="25"/>
  <c r="R5" i="14"/>
  <c r="R5" i="25"/>
  <c r="N5" i="14"/>
  <c r="N5" i="25"/>
  <c r="F5" i="14"/>
  <c r="F5" i="25"/>
  <c r="L9" i="25"/>
  <c r="R10" i="14"/>
  <c r="W7" i="5"/>
  <c r="W7" i="22"/>
  <c r="O7" i="5"/>
  <c r="O7" i="22"/>
  <c r="M6" i="5"/>
  <c r="M6" i="22"/>
  <c r="E6" i="5"/>
  <c r="E6" i="22"/>
  <c r="W5" i="5"/>
  <c r="O5" i="5"/>
  <c r="G5" i="5"/>
  <c r="M11" i="5"/>
  <c r="E11" i="5"/>
  <c r="Y9" i="5"/>
  <c r="Y9" i="22"/>
  <c r="Q9" i="5"/>
  <c r="Q9" i="22"/>
  <c r="M9" i="5"/>
  <c r="M9" i="22"/>
  <c r="E9" i="5"/>
  <c r="E9" i="22"/>
  <c r="V7" i="22"/>
  <c r="N7" i="22"/>
  <c r="F7" i="22"/>
  <c r="B7" i="5"/>
  <c r="B7" i="22"/>
  <c r="X6" i="5"/>
  <c r="X6" i="22"/>
  <c r="T6" i="5"/>
  <c r="T6" i="22"/>
  <c r="P6" i="5"/>
  <c r="P6" i="22"/>
  <c r="L6" i="5"/>
  <c r="L6" i="22"/>
  <c r="H6" i="5"/>
  <c r="H6" i="22"/>
  <c r="D6" i="5"/>
  <c r="D6" i="22"/>
  <c r="Z5" i="5"/>
  <c r="V5" i="5"/>
  <c r="V5" i="22"/>
  <c r="R5" i="5"/>
  <c r="N5" i="5"/>
  <c r="N5" i="22"/>
  <c r="J5" i="5"/>
  <c r="F5" i="5"/>
  <c r="F5" i="22"/>
  <c r="B5" i="5"/>
  <c r="X11" i="5"/>
  <c r="X11" i="22"/>
  <c r="T11" i="22"/>
  <c r="T11" i="5"/>
  <c r="P11" i="5"/>
  <c r="P11" i="22"/>
  <c r="L11" i="22"/>
  <c r="L11" i="5"/>
  <c r="H11" i="5"/>
  <c r="H11" i="22"/>
  <c r="D11" i="22"/>
  <c r="D11" i="5"/>
  <c r="Z10" i="5"/>
  <c r="V10" i="5"/>
  <c r="AA12" i="22"/>
  <c r="S12" i="22"/>
  <c r="K12" i="22"/>
  <c r="C12" i="22"/>
  <c r="X12" i="22"/>
  <c r="P12" i="22"/>
  <c r="H12" i="22"/>
  <c r="Y11" i="22"/>
  <c r="Q11" i="22"/>
  <c r="X7" i="22"/>
  <c r="Q6" i="22"/>
  <c r="T5" i="22"/>
  <c r="J5" i="22"/>
  <c r="Z11" i="5"/>
  <c r="J11" i="5"/>
  <c r="L9" i="5"/>
  <c r="N7" i="5"/>
  <c r="X10" i="14"/>
  <c r="X10" i="25"/>
  <c r="T10" i="14"/>
  <c r="T10" i="25"/>
  <c r="P10" i="14"/>
  <c r="P10" i="25"/>
  <c r="L10" i="14"/>
  <c r="L10" i="25"/>
  <c r="H10" i="14"/>
  <c r="H10" i="25"/>
  <c r="D10" i="14"/>
  <c r="D10" i="25"/>
  <c r="Z9" i="14"/>
  <c r="Z9" i="25"/>
  <c r="V9" i="14"/>
  <c r="V9" i="25"/>
  <c r="R9" i="14"/>
  <c r="R9" i="25"/>
  <c r="N9" i="14"/>
  <c r="N9" i="25"/>
  <c r="J9" i="14"/>
  <c r="J9" i="25"/>
  <c r="F9" i="14"/>
  <c r="F9" i="25"/>
  <c r="B9" i="14"/>
  <c r="B9" i="25"/>
  <c r="S9" i="25"/>
  <c r="Z7" i="14"/>
  <c r="Z7" i="25"/>
  <c r="J10" i="25"/>
  <c r="T7" i="5"/>
  <c r="L7" i="5"/>
  <c r="H7" i="5"/>
  <c r="U12" i="22"/>
  <c r="M12" i="22"/>
  <c r="E12" i="22"/>
  <c r="V10" i="14"/>
  <c r="V10" i="25"/>
  <c r="N10" i="14"/>
  <c r="N10" i="25"/>
  <c r="P9" i="14"/>
  <c r="P9" i="25"/>
  <c r="H9" i="14"/>
  <c r="H9" i="25"/>
  <c r="X7" i="14"/>
  <c r="X7" i="25"/>
  <c r="T7" i="14"/>
  <c r="T7" i="25"/>
  <c r="L7" i="14"/>
  <c r="L7" i="25"/>
  <c r="D7" i="14"/>
  <c r="D7" i="25"/>
  <c r="X6" i="14"/>
  <c r="X6" i="25"/>
  <c r="P6" i="14"/>
  <c r="P6" i="25"/>
  <c r="H6" i="14"/>
  <c r="H6" i="25"/>
  <c r="V5" i="14"/>
  <c r="V5" i="25"/>
  <c r="J5" i="14"/>
  <c r="J5" i="25"/>
  <c r="B5" i="14"/>
  <c r="B5" i="25"/>
  <c r="E5" i="25"/>
  <c r="U5" i="25"/>
  <c r="H5" i="25"/>
  <c r="P5" i="25"/>
  <c r="M5" i="25"/>
  <c r="B10" i="25"/>
  <c r="X5" i="25"/>
  <c r="AA7" i="5"/>
  <c r="AA7" i="22"/>
  <c r="S7" i="5"/>
  <c r="S7" i="22"/>
  <c r="K7" i="5"/>
  <c r="K7" i="22"/>
  <c r="G7" i="5"/>
  <c r="G7" i="22"/>
  <c r="C7" i="5"/>
  <c r="C7" i="22"/>
  <c r="U6" i="5"/>
  <c r="U6" i="22"/>
  <c r="I6" i="5"/>
  <c r="AA5" i="5"/>
  <c r="AA5" i="22"/>
  <c r="S5" i="5"/>
  <c r="S5" i="22"/>
  <c r="K5" i="5"/>
  <c r="K5" i="22"/>
  <c r="C5" i="5"/>
  <c r="C5" i="22"/>
  <c r="I11" i="5"/>
  <c r="U9" i="5"/>
  <c r="U9" i="22"/>
  <c r="I9" i="5"/>
  <c r="I9" i="22"/>
  <c r="B5" i="22"/>
  <c r="Z7" i="22"/>
  <c r="P7" i="22"/>
  <c r="I6" i="22"/>
  <c r="W5" i="22"/>
  <c r="L5" i="22"/>
  <c r="B6" i="5"/>
  <c r="N11" i="5"/>
  <c r="P9" i="5"/>
  <c r="R7" i="5"/>
  <c r="S10" i="25"/>
  <c r="B10" i="14"/>
  <c r="Z6" i="5"/>
  <c r="V6" i="5"/>
  <c r="R6" i="5"/>
  <c r="N6" i="5"/>
  <c r="J6" i="5"/>
  <c r="F6" i="5"/>
  <c r="B11" i="5"/>
  <c r="X10" i="5"/>
  <c r="T10" i="5"/>
  <c r="P10" i="5"/>
  <c r="L10" i="5"/>
  <c r="H10" i="5"/>
  <c r="D10" i="5"/>
  <c r="Z13" i="3"/>
  <c r="V13" i="3"/>
  <c r="B13" i="3"/>
  <c r="B9" i="5"/>
  <c r="T7" i="22"/>
  <c r="D7" i="22"/>
  <c r="R6" i="22"/>
  <c r="AA12" i="5"/>
  <c r="S12" i="5"/>
  <c r="K12" i="5"/>
  <c r="C12" i="5"/>
  <c r="V9" i="5"/>
  <c r="N9" i="5"/>
  <c r="F9" i="5"/>
  <c r="K10" i="25"/>
  <c r="G10" i="25"/>
  <c r="R10" i="5"/>
  <c r="N10" i="5"/>
  <c r="J10" i="5"/>
  <c r="F10" i="5"/>
  <c r="X13" i="3"/>
  <c r="L13" i="3"/>
  <c r="B9" i="22"/>
  <c r="W12" i="22"/>
  <c r="O12" i="22"/>
  <c r="G12" i="22"/>
  <c r="L7" i="22"/>
  <c r="Z6" i="22"/>
  <c r="J6" i="22"/>
  <c r="Z9" i="5"/>
  <c r="R9" i="5"/>
  <c r="J9" i="5"/>
  <c r="Y10" i="14"/>
  <c r="Y10" i="25"/>
  <c r="U10" i="14"/>
  <c r="U10" i="25"/>
  <c r="Q10" i="14"/>
  <c r="Q10" i="25"/>
  <c r="M10" i="14"/>
  <c r="M10" i="25"/>
  <c r="I10" i="14"/>
  <c r="I10" i="25"/>
  <c r="E10" i="14"/>
  <c r="E10" i="25"/>
  <c r="W9" i="14"/>
  <c r="W9" i="25"/>
  <c r="O9" i="14"/>
  <c r="O9" i="25"/>
  <c r="G9" i="14"/>
  <c r="G9" i="25"/>
  <c r="AA7" i="14"/>
  <c r="AA7" i="25"/>
  <c r="W7" i="14"/>
  <c r="W7" i="25"/>
  <c r="S7" i="14"/>
  <c r="S7" i="25"/>
  <c r="O7" i="14"/>
  <c r="O7" i="25"/>
  <c r="K7" i="14"/>
  <c r="K7" i="25"/>
  <c r="G7" i="14"/>
  <c r="G7" i="25"/>
  <c r="C7" i="14"/>
  <c r="C7" i="25"/>
  <c r="AA6" i="14"/>
  <c r="S6" i="14"/>
  <c r="K6" i="14"/>
  <c r="C6" i="14"/>
  <c r="W10" i="25"/>
  <c r="AA9" i="25"/>
  <c r="M7" i="25"/>
  <c r="U7" i="14"/>
  <c r="AA10" i="14"/>
  <c r="K10" i="14"/>
  <c r="Y9" i="14"/>
  <c r="Y9" i="25"/>
  <c r="U9" i="14"/>
  <c r="U9" i="25"/>
  <c r="Q9" i="14"/>
  <c r="Q9" i="25"/>
  <c r="M9" i="14"/>
  <c r="M9" i="25"/>
  <c r="I9" i="14"/>
  <c r="I9" i="25"/>
  <c r="E9" i="14"/>
  <c r="E9" i="25"/>
  <c r="Y7" i="14"/>
  <c r="Y7" i="25"/>
  <c r="Q7" i="14"/>
  <c r="Q7" i="25"/>
  <c r="I7" i="14"/>
  <c r="I7" i="25"/>
  <c r="Y6" i="14"/>
  <c r="Y6" i="25"/>
  <c r="U6" i="14"/>
  <c r="U6" i="25"/>
  <c r="Q6" i="14"/>
  <c r="Q6" i="25"/>
  <c r="M6" i="14"/>
  <c r="M6" i="25"/>
  <c r="I6" i="14"/>
  <c r="I6" i="25"/>
  <c r="E6" i="14"/>
  <c r="E6" i="25"/>
  <c r="AA5" i="14"/>
  <c r="AA5" i="25"/>
  <c r="W5" i="14"/>
  <c r="W5" i="25"/>
  <c r="S5" i="14"/>
  <c r="S5" i="25"/>
  <c r="O5" i="14"/>
  <c r="O5" i="25"/>
  <c r="K5" i="14"/>
  <c r="K5" i="25"/>
  <c r="G5" i="14"/>
  <c r="G5" i="25"/>
  <c r="C5" i="14"/>
  <c r="C5" i="25"/>
  <c r="AA10" i="25"/>
  <c r="K9" i="25"/>
  <c r="AA9" i="14"/>
  <c r="C9" i="14"/>
  <c r="V7" i="14"/>
  <c r="N7" i="14"/>
  <c r="F7" i="14"/>
  <c r="Z6" i="14"/>
  <c r="Z6" i="25"/>
  <c r="V6" i="14"/>
  <c r="V6" i="25"/>
  <c r="R6" i="14"/>
  <c r="R6" i="25"/>
  <c r="N6" i="14"/>
  <c r="N6" i="25"/>
  <c r="J6" i="14"/>
  <c r="J6" i="25"/>
  <c r="F6" i="14"/>
  <c r="F6" i="25"/>
  <c r="B6" i="14"/>
  <c r="B6" i="25"/>
  <c r="T5" i="14"/>
  <c r="T5" i="25"/>
  <c r="L5" i="14"/>
  <c r="L5" i="25"/>
  <c r="D5" i="14"/>
  <c r="D5" i="25"/>
  <c r="AA6" i="25"/>
  <c r="Y5" i="25"/>
  <c r="Q5" i="25"/>
  <c r="I5" i="25"/>
  <c r="S6" i="25"/>
  <c r="K6" i="25"/>
  <c r="C6" i="25"/>
  <c r="AD13" i="22" l="1"/>
  <c r="AE13" i="22"/>
  <c r="AD13" i="5"/>
  <c r="AE13" i="5"/>
  <c r="AB13" i="5"/>
  <c r="AC13" i="5"/>
  <c r="AB13" i="22"/>
  <c r="AC13" i="22"/>
  <c r="AA11" i="14"/>
  <c r="O11" i="14"/>
  <c r="B11" i="14"/>
  <c r="X11" i="14"/>
  <c r="K11" i="14"/>
  <c r="M11" i="14"/>
  <c r="AB11" i="25"/>
  <c r="Q11" i="14"/>
  <c r="S11" i="14"/>
  <c r="C11" i="25"/>
  <c r="M11" i="25"/>
  <c r="H11" i="25"/>
  <c r="P11" i="25"/>
  <c r="U11" i="25"/>
  <c r="C11" i="14"/>
  <c r="X11" i="25"/>
  <c r="E11" i="25"/>
  <c r="U11" i="14"/>
  <c r="I11" i="25"/>
  <c r="AA11" i="25"/>
  <c r="Y11" i="25"/>
  <c r="B11" i="25"/>
  <c r="K11" i="25"/>
  <c r="W11" i="25"/>
  <c r="O11" i="25"/>
  <c r="Y11" i="14"/>
  <c r="P11" i="14"/>
  <c r="I11" i="14"/>
  <c r="Q11" i="25"/>
  <c r="H11" i="14"/>
  <c r="W11" i="14"/>
  <c r="E11" i="14"/>
  <c r="S11" i="25"/>
  <c r="J11" i="25"/>
  <c r="J11" i="14"/>
  <c r="O13" i="5"/>
  <c r="O13" i="22"/>
  <c r="Z13" i="5"/>
  <c r="Z13" i="22"/>
  <c r="B13" i="22"/>
  <c r="B13" i="5"/>
  <c r="D8" i="5"/>
  <c r="D8" i="22"/>
  <c r="J8" i="5"/>
  <c r="J8" i="22"/>
  <c r="Z11" i="14"/>
  <c r="Z11" i="25"/>
  <c r="V13" i="5"/>
  <c r="V13" i="22"/>
  <c r="D11" i="14"/>
  <c r="D11" i="25"/>
  <c r="C13" i="5"/>
  <c r="C13" i="22"/>
  <c r="C8" i="5"/>
  <c r="C8" i="22"/>
  <c r="K8" i="5"/>
  <c r="K8" i="22"/>
  <c r="S8" i="5"/>
  <c r="S8" i="22"/>
  <c r="AA8" i="5"/>
  <c r="AA8" i="22"/>
  <c r="M8" i="22"/>
  <c r="M8" i="5"/>
  <c r="M13" i="3"/>
  <c r="G11" i="14"/>
  <c r="G11" i="25"/>
  <c r="H8" i="5"/>
  <c r="H8" i="22"/>
  <c r="N8" i="5"/>
  <c r="N8" i="22"/>
  <c r="T11" i="14"/>
  <c r="T11" i="25"/>
  <c r="L13" i="5"/>
  <c r="L13" i="22"/>
  <c r="I8" i="5"/>
  <c r="I8" i="22"/>
  <c r="Y8" i="5"/>
  <c r="Y8" i="22"/>
  <c r="K13" i="3"/>
  <c r="S13" i="3"/>
  <c r="P8" i="5"/>
  <c r="P8" i="22"/>
  <c r="P13" i="3"/>
  <c r="F8" i="5"/>
  <c r="F8" i="22"/>
  <c r="V8" i="5"/>
  <c r="V8" i="22"/>
  <c r="V11" i="14"/>
  <c r="V11" i="25"/>
  <c r="R11" i="14"/>
  <c r="R11" i="25"/>
  <c r="F11" i="14"/>
  <c r="F11" i="25"/>
  <c r="N11" i="25"/>
  <c r="N11" i="14"/>
  <c r="G8" i="5"/>
  <c r="G8" i="22"/>
  <c r="W8" i="5"/>
  <c r="W8" i="22"/>
  <c r="Q8" i="22"/>
  <c r="Q8" i="5"/>
  <c r="U13" i="5"/>
  <c r="U13" i="22"/>
  <c r="AA13" i="3"/>
  <c r="T8" i="5"/>
  <c r="T8" i="22"/>
  <c r="X13" i="22"/>
  <c r="X13" i="5"/>
  <c r="Z8" i="5"/>
  <c r="Z8" i="22"/>
  <c r="G13" i="5"/>
  <c r="G13" i="22"/>
  <c r="L11" i="14"/>
  <c r="L11" i="25"/>
  <c r="D13" i="3"/>
  <c r="O8" i="5"/>
  <c r="O8" i="22"/>
  <c r="X8" i="5"/>
  <c r="X8" i="22"/>
  <c r="J13" i="3"/>
  <c r="Q13" i="5"/>
  <c r="Q13" i="22"/>
  <c r="L8" i="5"/>
  <c r="L8" i="22"/>
  <c r="H13" i="3"/>
  <c r="B8" i="5"/>
  <c r="B8" i="22"/>
  <c r="R8" i="5"/>
  <c r="R8" i="22"/>
  <c r="W13" i="5"/>
  <c r="W13" i="22"/>
  <c r="F13" i="3"/>
  <c r="N13" i="3"/>
  <c r="R13" i="3"/>
  <c r="T13" i="3"/>
  <c r="I13" i="3"/>
  <c r="Y13" i="3"/>
  <c r="E8" i="22"/>
  <c r="E8" i="5"/>
  <c r="E13" i="3"/>
  <c r="U8" i="22"/>
  <c r="U8" i="5"/>
  <c r="T13" i="22" l="1"/>
  <c r="T13" i="5"/>
  <c r="H13" i="22"/>
  <c r="H13" i="5"/>
  <c r="S13" i="5"/>
  <c r="S13" i="22"/>
  <c r="I13" i="5"/>
  <c r="I13" i="22"/>
  <c r="J13" i="5"/>
  <c r="J13" i="22"/>
  <c r="P13" i="22"/>
  <c r="P13" i="5"/>
  <c r="R13" i="22"/>
  <c r="R13" i="5"/>
  <c r="M13" i="5"/>
  <c r="M13" i="22"/>
  <c r="N13" i="5"/>
  <c r="N13" i="22"/>
  <c r="E13" i="5"/>
  <c r="E13" i="22"/>
  <c r="Y13" i="5"/>
  <c r="Y13" i="22"/>
  <c r="F13" i="5"/>
  <c r="F13" i="22"/>
  <c r="D13" i="5"/>
  <c r="D13" i="22"/>
  <c r="AA13" i="5"/>
  <c r="AA13" i="22"/>
  <c r="K13" i="5"/>
  <c r="K13" i="22"/>
  <c r="AE13" i="23" l="1"/>
  <c r="AE13" i="8"/>
  <c r="AE6" i="23"/>
  <c r="AE6" i="8"/>
  <c r="AE7" i="23"/>
  <c r="AE7" i="8"/>
  <c r="AE8" i="23"/>
  <c r="AE8" i="8"/>
  <c r="AE9" i="23"/>
  <c r="AE9" i="8"/>
  <c r="AE10" i="23"/>
  <c r="AE10" i="8"/>
  <c r="AE11" i="23"/>
  <c r="AE11" i="8"/>
  <c r="AE12" i="23"/>
  <c r="AE12" i="8"/>
  <c r="AC13" i="8" l="1"/>
  <c r="AD13" i="8"/>
  <c r="AC12" i="23"/>
  <c r="AD12" i="23"/>
  <c r="AC7" i="8"/>
  <c r="AD7" i="8"/>
  <c r="AC12" i="8"/>
  <c r="AD12" i="8"/>
  <c r="AC9" i="23"/>
  <c r="AD9" i="23"/>
  <c r="AC9" i="8"/>
  <c r="AD9" i="8"/>
  <c r="AC6" i="23"/>
  <c r="AD6" i="23"/>
  <c r="AC10" i="8"/>
  <c r="AD10" i="8"/>
  <c r="AC11" i="23"/>
  <c r="AD11" i="23"/>
  <c r="AC6" i="8"/>
  <c r="AD6" i="8"/>
  <c r="AC7" i="23"/>
  <c r="AD7" i="23"/>
  <c r="AC11" i="8"/>
  <c r="AD11" i="8"/>
  <c r="AC8" i="23"/>
  <c r="AD8" i="23"/>
  <c r="AC8" i="8"/>
  <c r="AD8" i="8"/>
  <c r="AC10" i="23"/>
  <c r="AD10" i="23"/>
  <c r="AC13" i="23"/>
  <c r="AD13" i="23"/>
  <c r="X12" i="23"/>
  <c r="X12" i="8"/>
  <c r="T12" i="23"/>
  <c r="T12" i="8"/>
  <c r="L12" i="8"/>
  <c r="L12" i="23"/>
  <c r="D12" i="23"/>
  <c r="D12" i="8"/>
  <c r="W11" i="23"/>
  <c r="W11" i="8"/>
  <c r="O11" i="8"/>
  <c r="O11" i="23"/>
  <c r="G11" i="23"/>
  <c r="G11" i="8"/>
  <c r="Z10" i="23"/>
  <c r="Z10" i="8"/>
  <c r="R10" i="8"/>
  <c r="R10" i="23"/>
  <c r="J10" i="8"/>
  <c r="J10" i="23"/>
  <c r="B10" i="8"/>
  <c r="B10" i="23"/>
  <c r="U9" i="23"/>
  <c r="U9" i="8"/>
  <c r="M9" i="23"/>
  <c r="M9" i="8"/>
  <c r="E9" i="8"/>
  <c r="E9" i="23"/>
  <c r="X8" i="8"/>
  <c r="X8" i="23"/>
  <c r="P8" i="23"/>
  <c r="P8" i="8"/>
  <c r="H8" i="8"/>
  <c r="H8" i="23"/>
  <c r="AA7" i="23"/>
  <c r="AA7" i="8"/>
  <c r="S7" i="8"/>
  <c r="S7" i="23"/>
  <c r="K7" i="23"/>
  <c r="K7" i="8"/>
  <c r="C7" i="8"/>
  <c r="C7" i="23"/>
  <c r="V6" i="23"/>
  <c r="V14" i="6"/>
  <c r="V6" i="8"/>
  <c r="V5" i="6"/>
  <c r="N6" i="8"/>
  <c r="N5" i="6"/>
  <c r="N6" i="23"/>
  <c r="N14" i="6"/>
  <c r="J6" i="23"/>
  <c r="J5" i="6"/>
  <c r="J6" i="8"/>
  <c r="J14" i="6"/>
  <c r="B6" i="23"/>
  <c r="B6" i="8"/>
  <c r="B5" i="6"/>
  <c r="B14" i="6"/>
  <c r="V13" i="23"/>
  <c r="V13" i="8"/>
  <c r="N13" i="23"/>
  <c r="N13" i="8"/>
  <c r="F13" i="23"/>
  <c r="F13" i="8"/>
  <c r="AA12" i="8"/>
  <c r="AA12" i="23"/>
  <c r="S12" i="8"/>
  <c r="S12" i="23"/>
  <c r="K12" i="8"/>
  <c r="K12" i="23"/>
  <c r="C12" i="8"/>
  <c r="C12" i="23"/>
  <c r="V11" i="23"/>
  <c r="V11" i="8"/>
  <c r="N11" i="8"/>
  <c r="N11" i="23"/>
  <c r="F11" i="23"/>
  <c r="F11" i="8"/>
  <c r="Y10" i="8"/>
  <c r="Y10" i="23"/>
  <c r="Q10" i="23"/>
  <c r="Q10" i="8"/>
  <c r="I10" i="8"/>
  <c r="I10" i="23"/>
  <c r="AB9" i="8"/>
  <c r="AB9" i="23"/>
  <c r="T9" i="8"/>
  <c r="T9" i="23"/>
  <c r="L9" i="8"/>
  <c r="L9" i="23"/>
  <c r="D9" i="23"/>
  <c r="D9" i="8"/>
  <c r="AA8" i="8"/>
  <c r="AA8" i="23"/>
  <c r="W8" i="8"/>
  <c r="W8" i="23"/>
  <c r="S8" i="23"/>
  <c r="S8" i="8"/>
  <c r="O8" i="8"/>
  <c r="O8" i="23"/>
  <c r="G8" i="23"/>
  <c r="G8" i="8"/>
  <c r="C8" i="23"/>
  <c r="C8" i="8"/>
  <c r="Z7" i="23"/>
  <c r="Z7" i="8"/>
  <c r="V7" i="8"/>
  <c r="V7" i="23"/>
  <c r="R7" i="23"/>
  <c r="R7" i="8"/>
  <c r="N7" i="23"/>
  <c r="N7" i="8"/>
  <c r="J7" i="8"/>
  <c r="J7" i="23"/>
  <c r="F7" i="8"/>
  <c r="F7" i="23"/>
  <c r="B7" i="8"/>
  <c r="B7" i="23"/>
  <c r="Y5" i="6"/>
  <c r="Y6" i="8"/>
  <c r="Y6" i="23"/>
  <c r="Y14" i="6"/>
  <c r="U6" i="23"/>
  <c r="U5" i="6"/>
  <c r="U14" i="6"/>
  <c r="U6" i="8"/>
  <c r="Q6" i="23"/>
  <c r="Q6" i="8"/>
  <c r="Q14" i="6"/>
  <c r="Q5" i="6"/>
  <c r="M5" i="6"/>
  <c r="M6" i="8"/>
  <c r="M14" i="6"/>
  <c r="M6" i="23"/>
  <c r="I5" i="6"/>
  <c r="I6" i="8"/>
  <c r="I6" i="23"/>
  <c r="I14" i="6"/>
  <c r="E6" i="23"/>
  <c r="E5" i="6"/>
  <c r="E14" i="6"/>
  <c r="E6" i="8"/>
  <c r="Y13" i="8"/>
  <c r="Y13" i="23"/>
  <c r="U13" i="23"/>
  <c r="U13" i="8"/>
  <c r="Q13" i="8"/>
  <c r="Q13" i="23"/>
  <c r="M13" i="8"/>
  <c r="M13" i="23"/>
  <c r="I13" i="23"/>
  <c r="I13" i="8"/>
  <c r="E13" i="23"/>
  <c r="E13" i="8"/>
  <c r="Z12" i="8"/>
  <c r="Z12" i="23"/>
  <c r="V12" i="8"/>
  <c r="V12" i="23"/>
  <c r="R12" i="8"/>
  <c r="R12" i="23"/>
  <c r="N12" i="8"/>
  <c r="N12" i="23"/>
  <c r="J12" i="8"/>
  <c r="J12" i="23"/>
  <c r="F12" i="8"/>
  <c r="F12" i="23"/>
  <c r="B12" i="8"/>
  <c r="B12" i="23"/>
  <c r="Y11" i="8"/>
  <c r="Y11" i="23"/>
  <c r="U11" i="8"/>
  <c r="U11" i="23"/>
  <c r="Q11" i="23"/>
  <c r="Q11" i="8"/>
  <c r="M11" i="23"/>
  <c r="M11" i="8"/>
  <c r="I11" i="23"/>
  <c r="I11" i="8"/>
  <c r="E11" i="23"/>
  <c r="E11" i="8"/>
  <c r="AB10" i="23"/>
  <c r="AB10" i="8"/>
  <c r="X10" i="8"/>
  <c r="X10" i="23"/>
  <c r="T10" i="23"/>
  <c r="T10" i="8"/>
  <c r="P10" i="8"/>
  <c r="P10" i="23"/>
  <c r="L10" i="23"/>
  <c r="L10" i="8"/>
  <c r="H10" i="23"/>
  <c r="H10" i="8"/>
  <c r="D10" i="23"/>
  <c r="D10" i="8"/>
  <c r="AA9" i="8"/>
  <c r="AA9" i="23"/>
  <c r="W9" i="8"/>
  <c r="W9" i="23"/>
  <c r="S9" i="23"/>
  <c r="S9" i="8"/>
  <c r="O9" i="8"/>
  <c r="O9" i="23"/>
  <c r="K9" i="8"/>
  <c r="K9" i="23"/>
  <c r="G9" i="23"/>
  <c r="G9" i="8"/>
  <c r="C9" i="23"/>
  <c r="C9" i="8"/>
  <c r="Z8" i="23"/>
  <c r="Z8" i="8"/>
  <c r="V8" i="8"/>
  <c r="V8" i="23"/>
  <c r="R8" i="23"/>
  <c r="R8" i="8"/>
  <c r="N8" i="23"/>
  <c r="N8" i="8"/>
  <c r="J8" i="8"/>
  <c r="J8" i="23"/>
  <c r="F8" i="8"/>
  <c r="F8" i="23"/>
  <c r="B8" i="8"/>
  <c r="B8" i="23"/>
  <c r="Y7" i="23"/>
  <c r="Y7" i="8"/>
  <c r="U7" i="8"/>
  <c r="U7" i="23"/>
  <c r="Q7" i="8"/>
  <c r="Q7" i="23"/>
  <c r="M7" i="8"/>
  <c r="M7" i="23"/>
  <c r="I7" i="8"/>
  <c r="I7" i="23"/>
  <c r="E7" i="8"/>
  <c r="E7" i="23"/>
  <c r="AB6" i="8"/>
  <c r="AB14" i="6"/>
  <c r="AB5" i="6"/>
  <c r="AB6" i="23"/>
  <c r="X14" i="6"/>
  <c r="X6" i="23"/>
  <c r="X6" i="8"/>
  <c r="X5" i="6"/>
  <c r="T6" i="23"/>
  <c r="T6" i="8"/>
  <c r="T14" i="6"/>
  <c r="T5" i="6"/>
  <c r="P6" i="8"/>
  <c r="P14" i="6"/>
  <c r="P6" i="23"/>
  <c r="P5" i="6"/>
  <c r="L6" i="8"/>
  <c r="L14" i="6"/>
  <c r="L6" i="23"/>
  <c r="L5" i="6"/>
  <c r="H14" i="6"/>
  <c r="H6" i="8"/>
  <c r="H6" i="23"/>
  <c r="H5" i="6"/>
  <c r="D5" i="6"/>
  <c r="D14" i="6"/>
  <c r="D6" i="23"/>
  <c r="D6" i="8"/>
  <c r="AB13" i="23"/>
  <c r="AB13" i="8"/>
  <c r="X13" i="8"/>
  <c r="X13" i="23"/>
  <c r="T13" i="23"/>
  <c r="T13" i="8"/>
  <c r="P13" i="23"/>
  <c r="P13" i="8"/>
  <c r="L13" i="23"/>
  <c r="L13" i="8"/>
  <c r="H13" i="8"/>
  <c r="H13" i="23"/>
  <c r="D13" i="8"/>
  <c r="D13" i="23"/>
  <c r="AB12" i="23"/>
  <c r="AB12" i="8"/>
  <c r="P12" i="23"/>
  <c r="P12" i="8"/>
  <c r="H12" i="8"/>
  <c r="H12" i="23"/>
  <c r="AA11" i="8"/>
  <c r="AA11" i="23"/>
  <c r="S11" i="23"/>
  <c r="S11" i="8"/>
  <c r="K11" i="8"/>
  <c r="K11" i="23"/>
  <c r="C11" i="23"/>
  <c r="C11" i="8"/>
  <c r="V10" i="8"/>
  <c r="V10" i="23"/>
  <c r="N10" i="23"/>
  <c r="N10" i="8"/>
  <c r="F10" i="8"/>
  <c r="F10" i="23"/>
  <c r="Y9" i="23"/>
  <c r="Y9" i="8"/>
  <c r="Q9" i="8"/>
  <c r="Q9" i="23"/>
  <c r="I9" i="23"/>
  <c r="I9" i="8"/>
  <c r="AB8" i="8"/>
  <c r="AB8" i="23"/>
  <c r="T8" i="23"/>
  <c r="T8" i="8"/>
  <c r="L8" i="8"/>
  <c r="L8" i="23"/>
  <c r="D8" i="23"/>
  <c r="D8" i="8"/>
  <c r="W7" i="23"/>
  <c r="W7" i="8"/>
  <c r="O7" i="23"/>
  <c r="O7" i="8"/>
  <c r="G7" i="8"/>
  <c r="G7" i="23"/>
  <c r="Z6" i="23"/>
  <c r="Z14" i="6"/>
  <c r="Z6" i="8"/>
  <c r="Z5" i="6"/>
  <c r="R14" i="6"/>
  <c r="R5" i="6"/>
  <c r="R6" i="23"/>
  <c r="R6" i="8"/>
  <c r="F6" i="23"/>
  <c r="F5" i="6"/>
  <c r="F6" i="8"/>
  <c r="F14" i="6"/>
  <c r="Z13" i="8"/>
  <c r="Z13" i="23"/>
  <c r="R13" i="23"/>
  <c r="R13" i="8"/>
  <c r="J13" i="8"/>
  <c r="J13" i="23"/>
  <c r="B13" i="8"/>
  <c r="B13" i="23"/>
  <c r="W12" i="23"/>
  <c r="W12" i="8"/>
  <c r="O12" i="8"/>
  <c r="O12" i="23"/>
  <c r="G12" i="23"/>
  <c r="G12" i="8"/>
  <c r="Z11" i="8"/>
  <c r="Z11" i="23"/>
  <c r="R11" i="23"/>
  <c r="R11" i="8"/>
  <c r="J11" i="8"/>
  <c r="J11" i="23"/>
  <c r="B11" i="23"/>
  <c r="B11" i="8"/>
  <c r="U10" i="8"/>
  <c r="U10" i="23"/>
  <c r="M10" i="23"/>
  <c r="M10" i="8"/>
  <c r="E10" i="8"/>
  <c r="E10" i="23"/>
  <c r="X9" i="23"/>
  <c r="X9" i="8"/>
  <c r="P9" i="8"/>
  <c r="P9" i="23"/>
  <c r="H9" i="23"/>
  <c r="H9" i="8"/>
  <c r="K8" i="8"/>
  <c r="K8" i="23"/>
  <c r="Y12" i="23"/>
  <c r="Y12" i="8"/>
  <c r="U12" i="8"/>
  <c r="U12" i="23"/>
  <c r="Q12" i="8"/>
  <c r="Q12" i="23"/>
  <c r="M12" i="23"/>
  <c r="M12" i="8"/>
  <c r="I12" i="23"/>
  <c r="I12" i="8"/>
  <c r="E12" i="8"/>
  <c r="E12" i="23"/>
  <c r="AB11" i="23"/>
  <c r="AB11" i="8"/>
  <c r="X11" i="8"/>
  <c r="X11" i="23"/>
  <c r="T11" i="23"/>
  <c r="T11" i="8"/>
  <c r="P11" i="8"/>
  <c r="P11" i="23"/>
  <c r="L11" i="8"/>
  <c r="L11" i="23"/>
  <c r="H11" i="8"/>
  <c r="H11" i="23"/>
  <c r="D11" i="23"/>
  <c r="D11" i="8"/>
  <c r="AA10" i="23"/>
  <c r="AA10" i="8"/>
  <c r="W10" i="8"/>
  <c r="W10" i="23"/>
  <c r="S10" i="8"/>
  <c r="S10" i="23"/>
  <c r="O10" i="23"/>
  <c r="O10" i="8"/>
  <c r="K10" i="8"/>
  <c r="K10" i="23"/>
  <c r="G10" i="23"/>
  <c r="G10" i="8"/>
  <c r="C10" i="8"/>
  <c r="C10" i="23"/>
  <c r="Z9" i="23"/>
  <c r="Z9" i="8"/>
  <c r="V9" i="8"/>
  <c r="V9" i="23"/>
  <c r="R9" i="23"/>
  <c r="R9" i="8"/>
  <c r="N9" i="8"/>
  <c r="N9" i="23"/>
  <c r="J9" i="23"/>
  <c r="J9" i="8"/>
  <c r="F9" i="23"/>
  <c r="F9" i="8"/>
  <c r="B9" i="23"/>
  <c r="B9" i="8"/>
  <c r="Y8" i="8"/>
  <c r="Y8" i="23"/>
  <c r="U8" i="23"/>
  <c r="U8" i="8"/>
  <c r="Q8" i="8"/>
  <c r="Q8" i="23"/>
  <c r="M8" i="8"/>
  <c r="M8" i="23"/>
  <c r="I8" i="8"/>
  <c r="I8" i="23"/>
  <c r="E8" i="23"/>
  <c r="E8" i="8"/>
  <c r="AB7" i="8"/>
  <c r="AB7" i="23"/>
  <c r="X7" i="8"/>
  <c r="X7" i="23"/>
  <c r="T7" i="23"/>
  <c r="T7" i="8"/>
  <c r="P7" i="8"/>
  <c r="P7" i="23"/>
  <c r="L7" i="8"/>
  <c r="L7" i="23"/>
  <c r="H7" i="8"/>
  <c r="H7" i="23"/>
  <c r="D7" i="23"/>
  <c r="D7" i="8"/>
  <c r="AA6" i="23"/>
  <c r="AA5" i="6"/>
  <c r="AA14" i="6"/>
  <c r="AA6" i="8"/>
  <c r="W6" i="23"/>
  <c r="W6" i="8"/>
  <c r="W14" i="6"/>
  <c r="W5" i="6"/>
  <c r="S6" i="8"/>
  <c r="S14" i="6"/>
  <c r="S5" i="6"/>
  <c r="S6" i="23"/>
  <c r="O5" i="6"/>
  <c r="O6" i="8"/>
  <c r="O6" i="23"/>
  <c r="O14" i="6"/>
  <c r="K6" i="23"/>
  <c r="K5" i="6"/>
  <c r="K14" i="6"/>
  <c r="K6" i="8"/>
  <c r="G6" i="23"/>
  <c r="G6" i="8"/>
  <c r="G5" i="6"/>
  <c r="G14" i="6"/>
  <c r="C6" i="8"/>
  <c r="C14" i="6"/>
  <c r="C5" i="6"/>
  <c r="C6" i="23"/>
  <c r="AA13" i="8"/>
  <c r="AA13" i="23"/>
  <c r="W13" i="23"/>
  <c r="W13" i="8"/>
  <c r="S13" i="23"/>
  <c r="S13" i="8"/>
  <c r="O13" i="23"/>
  <c r="O13" i="8"/>
  <c r="K13" i="8"/>
  <c r="K13" i="23"/>
  <c r="G13" i="23"/>
  <c r="G13" i="8"/>
  <c r="C13" i="8"/>
  <c r="C13" i="23"/>
  <c r="AE5" i="8" l="1"/>
  <c r="AE14" i="23"/>
  <c r="AE14" i="8"/>
  <c r="AE5" i="23"/>
  <c r="AC5" i="8"/>
  <c r="AD5" i="8"/>
  <c r="AC14" i="8"/>
  <c r="AD14" i="8"/>
  <c r="AC14" i="23"/>
  <c r="AD14" i="23"/>
  <c r="AC5" i="23"/>
  <c r="AD5" i="23"/>
  <c r="AA5" i="8"/>
  <c r="AA5" i="23"/>
  <c r="D14" i="23"/>
  <c r="D15" i="6"/>
  <c r="D14" i="8"/>
  <c r="L5" i="8"/>
  <c r="L5" i="23"/>
  <c r="E14" i="23"/>
  <c r="E14" i="8"/>
  <c r="E15" i="6"/>
  <c r="M5" i="8"/>
  <c r="M5" i="23"/>
  <c r="U14" i="23"/>
  <c r="U15" i="6"/>
  <c r="U14" i="8"/>
  <c r="J5" i="23"/>
  <c r="J5" i="8"/>
  <c r="V5" i="23"/>
  <c r="V5" i="8"/>
  <c r="G15" i="6"/>
  <c r="G14" i="8"/>
  <c r="G14" i="23"/>
  <c r="W5" i="23"/>
  <c r="W5" i="8"/>
  <c r="F14" i="8"/>
  <c r="F15" i="6"/>
  <c r="F14" i="23"/>
  <c r="Z14" i="23"/>
  <c r="Z14" i="8"/>
  <c r="Z15" i="6"/>
  <c r="H14" i="23"/>
  <c r="H14" i="8"/>
  <c r="H15" i="6"/>
  <c r="AB5" i="8"/>
  <c r="AB5" i="23"/>
  <c r="E5" i="8"/>
  <c r="E5" i="23"/>
  <c r="C5" i="8"/>
  <c r="C5" i="23"/>
  <c r="G5" i="8"/>
  <c r="G5" i="23"/>
  <c r="S5" i="8"/>
  <c r="S5" i="23"/>
  <c r="H5" i="23"/>
  <c r="H5" i="8"/>
  <c r="L14" i="8"/>
  <c r="L14" i="23"/>
  <c r="L15" i="6"/>
  <c r="P15" i="6"/>
  <c r="P14" i="8"/>
  <c r="P14" i="23"/>
  <c r="X5" i="23"/>
  <c r="X5" i="8"/>
  <c r="X14" i="23"/>
  <c r="X14" i="8"/>
  <c r="X15" i="6"/>
  <c r="AB14" i="8"/>
  <c r="AB14" i="23"/>
  <c r="AB15" i="6"/>
  <c r="I5" i="23"/>
  <c r="I5" i="8"/>
  <c r="M14" i="23"/>
  <c r="M14" i="8"/>
  <c r="M15" i="6"/>
  <c r="Q5" i="23"/>
  <c r="Q5" i="8"/>
  <c r="B14" i="8"/>
  <c r="B15" i="6"/>
  <c r="B14" i="23"/>
  <c r="J15" i="6"/>
  <c r="J14" i="8"/>
  <c r="J14" i="23"/>
  <c r="N5" i="23"/>
  <c r="N5" i="8"/>
  <c r="V14" i="8"/>
  <c r="V14" i="23"/>
  <c r="V15" i="6"/>
  <c r="K5" i="8"/>
  <c r="K5" i="23"/>
  <c r="R5" i="8"/>
  <c r="R5" i="23"/>
  <c r="P5" i="8"/>
  <c r="P5" i="23"/>
  <c r="R14" i="8"/>
  <c r="R15" i="6"/>
  <c r="R14" i="23"/>
  <c r="D5" i="23"/>
  <c r="D5" i="8"/>
  <c r="T5" i="8"/>
  <c r="T5" i="23"/>
  <c r="U5" i="23"/>
  <c r="U5" i="8"/>
  <c r="C15" i="6"/>
  <c r="C14" i="8"/>
  <c r="C14" i="23"/>
  <c r="K14" i="23"/>
  <c r="K14" i="8"/>
  <c r="K15" i="6"/>
  <c r="O15" i="6"/>
  <c r="O14" i="23"/>
  <c r="O14" i="8"/>
  <c r="O5" i="23"/>
  <c r="O5" i="8"/>
  <c r="S14" i="8"/>
  <c r="S15" i="6"/>
  <c r="S14" i="23"/>
  <c r="W14" i="8"/>
  <c r="W14" i="23"/>
  <c r="W15" i="6"/>
  <c r="AA14" i="23"/>
  <c r="AA14" i="8"/>
  <c r="AA15" i="6"/>
  <c r="F5" i="8"/>
  <c r="F5" i="23"/>
  <c r="Z5" i="23"/>
  <c r="Z5" i="8"/>
  <c r="T15" i="6"/>
  <c r="T14" i="8"/>
  <c r="T14" i="23"/>
  <c r="I14" i="23"/>
  <c r="I14" i="8"/>
  <c r="I15" i="6"/>
  <c r="Q14" i="8"/>
  <c r="Q15" i="6"/>
  <c r="Q14" i="23"/>
  <c r="Y14" i="8"/>
  <c r="Y14" i="23"/>
  <c r="Y15" i="6"/>
  <c r="Y5" i="8"/>
  <c r="Y5" i="23"/>
  <c r="B5" i="8"/>
  <c r="B5" i="23"/>
  <c r="N14" i="8"/>
  <c r="N14" i="23"/>
  <c r="N15" i="6"/>
  <c r="AE15" i="23" l="1"/>
  <c r="AE15" i="8"/>
  <c r="AC15" i="23"/>
  <c r="AD15" i="23"/>
  <c r="AC15" i="8"/>
  <c r="AD15" i="8"/>
  <c r="L15" i="23"/>
  <c r="L15" i="8"/>
  <c r="F15" i="23"/>
  <c r="F15" i="8"/>
  <c r="G15" i="23"/>
  <c r="G15" i="8"/>
  <c r="U15" i="8"/>
  <c r="U15" i="23"/>
  <c r="N15" i="8"/>
  <c r="N15" i="23"/>
  <c r="Q15" i="8"/>
  <c r="Q15" i="23"/>
  <c r="T15" i="8"/>
  <c r="T15" i="23"/>
  <c r="AA15" i="8"/>
  <c r="AA15" i="23"/>
  <c r="W15" i="23"/>
  <c r="W15" i="8"/>
  <c r="K15" i="8"/>
  <c r="K15" i="23"/>
  <c r="R15" i="8"/>
  <c r="R15" i="23"/>
  <c r="V15" i="8"/>
  <c r="V15" i="23"/>
  <c r="B15" i="8"/>
  <c r="B15" i="23"/>
  <c r="AB15" i="8"/>
  <c r="AB15" i="23"/>
  <c r="S15" i="8"/>
  <c r="S15" i="23"/>
  <c r="J15" i="8"/>
  <c r="J15" i="23"/>
  <c r="M15" i="8"/>
  <c r="M15" i="23"/>
  <c r="H15" i="8"/>
  <c r="H15" i="23"/>
  <c r="Z15" i="23"/>
  <c r="Z15" i="8"/>
  <c r="X15" i="8"/>
  <c r="X15" i="23"/>
  <c r="Y15" i="23"/>
  <c r="Y15" i="8"/>
  <c r="I15" i="8"/>
  <c r="I15" i="23"/>
  <c r="O15" i="8"/>
  <c r="O15" i="23"/>
  <c r="C15" i="8"/>
  <c r="C15" i="23"/>
  <c r="P15" i="8"/>
  <c r="P15" i="23"/>
  <c r="E15" i="23"/>
  <c r="E15" i="8"/>
  <c r="D15" i="8"/>
  <c r="D15" i="23"/>
  <c r="AE5" i="24" l="1"/>
  <c r="AE5" i="11"/>
  <c r="AE6" i="24"/>
  <c r="AE6" i="11"/>
  <c r="AE7" i="24"/>
  <c r="AE7" i="11"/>
  <c r="AE8" i="24"/>
  <c r="AE8" i="11"/>
  <c r="AE9" i="24"/>
  <c r="AE9" i="11"/>
  <c r="AE10" i="24"/>
  <c r="AE10" i="11"/>
  <c r="AE11" i="24"/>
  <c r="AE11" i="11"/>
  <c r="AC6" i="11" l="1"/>
  <c r="AD6" i="11"/>
  <c r="AC11" i="11"/>
  <c r="AD11" i="11"/>
  <c r="AC8" i="24"/>
  <c r="AD8" i="24"/>
  <c r="AC8" i="11"/>
  <c r="AD8" i="11"/>
  <c r="AC5" i="24"/>
  <c r="AD5" i="24"/>
  <c r="AC10" i="24"/>
  <c r="AD10" i="24"/>
  <c r="AC5" i="11"/>
  <c r="AD5" i="11"/>
  <c r="AC10" i="11"/>
  <c r="AD10" i="11"/>
  <c r="AC7" i="24"/>
  <c r="AD7" i="24"/>
  <c r="AC7" i="11"/>
  <c r="AD7" i="11"/>
  <c r="AC11" i="24"/>
  <c r="AD11" i="24"/>
  <c r="AC9" i="24"/>
  <c r="AD9" i="24"/>
  <c r="AC9" i="11"/>
  <c r="AD9" i="11"/>
  <c r="AC6" i="24"/>
  <c r="AD6" i="24"/>
  <c r="Z11" i="24"/>
  <c r="Z11" i="11"/>
  <c r="R11" i="24"/>
  <c r="R11" i="11"/>
  <c r="J11" i="24"/>
  <c r="J11" i="11"/>
  <c r="B11" i="24"/>
  <c r="B11" i="11"/>
  <c r="U10" i="11"/>
  <c r="U10" i="24"/>
  <c r="M10" i="24"/>
  <c r="M10" i="11"/>
  <c r="E10" i="24"/>
  <c r="E10" i="11"/>
  <c r="X9" i="24"/>
  <c r="X9" i="11"/>
  <c r="P9" i="11"/>
  <c r="P9" i="24"/>
  <c r="H9" i="24"/>
  <c r="H9" i="11"/>
  <c r="AA8" i="11"/>
  <c r="AA8" i="24"/>
  <c r="S8" i="11"/>
  <c r="S8" i="24"/>
  <c r="K8" i="24"/>
  <c r="K8" i="11"/>
  <c r="C8" i="24"/>
  <c r="C8" i="11"/>
  <c r="V7" i="24"/>
  <c r="V7" i="11"/>
  <c r="N7" i="24"/>
  <c r="N7" i="11"/>
  <c r="F7" i="24"/>
  <c r="F7" i="11"/>
  <c r="Y6" i="11"/>
  <c r="Y6" i="24"/>
  <c r="Q6" i="11"/>
  <c r="Q6" i="24"/>
  <c r="I6" i="24"/>
  <c r="I6" i="11"/>
  <c r="AB5" i="24"/>
  <c r="AB12" i="9"/>
  <c r="AB5" i="11"/>
  <c r="T5" i="24"/>
  <c r="T12" i="9"/>
  <c r="T5" i="11"/>
  <c r="L12" i="9"/>
  <c r="L5" i="24"/>
  <c r="L5" i="11"/>
  <c r="D5" i="24"/>
  <c r="D12" i="9"/>
  <c r="D5" i="11"/>
  <c r="AA11" i="11"/>
  <c r="AA11" i="24"/>
  <c r="S11" i="11"/>
  <c r="S11" i="24"/>
  <c r="K11" i="24"/>
  <c r="K11" i="11"/>
  <c r="F10" i="24"/>
  <c r="F10" i="11"/>
  <c r="Y9" i="24"/>
  <c r="Y9" i="11"/>
  <c r="Q9" i="11"/>
  <c r="Q9" i="24"/>
  <c r="I9" i="24"/>
  <c r="I9" i="11"/>
  <c r="AB8" i="24"/>
  <c r="AB8" i="11"/>
  <c r="T8" i="11"/>
  <c r="T8" i="24"/>
  <c r="L8" i="24"/>
  <c r="L8" i="11"/>
  <c r="D8" i="11"/>
  <c r="D8" i="24"/>
  <c r="W7" i="24"/>
  <c r="W7" i="11"/>
  <c r="O7" i="24"/>
  <c r="O7" i="11"/>
  <c r="G7" i="11"/>
  <c r="G7" i="24"/>
  <c r="Z6" i="24"/>
  <c r="Z6" i="11"/>
  <c r="R6" i="24"/>
  <c r="R6" i="11"/>
  <c r="J6" i="11"/>
  <c r="J6" i="24"/>
  <c r="B6" i="24"/>
  <c r="B6" i="11"/>
  <c r="U5" i="24"/>
  <c r="U5" i="11"/>
  <c r="U12" i="9"/>
  <c r="M5" i="11"/>
  <c r="M12" i="9"/>
  <c r="M5" i="24"/>
  <c r="E5" i="11"/>
  <c r="E5" i="24"/>
  <c r="E12" i="9"/>
  <c r="Y11" i="11"/>
  <c r="Y11" i="24"/>
  <c r="Q11" i="24"/>
  <c r="Q11" i="11"/>
  <c r="I11" i="24"/>
  <c r="I11" i="11"/>
  <c r="AB10" i="24"/>
  <c r="AB10" i="11"/>
  <c r="T10" i="11"/>
  <c r="T10" i="24"/>
  <c r="L10" i="24"/>
  <c r="L10" i="11"/>
  <c r="D10" i="11"/>
  <c r="D10" i="24"/>
  <c r="W9" i="11"/>
  <c r="W9" i="24"/>
  <c r="O9" i="24"/>
  <c r="O9" i="11"/>
  <c r="G9" i="11"/>
  <c r="G9" i="24"/>
  <c r="Z8" i="24"/>
  <c r="Z8" i="11"/>
  <c r="R8" i="24"/>
  <c r="R8" i="11"/>
  <c r="J8" i="24"/>
  <c r="J8" i="11"/>
  <c r="B8" i="11"/>
  <c r="B8" i="24"/>
  <c r="U7" i="11"/>
  <c r="U7" i="24"/>
  <c r="M7" i="11"/>
  <c r="M7" i="24"/>
  <c r="E7" i="11"/>
  <c r="E7" i="24"/>
  <c r="X6" i="24"/>
  <c r="X6" i="11"/>
  <c r="P6" i="24"/>
  <c r="P6" i="11"/>
  <c r="H6" i="24"/>
  <c r="H6" i="11"/>
  <c r="AA12" i="9"/>
  <c r="AA5" i="11"/>
  <c r="AA5" i="24"/>
  <c r="S12" i="9"/>
  <c r="S5" i="24"/>
  <c r="S5" i="11"/>
  <c r="K12" i="9"/>
  <c r="K5" i="11"/>
  <c r="K5" i="24"/>
  <c r="C12" i="9"/>
  <c r="C5" i="11"/>
  <c r="C5" i="24"/>
  <c r="O6" i="11"/>
  <c r="O6" i="24"/>
  <c r="W11" i="11"/>
  <c r="W11" i="24"/>
  <c r="O11" i="11"/>
  <c r="O11" i="24"/>
  <c r="G11" i="11"/>
  <c r="G11" i="24"/>
  <c r="Z10" i="11"/>
  <c r="Z10" i="24"/>
  <c r="R10" i="24"/>
  <c r="R10" i="11"/>
  <c r="J10" i="24"/>
  <c r="J10" i="11"/>
  <c r="B10" i="11"/>
  <c r="B10" i="24"/>
  <c r="U9" i="24"/>
  <c r="U9" i="11"/>
  <c r="M9" i="11"/>
  <c r="M9" i="24"/>
  <c r="E9" i="11"/>
  <c r="E9" i="24"/>
  <c r="X8" i="24"/>
  <c r="X8" i="11"/>
  <c r="P8" i="11"/>
  <c r="P8" i="24"/>
  <c r="H8" i="24"/>
  <c r="H8" i="11"/>
  <c r="AA7" i="11"/>
  <c r="AA7" i="24"/>
  <c r="S7" i="24"/>
  <c r="S7" i="11"/>
  <c r="K7" i="24"/>
  <c r="K7" i="11"/>
  <c r="C7" i="24"/>
  <c r="C7" i="11"/>
  <c r="V6" i="24"/>
  <c r="V6" i="11"/>
  <c r="N6" i="11"/>
  <c r="N6" i="24"/>
  <c r="F6" i="11"/>
  <c r="F6" i="24"/>
  <c r="Y5" i="24"/>
  <c r="Y5" i="11"/>
  <c r="Y12" i="9"/>
  <c r="Q5" i="11"/>
  <c r="Q5" i="24"/>
  <c r="Q12" i="9"/>
  <c r="I5" i="11"/>
  <c r="I5" i="24"/>
  <c r="I12" i="9"/>
  <c r="C11" i="24"/>
  <c r="C11" i="11"/>
  <c r="P11" i="11"/>
  <c r="P11" i="24"/>
  <c r="S10" i="11"/>
  <c r="S10" i="24"/>
  <c r="V9" i="11"/>
  <c r="V9" i="24"/>
  <c r="Y8" i="11"/>
  <c r="Y8" i="24"/>
  <c r="AB7" i="11"/>
  <c r="AB7" i="24"/>
  <c r="W6" i="11"/>
  <c r="W6" i="24"/>
  <c r="R5" i="24"/>
  <c r="R5" i="11"/>
  <c r="R12" i="9"/>
  <c r="V11" i="11"/>
  <c r="V11" i="24"/>
  <c r="N11" i="24"/>
  <c r="N11" i="11"/>
  <c r="F11" i="24"/>
  <c r="F11" i="11"/>
  <c r="Y10" i="11"/>
  <c r="Y10" i="24"/>
  <c r="Q10" i="24"/>
  <c r="Q10" i="11"/>
  <c r="I10" i="24"/>
  <c r="I10" i="11"/>
  <c r="AB9" i="11"/>
  <c r="AB9" i="24"/>
  <c r="T9" i="24"/>
  <c r="T9" i="11"/>
  <c r="L9" i="11"/>
  <c r="L9" i="24"/>
  <c r="D9" i="24"/>
  <c r="D9" i="11"/>
  <c r="W8" i="24"/>
  <c r="W8" i="11"/>
  <c r="O8" i="11"/>
  <c r="O8" i="24"/>
  <c r="G8" i="11"/>
  <c r="G8" i="24"/>
  <c r="Z7" i="11"/>
  <c r="Z7" i="24"/>
  <c r="R7" i="11"/>
  <c r="R7" i="24"/>
  <c r="J7" i="24"/>
  <c r="J7" i="11"/>
  <c r="B7" i="11"/>
  <c r="B7" i="24"/>
  <c r="U6" i="24"/>
  <c r="U6" i="11"/>
  <c r="M6" i="24"/>
  <c r="M6" i="11"/>
  <c r="E6" i="11"/>
  <c r="E6" i="24"/>
  <c r="X12" i="9"/>
  <c r="X5" i="11"/>
  <c r="X5" i="24"/>
  <c r="P12" i="9"/>
  <c r="P5" i="11"/>
  <c r="P5" i="24"/>
  <c r="H5" i="11"/>
  <c r="H12" i="9"/>
  <c r="H5" i="24"/>
  <c r="V10" i="11"/>
  <c r="V10" i="24"/>
  <c r="X11" i="24"/>
  <c r="X11" i="11"/>
  <c r="AA10" i="24"/>
  <c r="AA10" i="11"/>
  <c r="C10" i="11"/>
  <c r="C10" i="24"/>
  <c r="N9" i="24"/>
  <c r="N9" i="11"/>
  <c r="Q8" i="24"/>
  <c r="Q8" i="11"/>
  <c r="T7" i="11"/>
  <c r="T7" i="24"/>
  <c r="L7" i="24"/>
  <c r="L7" i="11"/>
  <c r="G6" i="24"/>
  <c r="G6" i="11"/>
  <c r="J5" i="11"/>
  <c r="J12" i="9"/>
  <c r="J5" i="24"/>
  <c r="U11" i="11"/>
  <c r="U11" i="24"/>
  <c r="M11" i="24"/>
  <c r="M11" i="11"/>
  <c r="E11" i="11"/>
  <c r="E11" i="24"/>
  <c r="X10" i="24"/>
  <c r="X10" i="11"/>
  <c r="P10" i="24"/>
  <c r="P10" i="11"/>
  <c r="H10" i="11"/>
  <c r="H10" i="24"/>
  <c r="AA9" i="11"/>
  <c r="AA9" i="24"/>
  <c r="S9" i="24"/>
  <c r="S9" i="11"/>
  <c r="K9" i="11"/>
  <c r="K9" i="24"/>
  <c r="C9" i="24"/>
  <c r="C9" i="11"/>
  <c r="V8" i="11"/>
  <c r="V8" i="24"/>
  <c r="N8" i="11"/>
  <c r="N8" i="24"/>
  <c r="F8" i="24"/>
  <c r="F8" i="11"/>
  <c r="Y7" i="11"/>
  <c r="Y7" i="24"/>
  <c r="Q7" i="11"/>
  <c r="Q7" i="24"/>
  <c r="I7" i="24"/>
  <c r="I7" i="11"/>
  <c r="AB6" i="11"/>
  <c r="AB6" i="24"/>
  <c r="T6" i="24"/>
  <c r="T6" i="11"/>
  <c r="L6" i="24"/>
  <c r="L6" i="11"/>
  <c r="D6" i="11"/>
  <c r="D6" i="24"/>
  <c r="W5" i="11"/>
  <c r="W12" i="9"/>
  <c r="W5" i="24"/>
  <c r="O5" i="24"/>
  <c r="O12" i="9"/>
  <c r="O5" i="11"/>
  <c r="G5" i="11"/>
  <c r="G5" i="24"/>
  <c r="G12" i="9"/>
  <c r="N10" i="24"/>
  <c r="N10" i="11"/>
  <c r="H11" i="24"/>
  <c r="H11" i="11"/>
  <c r="K10" i="11"/>
  <c r="K10" i="24"/>
  <c r="F9" i="11"/>
  <c r="F9" i="24"/>
  <c r="I8" i="24"/>
  <c r="I8" i="11"/>
  <c r="D7" i="24"/>
  <c r="D7" i="11"/>
  <c r="Z12" i="9"/>
  <c r="Z5" i="11"/>
  <c r="Z5" i="24"/>
  <c r="B5" i="11"/>
  <c r="B5" i="24"/>
  <c r="B12" i="9"/>
  <c r="AB11" i="11"/>
  <c r="AB11" i="24"/>
  <c r="T11" i="11"/>
  <c r="T11" i="24"/>
  <c r="L11" i="24"/>
  <c r="L11" i="11"/>
  <c r="D11" i="11"/>
  <c r="D11" i="24"/>
  <c r="W10" i="11"/>
  <c r="W10" i="24"/>
  <c r="O10" i="11"/>
  <c r="O10" i="24"/>
  <c r="G10" i="24"/>
  <c r="G10" i="11"/>
  <c r="Z9" i="11"/>
  <c r="Z9" i="24"/>
  <c r="R9" i="24"/>
  <c r="R9" i="11"/>
  <c r="J9" i="11"/>
  <c r="J9" i="24"/>
  <c r="B9" i="24"/>
  <c r="B9" i="11"/>
  <c r="U8" i="24"/>
  <c r="U8" i="11"/>
  <c r="M8" i="24"/>
  <c r="M8" i="11"/>
  <c r="E8" i="11"/>
  <c r="E8" i="24"/>
  <c r="X7" i="11"/>
  <c r="X7" i="24"/>
  <c r="P7" i="24"/>
  <c r="P7" i="11"/>
  <c r="H7" i="11"/>
  <c r="H7" i="24"/>
  <c r="AA6" i="11"/>
  <c r="AA6" i="24"/>
  <c r="S6" i="24"/>
  <c r="S6" i="11"/>
  <c r="K6" i="11"/>
  <c r="K6" i="24"/>
  <c r="C6" i="11"/>
  <c r="C6" i="24"/>
  <c r="V12" i="9"/>
  <c r="V5" i="11"/>
  <c r="V5" i="24"/>
  <c r="N5" i="24"/>
  <c r="N5" i="11"/>
  <c r="N12" i="9"/>
  <c r="F12" i="9"/>
  <c r="F5" i="24"/>
  <c r="F5" i="11"/>
  <c r="AE12" i="24" l="1"/>
  <c r="AE12" i="11"/>
  <c r="AC12" i="11"/>
  <c r="AD12" i="11"/>
  <c r="AC12" i="24"/>
  <c r="AD12" i="24"/>
  <c r="G12" i="24"/>
  <c r="G12" i="11"/>
  <c r="P12" i="24"/>
  <c r="P12" i="11"/>
  <c r="C12" i="24"/>
  <c r="C12" i="11"/>
  <c r="S12" i="24"/>
  <c r="S12" i="11"/>
  <c r="AB12" i="24"/>
  <c r="AB12" i="11"/>
  <c r="N12" i="11"/>
  <c r="N12" i="24"/>
  <c r="Q12" i="24"/>
  <c r="Q12" i="11"/>
  <c r="J12" i="11"/>
  <c r="J12" i="24"/>
  <c r="R12" i="24"/>
  <c r="R12" i="11"/>
  <c r="E12" i="24"/>
  <c r="E12" i="11"/>
  <c r="L12" i="11"/>
  <c r="L12" i="24"/>
  <c r="U12" i="11"/>
  <c r="U12" i="24"/>
  <c r="I12" i="24"/>
  <c r="I12" i="11"/>
  <c r="W12" i="11"/>
  <c r="W12" i="24"/>
  <c r="H12" i="24"/>
  <c r="H12" i="11"/>
  <c r="Z12" i="24"/>
  <c r="Z12" i="11"/>
  <c r="X12" i="24"/>
  <c r="X12" i="11"/>
  <c r="K12" i="24"/>
  <c r="K12" i="11"/>
  <c r="AA12" i="11"/>
  <c r="AA12" i="24"/>
  <c r="D12" i="11"/>
  <c r="D12" i="24"/>
  <c r="T12" i="24"/>
  <c r="T12" i="11"/>
  <c r="Y12" i="11"/>
  <c r="Y12" i="24"/>
  <c r="F12" i="11"/>
  <c r="F12" i="24"/>
  <c r="V12" i="24"/>
  <c r="V12" i="11"/>
  <c r="B12" i="11"/>
  <c r="B12" i="24"/>
  <c r="O12" i="11"/>
  <c r="O12" i="24"/>
  <c r="M12" i="11"/>
  <c r="M12" i="24"/>
  <c r="AE8" i="14" l="1"/>
  <c r="AA8" i="14" l="1"/>
  <c r="AB8" i="14"/>
  <c r="AD8" i="14"/>
  <c r="AC8" i="14"/>
  <c r="Z8" i="14"/>
  <c r="Y8" i="14"/>
  <c r="W8" i="14"/>
  <c r="R8" i="14"/>
  <c r="S8" i="14"/>
  <c r="U8" i="14"/>
  <c r="Q8" i="14"/>
  <c r="X8" i="14"/>
  <c r="V8" i="14"/>
  <c r="T8" i="14"/>
  <c r="AC8" i="25" l="1"/>
  <c r="Q8" i="25"/>
  <c r="AA8" i="25"/>
  <c r="AB8" i="25"/>
  <c r="AD8" i="25"/>
  <c r="V8" i="25"/>
  <c r="B8" i="14"/>
  <c r="S8" i="25"/>
  <c r="Z8" i="25"/>
  <c r="B8" i="25"/>
  <c r="X8" i="25"/>
  <c r="U8" i="25"/>
  <c r="R8" i="25"/>
  <c r="W8" i="25"/>
  <c r="T8" i="25"/>
  <c r="Y8" i="25"/>
  <c r="AF5" i="14" l="1"/>
  <c r="AF5" i="25"/>
  <c r="AF6" i="14" l="1"/>
  <c r="AF6" i="25"/>
  <c r="AF11" i="12"/>
  <c r="AF7" i="14"/>
  <c r="AF7" i="25"/>
  <c r="AF9" i="14"/>
  <c r="AF9" i="25"/>
  <c r="AF11" i="14" l="1"/>
  <c r="AF11" i="25"/>
  <c r="AF7" i="11" l="1"/>
  <c r="AF7" i="24"/>
  <c r="AF8" i="8" l="1"/>
  <c r="AF8" i="23"/>
  <c r="AF11" i="8"/>
  <c r="AF11" i="23"/>
  <c r="AF9" i="8"/>
  <c r="AF9" i="23"/>
  <c r="AF12" i="23"/>
  <c r="AF12" i="8"/>
  <c r="AF6" i="23"/>
  <c r="AF6" i="8"/>
  <c r="AF10" i="8"/>
  <c r="AF10" i="23"/>
  <c r="AF13" i="8" l="1"/>
  <c r="AF13" i="23"/>
  <c r="AF15" i="6"/>
  <c r="AF11" i="11"/>
  <c r="AF11" i="24"/>
  <c r="AF5" i="8"/>
  <c r="AF5" i="23"/>
  <c r="AF14" i="23" l="1"/>
  <c r="AF14" i="8"/>
  <c r="AF15" i="23" l="1"/>
  <c r="AF15" i="8"/>
  <c r="AF12" i="9" l="1"/>
  <c r="AF5" i="11"/>
  <c r="AF5" i="24"/>
  <c r="AF12" i="24" l="1"/>
  <c r="AF12" i="11"/>
  <c r="AF5" i="5" l="1"/>
  <c r="AF5" i="22"/>
  <c r="AF13" i="3"/>
  <c r="AF13" i="5" l="1"/>
  <c r="AF13" i="22"/>
</calcChain>
</file>

<file path=xl/sharedStrings.xml><?xml version="1.0" encoding="utf-8"?>
<sst xmlns="http://schemas.openxmlformats.org/spreadsheetml/2006/main" count="302" uniqueCount="100">
  <si>
    <t>1.1.-Evolución de las emisiones totales de Gases de Efecto Invernadero por tipo de gas y año. C.A. del País Vasco.</t>
  </si>
  <si>
    <t>1990-2020.</t>
  </si>
  <si>
    <r>
      <t xml:space="preserve">Unidades: </t>
    </r>
    <r>
      <rPr>
        <sz val="10"/>
        <color theme="3"/>
        <rFont val="Arial"/>
        <family val="2"/>
      </rPr>
      <t>CO2-eq(t).</t>
    </r>
    <r>
      <rPr>
        <vertAlign val="subscript"/>
        <sz val="10"/>
        <color theme="3"/>
        <rFont val="Arial"/>
        <family val="2"/>
      </rPr>
      <t>(2)</t>
    </r>
  </si>
  <si>
    <t>Gas</t>
  </si>
  <si>
    <r>
      <t>Dióxido de carbono (CO</t>
    </r>
    <r>
      <rPr>
        <b/>
        <vertAlign val="subscript"/>
        <sz val="9"/>
        <color theme="3"/>
        <rFont val="Arial"/>
        <family val="2"/>
      </rPr>
      <t>2</t>
    </r>
    <r>
      <rPr>
        <b/>
        <sz val="9"/>
        <color theme="3"/>
        <rFont val="Arial"/>
        <family val="2"/>
      </rPr>
      <t>)</t>
    </r>
  </si>
  <si>
    <r>
      <t>Metano (CH</t>
    </r>
    <r>
      <rPr>
        <b/>
        <vertAlign val="subscript"/>
        <sz val="9"/>
        <color theme="3"/>
        <rFont val="Arial"/>
        <family val="2"/>
      </rPr>
      <t>4</t>
    </r>
    <r>
      <rPr>
        <b/>
        <sz val="9"/>
        <color theme="3"/>
        <rFont val="Arial"/>
        <family val="2"/>
      </rPr>
      <t>)</t>
    </r>
  </si>
  <si>
    <r>
      <t>Óxido nitroso (N</t>
    </r>
    <r>
      <rPr>
        <b/>
        <vertAlign val="subscript"/>
        <sz val="9"/>
        <color theme="3"/>
        <rFont val="Arial"/>
        <family val="2"/>
      </rPr>
      <t>2</t>
    </r>
    <r>
      <rPr>
        <b/>
        <sz val="9"/>
        <color theme="3"/>
        <rFont val="Arial"/>
        <family val="2"/>
      </rPr>
      <t>O)</t>
    </r>
  </si>
  <si>
    <t>Gases Fluorados:</t>
  </si>
  <si>
    <t>HFC´s</t>
  </si>
  <si>
    <t>PFC´s</t>
  </si>
  <si>
    <t xml:space="preserve">Energía eléctrica importada                                                                           </t>
  </si>
  <si>
    <r>
      <t>Emisiones totales de GEI´s</t>
    </r>
    <r>
      <rPr>
        <b/>
        <vertAlign val="subscript"/>
        <sz val="9"/>
        <color theme="3"/>
        <rFont val="Arial"/>
        <family val="2"/>
      </rPr>
      <t xml:space="preserve"> (1)</t>
    </r>
  </si>
  <si>
    <r>
      <t xml:space="preserve">(1) </t>
    </r>
    <r>
      <rPr>
        <sz val="7"/>
        <color rgb="FF1F497D"/>
        <rFont val="Arial"/>
        <family val="2"/>
      </rPr>
      <t>Incluye las emisiones asociadas a las importaciones de electricidad(EEI).</t>
    </r>
  </si>
  <si>
    <r>
      <t>(2) CO</t>
    </r>
    <r>
      <rPr>
        <b/>
        <vertAlign val="subscript"/>
        <sz val="7"/>
        <color rgb="FF1F497D"/>
        <rFont val="Arial"/>
        <family val="2"/>
      </rPr>
      <t>2</t>
    </r>
    <r>
      <rPr>
        <b/>
        <sz val="7"/>
        <color rgb="FF1F497D"/>
        <rFont val="Arial"/>
        <family val="2"/>
      </rPr>
      <t xml:space="preserve">-eq(t). = </t>
    </r>
    <r>
      <rPr>
        <sz val="7"/>
        <color rgb="FF1F497D"/>
        <rFont val="Arial"/>
        <family val="2"/>
      </rPr>
      <t>Toneladas equivalentes de CO</t>
    </r>
    <r>
      <rPr>
        <vertAlign val="subscript"/>
        <sz val="7"/>
        <color rgb="FF1F497D"/>
        <rFont val="Arial"/>
        <family val="2"/>
      </rPr>
      <t>2</t>
    </r>
  </si>
  <si>
    <r>
      <t>Fuente:</t>
    </r>
    <r>
      <rPr>
        <sz val="7"/>
        <color rgb="FF1F497D"/>
        <rFont val="Arial"/>
        <family val="2"/>
      </rPr>
      <t xml:space="preserve"> Gobierno Vasco. Dpto. Medio Ambiente y Política Territorial. </t>
    </r>
    <r>
      <rPr>
        <b/>
        <sz val="7"/>
        <color rgb="FF1F497D"/>
        <rFont val="Arial"/>
        <family val="2"/>
      </rPr>
      <t>Inventario de emisiones de Gases de Efecto Invernadero.</t>
    </r>
  </si>
  <si>
    <t>http://www.ingurumena.ejgv.euskadi.eus/r49-11293/es/contenidos/inventario/inventarios_gei/es_pub/indice.html</t>
  </si>
  <si>
    <t>1.2.-Índice de evolución de las emisiones totales de GEI por tipo de gas. C.A. del País Vasco.</t>
  </si>
  <si>
    <t>Año base 1990=100%. 1990-2020.</t>
  </si>
  <si>
    <r>
      <t>Unidades: CO</t>
    </r>
    <r>
      <rPr>
        <b/>
        <vertAlign val="subscript"/>
        <sz val="9"/>
        <color theme="3"/>
        <rFont val="Arial"/>
        <family val="2"/>
      </rPr>
      <t>2-</t>
    </r>
    <r>
      <rPr>
        <b/>
        <sz val="9"/>
        <color theme="3"/>
        <rFont val="Arial"/>
        <family val="2"/>
      </rPr>
      <t>eq(t).</t>
    </r>
    <r>
      <rPr>
        <b/>
        <vertAlign val="subscript"/>
        <sz val="9"/>
        <color theme="3"/>
        <rFont val="Arial"/>
        <family val="2"/>
      </rPr>
      <t>(2)</t>
    </r>
  </si>
  <si>
    <t>-</t>
  </si>
  <si>
    <t>SF6</t>
  </si>
  <si>
    <r>
      <t xml:space="preserve">Emisiones totales de GEI´s </t>
    </r>
    <r>
      <rPr>
        <b/>
        <vertAlign val="subscript"/>
        <sz val="9"/>
        <color theme="3"/>
        <rFont val="Arial"/>
        <family val="2"/>
      </rPr>
      <t>(1)</t>
    </r>
  </si>
  <si>
    <r>
      <t xml:space="preserve">(1) </t>
    </r>
    <r>
      <rPr>
        <sz val="7"/>
        <color theme="3"/>
        <rFont val="Arial"/>
        <family val="2"/>
      </rPr>
      <t>Incluye las emisiones asociadas a las importaciones de electricidad(EEI).</t>
    </r>
  </si>
  <si>
    <r>
      <t>(2) CO</t>
    </r>
    <r>
      <rPr>
        <b/>
        <vertAlign val="subscript"/>
        <sz val="7"/>
        <color theme="3"/>
        <rFont val="Arial"/>
        <family val="2"/>
      </rPr>
      <t>2</t>
    </r>
    <r>
      <rPr>
        <b/>
        <sz val="7"/>
        <color theme="3"/>
        <rFont val="Arial"/>
        <family val="2"/>
      </rPr>
      <t xml:space="preserve">-eq(t). = </t>
    </r>
    <r>
      <rPr>
        <sz val="7"/>
        <color theme="3"/>
        <rFont val="Arial"/>
        <family val="2"/>
      </rPr>
      <t>Toneladas equivalentes de CO</t>
    </r>
    <r>
      <rPr>
        <vertAlign val="subscript"/>
        <sz val="7"/>
        <color theme="3"/>
        <rFont val="Arial"/>
        <family val="2"/>
      </rPr>
      <t>2</t>
    </r>
  </si>
  <si>
    <r>
      <t>Fuente:</t>
    </r>
    <r>
      <rPr>
        <sz val="7"/>
        <color theme="3"/>
        <rFont val="Arial"/>
        <family val="2"/>
      </rPr>
      <t xml:space="preserve"> Gobierno Vasco. Dpto. Medio Ambiente y Política Territorial. </t>
    </r>
    <r>
      <rPr>
        <b/>
        <sz val="7"/>
        <color theme="3"/>
        <rFont val="Arial"/>
        <family val="2"/>
      </rPr>
      <t>Inventario de emisiones de Gases de Efecto Invernadero.</t>
    </r>
  </si>
  <si>
    <t>1.3.-Índice de evolución de las emisiones totales de  Gases de Efecto Invernadero por tipo de gas. C.A. del País Vasco.</t>
  </si>
  <si>
    <t>Año base 2005=100%. 1990-2020.</t>
  </si>
  <si>
    <t>2.1.-Evolución sectorial de las emisiones directas y totales de GEI. C.A. del País Vasco.</t>
  </si>
  <si>
    <r>
      <t xml:space="preserve">Unidades: </t>
    </r>
    <r>
      <rPr>
        <sz val="10"/>
        <color rgb="FF0070C0"/>
        <rFont val="Arial"/>
        <family val="2"/>
      </rPr>
      <t>CO2-eq(t).</t>
    </r>
    <r>
      <rPr>
        <vertAlign val="subscript"/>
        <sz val="10"/>
        <color rgb="FF0070C0"/>
        <rFont val="Arial"/>
        <family val="2"/>
      </rPr>
      <t>(2)</t>
    </r>
  </si>
  <si>
    <t>Sector</t>
  </si>
  <si>
    <t>Sector energético</t>
  </si>
  <si>
    <t>Sector energético (d)</t>
  </si>
  <si>
    <t>Energía eléctrica importada(EEI)</t>
  </si>
  <si>
    <t>Industria (d)</t>
  </si>
  <si>
    <t>Transporte (d)</t>
  </si>
  <si>
    <t>Residencial (d)</t>
  </si>
  <si>
    <t>Servicios (d)</t>
  </si>
  <si>
    <t>Agricultura (d)</t>
  </si>
  <si>
    <t>Residuos (d)</t>
  </si>
  <si>
    <t>Emisiones directas (d)</t>
  </si>
  <si>
    <r>
      <t>Emisiones totales (directas+EEI)</t>
    </r>
    <r>
      <rPr>
        <b/>
        <vertAlign val="subscript"/>
        <sz val="9"/>
        <color indexed="31"/>
        <rFont val="Arial"/>
        <family val="2"/>
      </rPr>
      <t>(1)</t>
    </r>
  </si>
  <si>
    <r>
      <t xml:space="preserve">(d) </t>
    </r>
    <r>
      <rPr>
        <sz val="7"/>
        <color rgb="FF1F497D"/>
        <rFont val="Arial"/>
        <family val="2"/>
      </rPr>
      <t>Emisiones directas.</t>
    </r>
  </si>
  <si>
    <r>
      <t>Fuente</t>
    </r>
    <r>
      <rPr>
        <sz val="7"/>
        <color rgb="FF1F497D"/>
        <rFont val="Arial"/>
        <family val="2"/>
      </rPr>
      <t xml:space="preserve">: Gobierno Vasco. Dpto. Medio Ambiente y Política Territorial. </t>
    </r>
    <r>
      <rPr>
        <b/>
        <sz val="7"/>
        <color rgb="FF1F497D"/>
        <rFont val="Arial"/>
        <family val="2"/>
      </rPr>
      <t xml:space="preserve">Inventario de emisiones de Gases de Efecto Invernadero. </t>
    </r>
  </si>
  <si>
    <t>2.2.-Índice de evolución sectorial de emisiones directas y totales de GEI. C.A. del País Vasco.</t>
  </si>
  <si>
    <t>Emisiones directas</t>
  </si>
  <si>
    <r>
      <t>Emisiones totales (directas+EEI)</t>
    </r>
    <r>
      <rPr>
        <b/>
        <vertAlign val="subscript"/>
        <sz val="9"/>
        <color theme="3"/>
        <rFont val="Arial"/>
        <family val="2"/>
      </rPr>
      <t>(1)</t>
    </r>
  </si>
  <si>
    <r>
      <t xml:space="preserve">(d) </t>
    </r>
    <r>
      <rPr>
        <sz val="7"/>
        <color theme="3"/>
        <rFont val="Arial"/>
        <family val="2"/>
      </rPr>
      <t>Emisiones directas.</t>
    </r>
  </si>
  <si>
    <r>
      <t>Fuente</t>
    </r>
    <r>
      <rPr>
        <sz val="7"/>
        <color theme="3"/>
        <rFont val="Arial"/>
        <family val="2"/>
      </rPr>
      <t xml:space="preserve">: Gobierno Vasco. Dpto. Medio Ambiente y Política Territorial. </t>
    </r>
    <r>
      <rPr>
        <b/>
        <sz val="7"/>
        <color theme="3"/>
        <rFont val="Arial"/>
        <family val="2"/>
      </rPr>
      <t xml:space="preserve">Inventario de emisiones de Gases de Efecto Invernadero. </t>
    </r>
  </si>
  <si>
    <t>2.3-Índice de evolución sectorial de emisiones directas y totales de Gases de Efecto Invernadero. C.A. del País Vasco.</t>
  </si>
  <si>
    <t>3.1-Evolución de las emisiones sectoriales totales de Gases de Efecto Invernadero. C. A. del País Vasco.</t>
  </si>
  <si>
    <t>Fuente</t>
  </si>
  <si>
    <t>Transformación de la energía</t>
  </si>
  <si>
    <t>Industria</t>
  </si>
  <si>
    <t>Transporte</t>
  </si>
  <si>
    <t>Residencial</t>
  </si>
  <si>
    <t>Servicios</t>
  </si>
  <si>
    <t>Agricultura</t>
  </si>
  <si>
    <t>Residuos</t>
  </si>
  <si>
    <r>
      <t>Emisiones totales</t>
    </r>
    <r>
      <rPr>
        <b/>
        <vertAlign val="subscript"/>
        <sz val="9"/>
        <color indexed="31"/>
        <rFont val="Arial"/>
        <family val="2"/>
      </rPr>
      <t>(1)</t>
    </r>
  </si>
  <si>
    <r>
      <t>(1)</t>
    </r>
    <r>
      <rPr>
        <sz val="7"/>
        <color rgb="FF1F497D"/>
        <rFont val="Arial"/>
        <family val="2"/>
      </rPr>
      <t xml:space="preserve"> Incluye tanto las emisiones directas, como las asociadas a las importaciones de electricidad (EEI).</t>
    </r>
  </si>
  <si>
    <t>3.2.-Índice de evolución de las emisiones sectoriales totales de GEI. C.A. del País Vasco.</t>
  </si>
  <si>
    <r>
      <t>Emisiones totales</t>
    </r>
    <r>
      <rPr>
        <b/>
        <vertAlign val="subscript"/>
        <sz val="9"/>
        <color theme="3"/>
        <rFont val="Arial"/>
        <family val="2"/>
      </rPr>
      <t>(1)</t>
    </r>
  </si>
  <si>
    <r>
      <t>(1)</t>
    </r>
    <r>
      <rPr>
        <sz val="7"/>
        <color theme="3"/>
        <rFont val="Arial"/>
        <family val="2"/>
      </rPr>
      <t xml:space="preserve"> Incluye tanto las emisiones directas, como las asociadas a las importaciones de electricidad (EEI).</t>
    </r>
  </si>
  <si>
    <t>3.3-Índice de evolución de las emisiones sectoriales totales de Gases de Efecto Invernadero. C.A. del País Vasco.</t>
  </si>
  <si>
    <t>4.1-Evolución de las emisiones directas y totales de Gases de Efecto Invernadero por "epígrafes CRF". C.A. del País Vasco.</t>
  </si>
  <si>
    <t>Epígrafe CRF</t>
  </si>
  <si>
    <t>Energía</t>
  </si>
  <si>
    <t>Procesos industriales y uso de productos</t>
  </si>
  <si>
    <t>Cambios de uso de la tierra y silvicultura</t>
  </si>
  <si>
    <t>:</t>
  </si>
  <si>
    <r>
      <t>Electricidad de origen externo</t>
    </r>
    <r>
      <rPr>
        <vertAlign val="subscript"/>
        <sz val="9"/>
        <color indexed="31"/>
        <rFont val="Arial"/>
        <family val="2"/>
      </rPr>
      <t>(3)</t>
    </r>
    <r>
      <rPr>
        <sz val="9"/>
        <color indexed="31"/>
        <rFont val="Arial"/>
        <family val="2"/>
      </rPr>
      <t xml:space="preserve"> </t>
    </r>
  </si>
  <si>
    <r>
      <t>Emisiones  totales por epígrafes CRF(no incluye Cambios de uso de la tierra y silvicultura)</t>
    </r>
    <r>
      <rPr>
        <b/>
        <vertAlign val="subscript"/>
        <sz val="9"/>
        <color theme="3"/>
        <rFont val="Arial"/>
        <family val="2"/>
      </rPr>
      <t>(1)</t>
    </r>
  </si>
  <si>
    <r>
      <t>(1)</t>
    </r>
    <r>
      <rPr>
        <sz val="7"/>
        <color rgb="FF1F497D"/>
        <rFont val="Arial"/>
        <family val="2"/>
      </rPr>
      <t xml:space="preserve"> La clasificación </t>
    </r>
    <r>
      <rPr>
        <b/>
        <sz val="7"/>
        <color rgb="FF1F497D"/>
        <rFont val="Arial"/>
        <family val="2"/>
      </rPr>
      <t xml:space="preserve">CRF (Formulario Común para Informes) </t>
    </r>
    <r>
      <rPr>
        <sz val="7"/>
        <color rgb="FF1F497D"/>
        <rFont val="Arial"/>
        <family val="2"/>
      </rPr>
      <t>es la empleada para informar a las distintas instancias internacionales sobre emisiones de gases de efecto invernadero. Entre estas</t>
    </r>
  </si>
  <si>
    <t>instancias se citan en particular la Comisión de la Unión Europea y la secretaría General del Convenio Marco de las Naciones Unidas sobre el Cambio Climático(SMCCC o UNSFCC), en el marco del cumplimiento</t>
  </si>
  <si>
    <t>del Protocolo de Kioto. De acuerdo con esta clasificación, todas las emisones de combustión, procedan del sector que procedan se incluyen en el "epígrafe 1".</t>
  </si>
  <si>
    <r>
      <t>(2) CO</t>
    </r>
    <r>
      <rPr>
        <b/>
        <vertAlign val="subscript"/>
        <sz val="7"/>
        <color rgb="FF1F497D"/>
        <rFont val="Arial"/>
        <family val="2"/>
      </rPr>
      <t>2</t>
    </r>
    <r>
      <rPr>
        <b/>
        <sz val="7"/>
        <color rgb="FF1F497D"/>
        <rFont val="Arial"/>
        <family val="2"/>
      </rPr>
      <t xml:space="preserve">-eq(t) = </t>
    </r>
    <r>
      <rPr>
        <sz val="7"/>
        <color rgb="FF1F497D"/>
        <rFont val="Arial"/>
        <family val="2"/>
      </rPr>
      <t>Toneladas equivalentes de CO</t>
    </r>
    <r>
      <rPr>
        <vertAlign val="subscript"/>
        <sz val="7"/>
        <color rgb="FF1F497D"/>
        <rFont val="Arial"/>
        <family val="2"/>
      </rPr>
      <t>2</t>
    </r>
  </si>
  <si>
    <r>
      <t xml:space="preserve">(3) </t>
    </r>
    <r>
      <rPr>
        <sz val="7"/>
        <color rgb="FF1F497D"/>
        <rFont val="Arial"/>
        <family val="2"/>
      </rPr>
      <t>Se incluye la electricidad de origen externo como un epígrafe independiente, tal y como permite el IPCC.</t>
    </r>
  </si>
  <si>
    <r>
      <t xml:space="preserve">(:) </t>
    </r>
    <r>
      <rPr>
        <sz val="7"/>
        <color rgb="FF1F497D"/>
        <rFont val="Arial"/>
        <family val="2"/>
      </rPr>
      <t>No se dispone de datos.</t>
    </r>
  </si>
  <si>
    <t>4.2.-Índice de evolución de las emisiones directas y totales de GEI por "epígrafes CRF". C.A. del País Vasco.</t>
  </si>
  <si>
    <r>
      <t>Electricidad de origen externo</t>
    </r>
    <r>
      <rPr>
        <vertAlign val="subscript"/>
        <sz val="9"/>
        <color theme="3"/>
        <rFont val="Arial"/>
        <family val="2"/>
      </rPr>
      <t>(3)</t>
    </r>
    <r>
      <rPr>
        <sz val="9"/>
        <color theme="3"/>
        <rFont val="Arial"/>
        <family val="2"/>
      </rPr>
      <t xml:space="preserve"> </t>
    </r>
  </si>
  <si>
    <r>
      <t>(1)</t>
    </r>
    <r>
      <rPr>
        <sz val="7"/>
        <color theme="3"/>
        <rFont val="Arial"/>
        <family val="2"/>
      </rPr>
      <t xml:space="preserve"> La clasificación </t>
    </r>
    <r>
      <rPr>
        <b/>
        <sz val="7"/>
        <color theme="3"/>
        <rFont val="Arial"/>
        <family val="2"/>
      </rPr>
      <t xml:space="preserve">CRF (Formulario Común para Informes) </t>
    </r>
    <r>
      <rPr>
        <sz val="7"/>
        <color theme="3"/>
        <rFont val="Arial"/>
        <family val="2"/>
      </rPr>
      <t>es la empleada para informar a las distintas instancias internacionales sobre emisiones de gases de efecto invernadero. Entre estas instancias</t>
    </r>
  </si>
  <si>
    <t xml:space="preserve">se citan en particular la Comisión de la Unión Europea y la secretaría General del Convenio Marco de las Naciones Unidas sobre el Cambio Climático(SMCCC o UNSFCC), en el marco del cumplimiento </t>
  </si>
  <si>
    <r>
      <t>(2) CO</t>
    </r>
    <r>
      <rPr>
        <b/>
        <vertAlign val="subscript"/>
        <sz val="7"/>
        <color theme="3"/>
        <rFont val="Arial"/>
        <family val="2"/>
      </rPr>
      <t>2</t>
    </r>
    <r>
      <rPr>
        <b/>
        <sz val="7"/>
        <color theme="3"/>
        <rFont val="Arial"/>
        <family val="2"/>
      </rPr>
      <t xml:space="preserve">-eq(t) = </t>
    </r>
    <r>
      <rPr>
        <sz val="7"/>
        <color theme="3"/>
        <rFont val="Arial"/>
        <family val="2"/>
      </rPr>
      <t>Toneladas equivalentes de CO</t>
    </r>
    <r>
      <rPr>
        <vertAlign val="subscript"/>
        <sz val="7"/>
        <color theme="3"/>
        <rFont val="Arial"/>
        <family val="2"/>
      </rPr>
      <t>2</t>
    </r>
  </si>
  <si>
    <r>
      <t xml:space="preserve">(3) </t>
    </r>
    <r>
      <rPr>
        <sz val="7"/>
        <color theme="3"/>
        <rFont val="Arial"/>
        <family val="2"/>
      </rPr>
      <t>Se incluye la electricidad de origen externo como un epígrafe independiente, tal y como permite el IPCC.</t>
    </r>
  </si>
  <si>
    <t>4.3-Índice de evolución de las emisiones directas y totales de Gases de Efecto Invernadero por "epígrafes CRF". C.A. del País Vasco.</t>
  </si>
  <si>
    <r>
      <t>(1)</t>
    </r>
    <r>
      <rPr>
        <sz val="7"/>
        <color rgb="FF1F497D"/>
        <rFont val="Arial"/>
        <family val="2"/>
      </rPr>
      <t xml:space="preserve"> La clasificación </t>
    </r>
    <r>
      <rPr>
        <b/>
        <sz val="7"/>
        <color rgb="FF1F497D"/>
        <rFont val="Arial"/>
        <family val="2"/>
      </rPr>
      <t xml:space="preserve">CRF (Formulario Común para Informes) </t>
    </r>
    <r>
      <rPr>
        <sz val="7"/>
        <color rgb="FF1F497D"/>
        <rFont val="Arial"/>
        <family val="2"/>
      </rPr>
      <t>es la empleada para informar a las distintas instancias internacionales sobre emisiones de gases de efecto invernadero. Entre estas instancias</t>
    </r>
  </si>
  <si>
    <r>
      <t>SF</t>
    </r>
    <r>
      <rPr>
        <b/>
        <vertAlign val="subscript"/>
        <sz val="9"/>
        <color theme="3"/>
        <rFont val="Arial"/>
        <family val="2"/>
      </rPr>
      <t>6</t>
    </r>
  </si>
  <si>
    <t>Inventario de emisiones de Gases de Efecto Invernadero de la C.A. del País Vasco 2020.</t>
  </si>
  <si>
    <t>1.1-Evolución de las emisiones totales de Gases de Efecto Invernadero por tipo de gas y año. C.A. del País Vasco. 1990-2020.</t>
  </si>
  <si>
    <t>1.2-Índice de evolución de las emisiones totales de Gases de Efecto Invernadero por tipo de gas. C.A. del País Vasco. Año base 1990=100%. 1990-2020.</t>
  </si>
  <si>
    <t>1.3-Índice de evolución de las emisiones totales de Gases de Efecto Invernadero por tipo de gas. C.A. del País Vasco. Año base 2005=100%. 1990-2020.</t>
  </si>
  <si>
    <t xml:space="preserve">2.1-Evolución sectorial de las emisiones directas y totales de Gases de Efecto Invernadero. C.A. del País Vasco. 1990-2020. </t>
  </si>
  <si>
    <t>2.2-Índice de evolución sectorial de emisiones directas y totales de Gases de Efecto Invernadero. C.A. del País Vasco. Año base 1990=100%. 1990-2020.</t>
  </si>
  <si>
    <t>2.3-Índice de evolución sectorial de emisiones directas y totales de Gases de Efecto Invernadero. C.A. del País Vasco. Año base 2005=100%. 1990-2020.</t>
  </si>
  <si>
    <t>3.1-Evolución de las emisiones sectoriales totales de Gases de Efecto Invernadero. C. A. del País Vasco.1990-2020.</t>
  </si>
  <si>
    <t>3.2-Índice de evolución de las emisiones sectoriales totales de Gases de Efecto Invernadero. C.A. del País Vasco. Año base 1990=100%. 1990-2020.</t>
  </si>
  <si>
    <t>3.3-Índice de evolución de las emisiones sectoriales totales de Gases de Efecto Invernadero. C.A. del País Vasco. Año base 2005=100%. 1990-2020.</t>
  </si>
  <si>
    <t>4.1-Evolución de las emisiones directas y totales de Gases de Efecto Invernadero por "epígrafes CRF". C.A. del País Vasco. 1990-2020.</t>
  </si>
  <si>
    <t>4.2-Índice de evolución de las emisiones directas y totales de Gases de Efecto Invernadero por "epígrafes CRF". C.A. del País Vasco. Año base 1990=100%. 1990-2020.</t>
  </si>
  <si>
    <t>4.3-Índice de evolución de las emisiones directas y totales de Gases de Efecto Invernadero por "epígrafes CRF". C.A. del País Vasco. Año base 2005=100%. 1990-2020.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</si>
</sst>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3"/>
      <name val="Arial"/>
      <family val="2"/>
    </font>
    <font>
      <b/>
      <sz val="10"/>
      <color indexed="19"/>
      <name val="Arial"/>
      <family val="2"/>
    </font>
    <font>
      <b/>
      <sz val="9"/>
      <color indexed="38"/>
      <name val="Arial"/>
      <family val="2"/>
    </font>
    <font>
      <u/>
      <sz val="10"/>
      <color indexed="12"/>
      <name val="Arial"/>
      <family val="2"/>
    </font>
    <font>
      <b/>
      <u/>
      <sz val="7"/>
      <color indexed="31"/>
      <name val="Arial"/>
      <family val="2"/>
    </font>
    <font>
      <sz val="7"/>
      <color theme="3"/>
      <name val="Arial"/>
      <family val="2"/>
    </font>
    <font>
      <sz val="9"/>
      <name val="Times New Roman"/>
      <family val="1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b/>
      <sz val="12"/>
      <color indexed="31"/>
      <name val="Arial"/>
      <family val="2"/>
    </font>
    <font>
      <b/>
      <sz val="9"/>
      <color theme="3"/>
      <name val="Arial"/>
      <family val="2"/>
    </font>
    <font>
      <b/>
      <vertAlign val="subscript"/>
      <sz val="9"/>
      <color indexed="31"/>
      <name val="Arial"/>
      <family val="2"/>
    </font>
    <font>
      <sz val="8"/>
      <name val="Arial"/>
      <family val="2"/>
    </font>
    <font>
      <sz val="9"/>
      <color theme="3"/>
      <name val="Arial"/>
      <family val="2"/>
    </font>
    <font>
      <vertAlign val="subscript"/>
      <sz val="9"/>
      <color indexed="31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9"/>
      <color indexed="3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rgb="FF0070C0"/>
      <name val="Arial"/>
      <family val="2"/>
    </font>
    <font>
      <vertAlign val="subscript"/>
      <sz val="10"/>
      <color rgb="FF0070C0"/>
      <name val="Arial"/>
      <family val="2"/>
    </font>
    <font>
      <b/>
      <sz val="7"/>
      <color rgb="FF1F497D"/>
      <name val="Arial"/>
      <family val="2"/>
    </font>
    <font>
      <sz val="7"/>
      <color rgb="FF1F497D"/>
      <name val="Arial"/>
      <family val="2"/>
    </font>
    <font>
      <b/>
      <vertAlign val="subscript"/>
      <sz val="7"/>
      <color rgb="FF1F497D"/>
      <name val="Arial"/>
      <family val="2"/>
    </font>
    <font>
      <vertAlign val="subscript"/>
      <sz val="7"/>
      <color rgb="FF1F497D"/>
      <name val="Arial"/>
      <family val="2"/>
    </font>
    <font>
      <b/>
      <u/>
      <sz val="7"/>
      <color rgb="FF1F497D"/>
      <name val="Arial"/>
      <family val="2"/>
    </font>
    <font>
      <sz val="10"/>
      <color theme="3"/>
      <name val="Arial"/>
      <family val="2"/>
    </font>
    <font>
      <vertAlign val="subscript"/>
      <sz val="10"/>
      <color theme="3"/>
      <name val="Arial"/>
      <family val="2"/>
    </font>
    <font>
      <b/>
      <vertAlign val="subscript"/>
      <sz val="9"/>
      <color theme="3"/>
      <name val="Arial"/>
      <family val="2"/>
    </font>
    <font>
      <vertAlign val="subscript"/>
      <sz val="9"/>
      <color theme="3"/>
      <name val="Arial"/>
      <family val="2"/>
    </font>
    <font>
      <b/>
      <sz val="7"/>
      <color theme="3"/>
      <name val="Arial"/>
      <family val="2"/>
    </font>
    <font>
      <b/>
      <vertAlign val="subscript"/>
      <sz val="7"/>
      <color theme="3"/>
      <name val="Arial"/>
      <family val="2"/>
    </font>
    <font>
      <vertAlign val="subscript"/>
      <sz val="7"/>
      <color theme="3"/>
      <name val="Arial"/>
      <family val="2"/>
    </font>
    <font>
      <b/>
      <u/>
      <sz val="7"/>
      <color theme="3"/>
      <name val="Arial"/>
      <family val="2"/>
    </font>
    <font>
      <b/>
      <sz val="9"/>
      <color rgb="FF1F497D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otted">
        <color indexed="46"/>
      </top>
      <bottom style="dotted">
        <color indexed="46"/>
      </bottom>
      <diagonal/>
    </border>
    <border>
      <left style="thin">
        <color indexed="9"/>
      </left>
      <right/>
      <top style="dotted">
        <color indexed="46"/>
      </top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/>
      <right style="thin">
        <color indexed="9"/>
      </right>
      <top/>
      <bottom style="double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/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 style="thin">
        <color indexed="50"/>
      </left>
      <right/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/>
      <bottom/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/>
      <right/>
      <top style="double">
        <color indexed="20"/>
      </top>
      <bottom style="dashed">
        <color indexed="46"/>
      </bottom>
      <diagonal/>
    </border>
    <border>
      <left/>
      <right style="thin">
        <color indexed="9"/>
      </right>
      <top style="double">
        <color indexed="20"/>
      </top>
      <bottom style="dashed">
        <color indexed="46"/>
      </bottom>
      <diagonal/>
    </border>
    <border>
      <left/>
      <right/>
      <top style="dashed">
        <color indexed="46"/>
      </top>
      <bottom style="dashed">
        <color indexed="46"/>
      </bottom>
      <diagonal/>
    </border>
    <border>
      <left/>
      <right style="thin">
        <color indexed="9"/>
      </right>
      <top style="dashed">
        <color indexed="46"/>
      </top>
      <bottom style="dashed">
        <color indexed="46"/>
      </bottom>
      <diagonal/>
    </border>
    <border>
      <left/>
      <right/>
      <top/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ashed">
        <color indexed="46"/>
      </bottom>
      <diagonal/>
    </border>
    <border>
      <left style="thin">
        <color indexed="9"/>
      </left>
      <right/>
      <top style="double">
        <color indexed="20"/>
      </top>
      <bottom style="thin">
        <color indexed="9"/>
      </bottom>
      <diagonal/>
    </border>
    <border>
      <left/>
      <right/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dashed">
        <color indexed="46"/>
      </bottom>
      <diagonal/>
    </border>
    <border>
      <left/>
      <right/>
      <top style="thin">
        <color indexed="9"/>
      </top>
      <bottom style="dashed">
        <color indexed="46"/>
      </bottom>
      <diagonal/>
    </border>
    <border>
      <left/>
      <right style="thin">
        <color indexed="9"/>
      </right>
      <top style="thin">
        <color indexed="9"/>
      </top>
      <bottom style="dashed">
        <color indexed="46"/>
      </bottom>
      <diagonal/>
    </border>
    <border>
      <left style="dashed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9"/>
      </left>
      <right/>
      <top style="dotted">
        <color indexed="46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ashed">
        <color indexed="46"/>
      </top>
      <bottom/>
      <diagonal/>
    </border>
  </borders>
  <cellStyleXfs count="9">
    <xf numFmtId="0" fontId="0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11" applyNumberFormat="0" applyFill="0" applyAlignment="0" applyProtection="0"/>
    <xf numFmtId="0" fontId="21" fillId="0" borderId="0"/>
    <xf numFmtId="0" fontId="22" fillId="0" borderId="0"/>
    <xf numFmtId="0" fontId="1" fillId="0" borderId="0" applyNumberFormat="0" applyFont="0" applyFill="0" applyBorder="0" applyProtection="0">
      <alignment vertical="center"/>
    </xf>
    <xf numFmtId="0" fontId="1" fillId="2" borderId="1" applyNumberFormat="0" applyFont="0" applyAlignment="0" applyProtection="0"/>
    <xf numFmtId="0" fontId="2" fillId="0" borderId="0"/>
  </cellStyleXfs>
  <cellXfs count="131">
    <xf numFmtId="0" fontId="0" fillId="0" borderId="0" xfId="0"/>
    <xf numFmtId="0" fontId="2" fillId="0" borderId="2" xfId="1" applyBorder="1" applyAlignment="1">
      <alignment wrapText="1"/>
    </xf>
    <xf numFmtId="0" fontId="2" fillId="0" borderId="3" xfId="1" applyBorder="1"/>
    <xf numFmtId="0" fontId="3" fillId="3" borderId="4" xfId="1" applyFont="1" applyFill="1" applyBorder="1" applyAlignment="1">
      <alignment horizontal="left" vertical="center" indent="3"/>
    </xf>
    <xf numFmtId="0" fontId="4" fillId="0" borderId="5" xfId="1" applyFont="1" applyBorder="1"/>
    <xf numFmtId="0" fontId="5" fillId="0" borderId="6" xfId="1" applyFont="1" applyBorder="1"/>
    <xf numFmtId="0" fontId="2" fillId="0" borderId="3" xfId="1" applyBorder="1" applyAlignment="1">
      <alignment vertical="center"/>
    </xf>
    <xf numFmtId="0" fontId="7" fillId="0" borderId="9" xfId="1" applyFont="1" applyBorder="1" applyAlignment="1">
      <alignment horizontal="left"/>
    </xf>
    <xf numFmtId="0" fontId="8" fillId="0" borderId="10" xfId="1" applyFont="1" applyBorder="1" applyAlignment="1">
      <alignment horizontal="left" vertical="top"/>
    </xf>
    <xf numFmtId="0" fontId="10" fillId="0" borderId="12" xfId="1" applyFont="1" applyBorder="1" applyAlignment="1">
      <alignment horizontal="left"/>
    </xf>
    <xf numFmtId="0" fontId="10" fillId="0" borderId="12" xfId="1" applyFont="1" applyBorder="1" applyAlignment="1">
      <alignment horizontal="left" vertical="center"/>
    </xf>
    <xf numFmtId="0" fontId="10" fillId="0" borderId="13" xfId="1" applyFont="1" applyBorder="1" applyAlignment="1">
      <alignment horizontal="left" vertical="top"/>
    </xf>
    <xf numFmtId="0" fontId="10" fillId="0" borderId="13" xfId="1" applyFont="1" applyBorder="1" applyAlignment="1">
      <alignment horizontal="left" vertical="center"/>
    </xf>
    <xf numFmtId="0" fontId="11" fillId="3" borderId="0" xfId="1" applyFont="1" applyFill="1" applyAlignment="1">
      <alignment horizontal="left"/>
    </xf>
    <xf numFmtId="3" fontId="12" fillId="0" borderId="5" xfId="1" applyNumberFormat="1" applyFont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/>
    </xf>
    <xf numFmtId="0" fontId="13" fillId="5" borderId="14" xfId="1" applyFont="1" applyFill="1" applyBorder="1" applyAlignment="1">
      <alignment horizontal="center" vertical="center" wrapText="1"/>
    </xf>
    <xf numFmtId="3" fontId="15" fillId="0" borderId="16" xfId="1" applyNumberFormat="1" applyFont="1" applyBorder="1" applyAlignment="1">
      <alignment horizontal="right" vertical="center"/>
    </xf>
    <xf numFmtId="3" fontId="15" fillId="0" borderId="18" xfId="1" applyNumberFormat="1" applyFont="1" applyBorder="1" applyAlignment="1">
      <alignment horizontal="right" vertical="center"/>
    </xf>
    <xf numFmtId="0" fontId="13" fillId="0" borderId="19" xfId="1" applyFont="1" applyBorder="1" applyAlignment="1">
      <alignment horizontal="left" vertical="center"/>
    </xf>
    <xf numFmtId="0" fontId="16" fillId="6" borderId="19" xfId="1" applyFont="1" applyFill="1" applyBorder="1" applyAlignment="1">
      <alignment horizontal="center" vertical="center"/>
    </xf>
    <xf numFmtId="3" fontId="15" fillId="6" borderId="20" xfId="1" applyNumberFormat="1" applyFont="1" applyFill="1" applyBorder="1" applyAlignment="1">
      <alignment horizontal="right" vertical="center"/>
    </xf>
    <xf numFmtId="0" fontId="16" fillId="0" borderId="19" xfId="1" applyFont="1" applyBorder="1" applyAlignment="1">
      <alignment horizontal="center" vertical="center"/>
    </xf>
    <xf numFmtId="0" fontId="13" fillId="0" borderId="21" xfId="1" applyFont="1" applyBorder="1" applyAlignment="1">
      <alignment horizontal="left" vertical="center"/>
    </xf>
    <xf numFmtId="3" fontId="18" fillId="5" borderId="22" xfId="1" applyNumberFormat="1" applyFont="1" applyFill="1" applyBorder="1" applyAlignment="1">
      <alignment horizontal="right" vertical="center"/>
    </xf>
    <xf numFmtId="0" fontId="2" fillId="0" borderId="23" xfId="1" applyBorder="1"/>
    <xf numFmtId="3" fontId="2" fillId="0" borderId="23" xfId="1" applyNumberFormat="1" applyBorder="1"/>
    <xf numFmtId="0" fontId="2" fillId="0" borderId="24" xfId="1" applyBorder="1"/>
    <xf numFmtId="0" fontId="2" fillId="0" borderId="25" xfId="1" applyBorder="1"/>
    <xf numFmtId="3" fontId="2" fillId="0" borderId="3" xfId="1" applyNumberFormat="1" applyBorder="1"/>
    <xf numFmtId="0" fontId="2" fillId="0" borderId="13" xfId="1" applyBorder="1"/>
    <xf numFmtId="0" fontId="12" fillId="0" borderId="5" xfId="1" applyFont="1" applyBorder="1" applyAlignment="1">
      <alignment horizontal="center" vertical="center" wrapText="1"/>
    </xf>
    <xf numFmtId="0" fontId="2" fillId="0" borderId="5" xfId="1" applyBorder="1"/>
    <xf numFmtId="0" fontId="2" fillId="0" borderId="27" xfId="1" applyBorder="1"/>
    <xf numFmtId="164" fontId="15" fillId="0" borderId="16" xfId="1" applyNumberFormat="1" applyFont="1" applyBorder="1" applyAlignment="1">
      <alignment horizontal="right" vertical="center"/>
    </xf>
    <xf numFmtId="164" fontId="15" fillId="0" borderId="18" xfId="1" applyNumberFormat="1" applyFont="1" applyBorder="1" applyAlignment="1">
      <alignment horizontal="right" vertical="center"/>
    </xf>
    <xf numFmtId="164" fontId="15" fillId="6" borderId="18" xfId="1" applyNumberFormat="1" applyFont="1" applyFill="1" applyBorder="1" applyAlignment="1">
      <alignment horizontal="right" vertical="center"/>
    </xf>
    <xf numFmtId="164" fontId="15" fillId="0" borderId="28" xfId="1" applyNumberFormat="1" applyFont="1" applyBorder="1" applyAlignment="1">
      <alignment horizontal="right" vertical="center"/>
    </xf>
    <xf numFmtId="164" fontId="18" fillId="5" borderId="22" xfId="1" applyNumberFormat="1" applyFont="1" applyFill="1" applyBorder="1" applyAlignment="1">
      <alignment horizontal="right" vertical="center"/>
    </xf>
    <xf numFmtId="0" fontId="2" fillId="0" borderId="29" xfId="1" applyBorder="1"/>
    <xf numFmtId="0" fontId="2" fillId="0" borderId="6" xfId="1" applyBorder="1"/>
    <xf numFmtId="0" fontId="2" fillId="0" borderId="30" xfId="1" applyBorder="1"/>
    <xf numFmtId="0" fontId="16" fillId="3" borderId="15" xfId="1" applyFont="1" applyFill="1" applyBorder="1" applyAlignment="1">
      <alignment horizontal="left" vertical="center"/>
    </xf>
    <xf numFmtId="3" fontId="15" fillId="3" borderId="14" xfId="1" applyNumberFormat="1" applyFont="1" applyFill="1" applyBorder="1" applyAlignment="1">
      <alignment horizontal="right" vertical="center"/>
    </xf>
    <xf numFmtId="0" fontId="16" fillId="3" borderId="31" xfId="1" applyFont="1" applyFill="1" applyBorder="1" applyAlignment="1">
      <alignment horizontal="left" vertical="center" indent="2"/>
    </xf>
    <xf numFmtId="3" fontId="15" fillId="3" borderId="32" xfId="1" applyNumberFormat="1" applyFont="1" applyFill="1" applyBorder="1" applyAlignment="1">
      <alignment horizontal="right" vertical="center"/>
    </xf>
    <xf numFmtId="0" fontId="19" fillId="0" borderId="3" xfId="1" applyFont="1" applyBorder="1"/>
    <xf numFmtId="3" fontId="15" fillId="3" borderId="33" xfId="1" applyNumberFormat="1" applyFont="1" applyFill="1" applyBorder="1" applyAlignment="1">
      <alignment horizontal="right" vertical="center"/>
    </xf>
    <xf numFmtId="0" fontId="16" fillId="3" borderId="31" xfId="1" applyFont="1" applyFill="1" applyBorder="1" applyAlignment="1">
      <alignment horizontal="left" vertical="center"/>
    </xf>
    <xf numFmtId="0" fontId="16" fillId="6" borderId="31" xfId="1" applyFont="1" applyFill="1" applyBorder="1" applyAlignment="1">
      <alignment horizontal="left" vertical="center"/>
    </xf>
    <xf numFmtId="3" fontId="15" fillId="6" borderId="33" xfId="1" applyNumberFormat="1" applyFont="1" applyFill="1" applyBorder="1" applyAlignment="1">
      <alignment horizontal="right" vertical="center"/>
    </xf>
    <xf numFmtId="164" fontId="15" fillId="3" borderId="33" xfId="1" applyNumberFormat="1" applyFont="1" applyFill="1" applyBorder="1" applyAlignment="1">
      <alignment horizontal="right" vertical="center"/>
    </xf>
    <xf numFmtId="164" fontId="15" fillId="6" borderId="33" xfId="1" applyNumberFormat="1" applyFont="1" applyFill="1" applyBorder="1" applyAlignment="1">
      <alignment horizontal="right" vertical="center"/>
    </xf>
    <xf numFmtId="164" fontId="15" fillId="3" borderId="32" xfId="1" applyNumberFormat="1" applyFont="1" applyFill="1" applyBorder="1" applyAlignment="1">
      <alignment horizontal="right" vertical="center"/>
    </xf>
    <xf numFmtId="3" fontId="15" fillId="6" borderId="18" xfId="1" applyNumberFormat="1" applyFont="1" applyFill="1" applyBorder="1" applyAlignment="1">
      <alignment horizontal="right" vertical="center"/>
    </xf>
    <xf numFmtId="0" fontId="2" fillId="3" borderId="34" xfId="1" applyFill="1" applyBorder="1"/>
    <xf numFmtId="0" fontId="2" fillId="3" borderId="35" xfId="1" applyFill="1" applyBorder="1"/>
    <xf numFmtId="0" fontId="2" fillId="3" borderId="36" xfId="1" applyFill="1" applyBorder="1"/>
    <xf numFmtId="0" fontId="2" fillId="3" borderId="37" xfId="1" applyFill="1" applyBorder="1"/>
    <xf numFmtId="0" fontId="7" fillId="3" borderId="2" xfId="1" applyFont="1" applyFill="1" applyBorder="1" applyAlignment="1">
      <alignment horizontal="left"/>
    </xf>
    <xf numFmtId="0" fontId="7" fillId="3" borderId="9" xfId="1" applyFont="1" applyFill="1" applyBorder="1" applyAlignment="1">
      <alignment horizontal="left"/>
    </xf>
    <xf numFmtId="0" fontId="8" fillId="3" borderId="38" xfId="1" applyFont="1" applyFill="1" applyBorder="1" applyAlignment="1">
      <alignment horizontal="left" vertical="top"/>
    </xf>
    <xf numFmtId="0" fontId="8" fillId="3" borderId="10" xfId="1" applyFont="1" applyFill="1" applyBorder="1" applyAlignment="1">
      <alignment horizontal="left" vertical="top"/>
    </xf>
    <xf numFmtId="164" fontId="2" fillId="0" borderId="3" xfId="1" applyNumberFormat="1" applyBorder="1"/>
    <xf numFmtId="165" fontId="2" fillId="0" borderId="3" xfId="1" applyNumberFormat="1" applyBorder="1"/>
    <xf numFmtId="0" fontId="2" fillId="0" borderId="26" xfId="1" applyBorder="1"/>
    <xf numFmtId="0" fontId="16" fillId="0" borderId="16" xfId="1" applyFont="1" applyBorder="1" applyAlignment="1">
      <alignment horizontal="left" vertical="center"/>
    </xf>
    <xf numFmtId="0" fontId="16" fillId="0" borderId="18" xfId="1" applyFont="1" applyBorder="1" applyAlignment="1">
      <alignment horizontal="left" vertical="center"/>
    </xf>
    <xf numFmtId="0" fontId="16" fillId="6" borderId="18" xfId="1" applyFont="1" applyFill="1" applyBorder="1" applyAlignment="1">
      <alignment horizontal="left" vertical="center" wrapText="1"/>
    </xf>
    <xf numFmtId="0" fontId="16" fillId="0" borderId="28" xfId="1" applyFont="1" applyBorder="1" applyAlignment="1">
      <alignment horizontal="left" vertical="center"/>
    </xf>
    <xf numFmtId="3" fontId="15" fillId="0" borderId="28" xfId="1" applyNumberFormat="1" applyFont="1" applyBorder="1" applyAlignment="1">
      <alignment horizontal="right" vertical="center"/>
    </xf>
    <xf numFmtId="0" fontId="2" fillId="0" borderId="39" xfId="1" applyBorder="1"/>
    <xf numFmtId="0" fontId="2" fillId="3" borderId="41" xfId="1" applyFill="1" applyBorder="1"/>
    <xf numFmtId="0" fontId="2" fillId="3" borderId="42" xfId="1" applyFill="1" applyBorder="1"/>
    <xf numFmtId="0" fontId="2" fillId="3" borderId="44" xfId="1" applyFill="1" applyBorder="1"/>
    <xf numFmtId="0" fontId="2" fillId="3" borderId="30" xfId="1" applyFill="1" applyBorder="1"/>
    <xf numFmtId="0" fontId="2" fillId="3" borderId="46" xfId="1" applyFill="1" applyBorder="1"/>
    <xf numFmtId="0" fontId="2" fillId="3" borderId="47" xfId="1" applyFill="1" applyBorder="1"/>
    <xf numFmtId="0" fontId="0" fillId="0" borderId="3" xfId="0" applyBorder="1" applyAlignment="1">
      <alignment vertical="center"/>
    </xf>
    <xf numFmtId="0" fontId="25" fillId="0" borderId="24" xfId="1" applyFont="1" applyBorder="1" applyAlignment="1">
      <alignment horizontal="left" vertical="center"/>
    </xf>
    <xf numFmtId="0" fontId="25" fillId="0" borderId="25" xfId="1" applyFont="1" applyBorder="1" applyAlignment="1">
      <alignment horizontal="left" vertical="center"/>
    </xf>
    <xf numFmtId="0" fontId="29" fillId="0" borderId="9" xfId="1" applyFont="1" applyBorder="1" applyAlignment="1">
      <alignment horizontal="left"/>
    </xf>
    <xf numFmtId="0" fontId="26" fillId="0" borderId="10" xfId="1" applyFont="1" applyBorder="1" applyAlignment="1">
      <alignment horizontal="left" vertical="top"/>
    </xf>
    <xf numFmtId="0" fontId="25" fillId="4" borderId="29" xfId="1" applyFont="1" applyFill="1" applyBorder="1" applyAlignment="1">
      <alignment horizontal="left" vertical="center"/>
    </xf>
    <xf numFmtId="0" fontId="25" fillId="4" borderId="6" xfId="1" applyFont="1" applyFill="1" applyBorder="1" applyAlignment="1">
      <alignment horizontal="left" vertical="center"/>
    </xf>
    <xf numFmtId="0" fontId="25" fillId="3" borderId="34" xfId="1" applyFont="1" applyFill="1" applyBorder="1" applyAlignment="1">
      <alignment horizontal="left" vertical="center"/>
    </xf>
    <xf numFmtId="0" fontId="25" fillId="3" borderId="36" xfId="1" applyFont="1" applyFill="1" applyBorder="1" applyAlignment="1">
      <alignment horizontal="left" vertical="center"/>
    </xf>
    <xf numFmtId="0" fontId="26" fillId="3" borderId="38" xfId="1" applyFont="1" applyFill="1" applyBorder="1" applyAlignment="1">
      <alignment horizontal="left" vertical="top"/>
    </xf>
    <xf numFmtId="0" fontId="25" fillId="4" borderId="24" xfId="1" applyFont="1" applyFill="1" applyBorder="1" applyAlignment="1">
      <alignment horizontal="left" vertical="center"/>
    </xf>
    <xf numFmtId="0" fontId="25" fillId="4" borderId="26" xfId="1" applyFont="1" applyFill="1" applyBorder="1" applyAlignment="1">
      <alignment horizontal="left" vertical="center"/>
    </xf>
    <xf numFmtId="0" fontId="25" fillId="0" borderId="29" xfId="1" applyFont="1" applyBorder="1" applyAlignment="1">
      <alignment horizontal="left" vertical="center"/>
    </xf>
    <xf numFmtId="0" fontId="26" fillId="0" borderId="5" xfId="1" applyFont="1" applyBorder="1" applyAlignment="1">
      <alignment horizontal="left" vertical="center"/>
    </xf>
    <xf numFmtId="0" fontId="26" fillId="0" borderId="39" xfId="1" applyFont="1" applyBorder="1" applyAlignment="1">
      <alignment horizontal="left" vertical="center"/>
    </xf>
    <xf numFmtId="49" fontId="25" fillId="0" borderId="25" xfId="1" applyNumberFormat="1" applyFont="1" applyBorder="1" applyAlignment="1">
      <alignment horizontal="left" vertical="center"/>
    </xf>
    <xf numFmtId="0" fontId="25" fillId="3" borderId="40" xfId="1" applyFont="1" applyFill="1" applyBorder="1" applyAlignment="1">
      <alignment horizontal="left" vertical="center"/>
    </xf>
    <xf numFmtId="0" fontId="26" fillId="3" borderId="43" xfId="1" applyFont="1" applyFill="1" applyBorder="1" applyAlignment="1">
      <alignment horizontal="left" vertical="center"/>
    </xf>
    <xf numFmtId="0" fontId="26" fillId="3" borderId="45" xfId="1" applyFont="1" applyFill="1" applyBorder="1" applyAlignment="1">
      <alignment horizontal="left" vertical="center"/>
    </xf>
    <xf numFmtId="0" fontId="25" fillId="3" borderId="4" xfId="1" applyFont="1" applyFill="1" applyBorder="1" applyAlignment="1">
      <alignment horizontal="left" vertical="center"/>
    </xf>
    <xf numFmtId="49" fontId="25" fillId="3" borderId="4" xfId="1" applyNumberFormat="1" applyFont="1" applyFill="1" applyBorder="1" applyAlignment="1">
      <alignment horizontal="left" vertical="center"/>
    </xf>
    <xf numFmtId="0" fontId="25" fillId="3" borderId="48" xfId="1" applyFont="1" applyFill="1" applyBorder="1" applyAlignment="1">
      <alignment horizontal="left" vertical="center"/>
    </xf>
    <xf numFmtId="0" fontId="13" fillId="0" borderId="15" xfId="1" applyFont="1" applyBorder="1" applyAlignment="1">
      <alignment horizontal="left" vertical="center"/>
    </xf>
    <xf numFmtId="0" fontId="13" fillId="0" borderId="17" xfId="1" applyFont="1" applyBorder="1" applyAlignment="1">
      <alignment horizontal="left" vertical="center"/>
    </xf>
    <xf numFmtId="164" fontId="15" fillId="0" borderId="16" xfId="1" applyNumberFormat="1" applyFont="1" applyBorder="1" applyAlignment="1">
      <alignment horizontal="center" vertical="center"/>
    </xf>
    <xf numFmtId="164" fontId="15" fillId="0" borderId="18" xfId="1" applyNumberFormat="1" applyFont="1" applyBorder="1" applyAlignment="1">
      <alignment horizontal="center" vertical="center"/>
    </xf>
    <xf numFmtId="164" fontId="15" fillId="6" borderId="18" xfId="1" applyNumberFormat="1" applyFont="1" applyFill="1" applyBorder="1" applyAlignment="1">
      <alignment horizontal="center" vertical="center"/>
    </xf>
    <xf numFmtId="164" fontId="15" fillId="0" borderId="28" xfId="1" applyNumberFormat="1" applyFont="1" applyBorder="1" applyAlignment="1">
      <alignment horizontal="center" vertical="center"/>
    </xf>
    <xf numFmtId="0" fontId="34" fillId="0" borderId="24" xfId="1" applyFont="1" applyBorder="1" applyAlignment="1">
      <alignment horizontal="left" vertical="center"/>
    </xf>
    <xf numFmtId="0" fontId="34" fillId="4" borderId="6" xfId="1" applyFont="1" applyFill="1" applyBorder="1" applyAlignment="1">
      <alignment horizontal="left" vertical="center"/>
    </xf>
    <xf numFmtId="0" fontId="37" fillId="0" borderId="9" xfId="1" applyFont="1" applyBorder="1" applyAlignment="1">
      <alignment horizontal="left"/>
    </xf>
    <xf numFmtId="0" fontId="34" fillId="4" borderId="29" xfId="1" applyFont="1" applyFill="1" applyBorder="1" applyAlignment="1">
      <alignment horizontal="left" vertical="center"/>
    </xf>
    <xf numFmtId="0" fontId="30" fillId="0" borderId="29" xfId="1" applyFont="1" applyBorder="1"/>
    <xf numFmtId="0" fontId="30" fillId="0" borderId="3" xfId="1" applyFont="1" applyBorder="1"/>
    <xf numFmtId="0" fontId="30" fillId="0" borderId="23" xfId="1" applyFont="1" applyBorder="1"/>
    <xf numFmtId="0" fontId="34" fillId="4" borderId="24" xfId="1" applyFont="1" applyFill="1" applyBorder="1" applyAlignment="1">
      <alignment horizontal="left" vertical="center"/>
    </xf>
    <xf numFmtId="0" fontId="34" fillId="4" borderId="26" xfId="1" applyFont="1" applyFill="1" applyBorder="1" applyAlignment="1">
      <alignment horizontal="left" vertical="center"/>
    </xf>
    <xf numFmtId="0" fontId="34" fillId="3" borderId="40" xfId="1" applyFont="1" applyFill="1" applyBorder="1" applyAlignment="1">
      <alignment horizontal="left" vertical="center"/>
    </xf>
    <xf numFmtId="0" fontId="8" fillId="3" borderId="43" xfId="1" applyFont="1" applyFill="1" applyBorder="1" applyAlignment="1">
      <alignment horizontal="left" vertical="center"/>
    </xf>
    <xf numFmtId="0" fontId="8" fillId="3" borderId="45" xfId="1" applyFont="1" applyFill="1" applyBorder="1" applyAlignment="1">
      <alignment horizontal="left" vertical="center"/>
    </xf>
    <xf numFmtId="0" fontId="34" fillId="3" borderId="4" xfId="1" applyFont="1" applyFill="1" applyBorder="1" applyAlignment="1">
      <alignment horizontal="left" vertical="center"/>
    </xf>
    <xf numFmtId="49" fontId="34" fillId="3" borderId="4" xfId="1" applyNumberFormat="1" applyFont="1" applyFill="1" applyBorder="1" applyAlignment="1">
      <alignment horizontal="left" vertical="center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 vertical="top"/>
    </xf>
    <xf numFmtId="164" fontId="15" fillId="3" borderId="14" xfId="1" applyNumberFormat="1" applyFont="1" applyFill="1" applyBorder="1" applyAlignment="1">
      <alignment horizontal="right" vertical="center"/>
    </xf>
    <xf numFmtId="0" fontId="2" fillId="0" borderId="51" xfId="1" applyBorder="1"/>
    <xf numFmtId="0" fontId="2" fillId="3" borderId="0" xfId="1" applyFill="1"/>
    <xf numFmtId="0" fontId="2" fillId="3" borderId="50" xfId="1" applyFill="1" applyBorder="1"/>
    <xf numFmtId="3" fontId="18" fillId="0" borderId="16" xfId="1" applyNumberFormat="1" applyFont="1" applyBorder="1" applyAlignment="1">
      <alignment horizontal="left" vertical="center"/>
    </xf>
    <xf numFmtId="3" fontId="18" fillId="6" borderId="20" xfId="1" applyNumberFormat="1" applyFont="1" applyFill="1" applyBorder="1" applyAlignment="1">
      <alignment horizontal="left" vertical="center"/>
    </xf>
    <xf numFmtId="0" fontId="38" fillId="0" borderId="7" xfId="2" applyFont="1" applyFill="1" applyBorder="1" applyAlignment="1" applyProtection="1">
      <alignment horizontal="left" vertical="center" wrapText="1" indent="2"/>
    </xf>
    <xf numFmtId="0" fontId="38" fillId="0" borderId="8" xfId="2" applyFont="1" applyFill="1" applyBorder="1" applyAlignment="1" applyProtection="1">
      <alignment horizontal="left" vertical="center" wrapText="1" indent="2"/>
    </xf>
    <xf numFmtId="0" fontId="38" fillId="0" borderId="49" xfId="2" applyFont="1" applyFill="1" applyBorder="1" applyAlignment="1" applyProtection="1">
      <alignment horizontal="left" vertical="center" wrapText="1" indent="2"/>
    </xf>
  </cellXfs>
  <cellStyles count="9">
    <cellStyle name="Hiperesteka" xfId="2" builtinId="8"/>
    <cellStyle name="Normal 2" xfId="1"/>
    <cellStyle name="Normal 2 2" xfId="4"/>
    <cellStyle name="Normal 2 2 2" xfId="8"/>
    <cellStyle name="Normal 3" xfId="5"/>
    <cellStyle name="Normal 4" xfId="6"/>
    <cellStyle name="Normal GHG whole table" xfId="3"/>
    <cellStyle name="Normala" xfId="0" builtinId="0"/>
    <cellStyle name="Notas 2" xfId="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CC99FF"/>
      <color rgb="FF9966FF"/>
      <color rgb="FF3366CC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116"/>
  <sheetViews>
    <sheetView tabSelected="1" zoomScale="115" zoomScaleNormal="115" workbookViewId="0"/>
  </sheetViews>
  <sheetFormatPr defaultColWidth="11.42578125" defaultRowHeight="12.75" x14ac:dyDescent="0.2"/>
  <cols>
    <col min="1" max="1" width="149.5703125" style="2" customWidth="1"/>
    <col min="2" max="256" width="11.42578125" style="2"/>
    <col min="257" max="257" width="149.5703125" style="2" customWidth="1"/>
    <col min="258" max="512" width="11.42578125" style="2"/>
    <col min="513" max="513" width="149.5703125" style="2" customWidth="1"/>
    <col min="514" max="768" width="11.42578125" style="2"/>
    <col min="769" max="769" width="149.5703125" style="2" customWidth="1"/>
    <col min="770" max="1024" width="11.42578125" style="2"/>
    <col min="1025" max="1025" width="149.5703125" style="2" customWidth="1"/>
    <col min="1026" max="1280" width="11.42578125" style="2"/>
    <col min="1281" max="1281" width="149.5703125" style="2" customWidth="1"/>
    <col min="1282" max="1536" width="11.42578125" style="2"/>
    <col min="1537" max="1537" width="149.5703125" style="2" customWidth="1"/>
    <col min="1538" max="1792" width="11.42578125" style="2"/>
    <col min="1793" max="1793" width="149.5703125" style="2" customWidth="1"/>
    <col min="1794" max="2048" width="11.42578125" style="2"/>
    <col min="2049" max="2049" width="149.5703125" style="2" customWidth="1"/>
    <col min="2050" max="2304" width="11.42578125" style="2"/>
    <col min="2305" max="2305" width="149.5703125" style="2" customWidth="1"/>
    <col min="2306" max="2560" width="11.42578125" style="2"/>
    <col min="2561" max="2561" width="149.5703125" style="2" customWidth="1"/>
    <col min="2562" max="2816" width="11.42578125" style="2"/>
    <col min="2817" max="2817" width="149.5703125" style="2" customWidth="1"/>
    <col min="2818" max="3072" width="11.42578125" style="2"/>
    <col min="3073" max="3073" width="149.5703125" style="2" customWidth="1"/>
    <col min="3074" max="3328" width="11.42578125" style="2"/>
    <col min="3329" max="3329" width="149.5703125" style="2" customWidth="1"/>
    <col min="3330" max="3584" width="11.42578125" style="2"/>
    <col min="3585" max="3585" width="149.5703125" style="2" customWidth="1"/>
    <col min="3586" max="3840" width="11.42578125" style="2"/>
    <col min="3841" max="3841" width="149.5703125" style="2" customWidth="1"/>
    <col min="3842" max="4096" width="11.42578125" style="2"/>
    <col min="4097" max="4097" width="149.5703125" style="2" customWidth="1"/>
    <col min="4098" max="4352" width="11.42578125" style="2"/>
    <col min="4353" max="4353" width="149.5703125" style="2" customWidth="1"/>
    <col min="4354" max="4608" width="11.42578125" style="2"/>
    <col min="4609" max="4609" width="149.5703125" style="2" customWidth="1"/>
    <col min="4610" max="4864" width="11.42578125" style="2"/>
    <col min="4865" max="4865" width="149.5703125" style="2" customWidth="1"/>
    <col min="4866" max="5120" width="11.42578125" style="2"/>
    <col min="5121" max="5121" width="149.5703125" style="2" customWidth="1"/>
    <col min="5122" max="5376" width="11.42578125" style="2"/>
    <col min="5377" max="5377" width="149.5703125" style="2" customWidth="1"/>
    <col min="5378" max="5632" width="11.42578125" style="2"/>
    <col min="5633" max="5633" width="149.5703125" style="2" customWidth="1"/>
    <col min="5634" max="5888" width="11.42578125" style="2"/>
    <col min="5889" max="5889" width="149.5703125" style="2" customWidth="1"/>
    <col min="5890" max="6144" width="11.42578125" style="2"/>
    <col min="6145" max="6145" width="149.5703125" style="2" customWidth="1"/>
    <col min="6146" max="6400" width="11.42578125" style="2"/>
    <col min="6401" max="6401" width="149.5703125" style="2" customWidth="1"/>
    <col min="6402" max="6656" width="11.42578125" style="2"/>
    <col min="6657" max="6657" width="149.5703125" style="2" customWidth="1"/>
    <col min="6658" max="6912" width="11.42578125" style="2"/>
    <col min="6913" max="6913" width="149.5703125" style="2" customWidth="1"/>
    <col min="6914" max="7168" width="11.42578125" style="2"/>
    <col min="7169" max="7169" width="149.5703125" style="2" customWidth="1"/>
    <col min="7170" max="7424" width="11.42578125" style="2"/>
    <col min="7425" max="7425" width="149.5703125" style="2" customWidth="1"/>
    <col min="7426" max="7680" width="11.42578125" style="2"/>
    <col min="7681" max="7681" width="149.5703125" style="2" customWidth="1"/>
    <col min="7682" max="7936" width="11.42578125" style="2"/>
    <col min="7937" max="7937" width="149.5703125" style="2" customWidth="1"/>
    <col min="7938" max="8192" width="11.42578125" style="2"/>
    <col min="8193" max="8193" width="149.5703125" style="2" customWidth="1"/>
    <col min="8194" max="8448" width="11.42578125" style="2"/>
    <col min="8449" max="8449" width="149.5703125" style="2" customWidth="1"/>
    <col min="8450" max="8704" width="11.42578125" style="2"/>
    <col min="8705" max="8705" width="149.5703125" style="2" customWidth="1"/>
    <col min="8706" max="8960" width="11.42578125" style="2"/>
    <col min="8961" max="8961" width="149.5703125" style="2" customWidth="1"/>
    <col min="8962" max="9216" width="11.42578125" style="2"/>
    <col min="9217" max="9217" width="149.5703125" style="2" customWidth="1"/>
    <col min="9218" max="9472" width="11.42578125" style="2"/>
    <col min="9473" max="9473" width="149.5703125" style="2" customWidth="1"/>
    <col min="9474" max="9728" width="11.42578125" style="2"/>
    <col min="9729" max="9729" width="149.5703125" style="2" customWidth="1"/>
    <col min="9730" max="9984" width="11.42578125" style="2"/>
    <col min="9985" max="9985" width="149.5703125" style="2" customWidth="1"/>
    <col min="9986" max="10240" width="11.42578125" style="2"/>
    <col min="10241" max="10241" width="149.5703125" style="2" customWidth="1"/>
    <col min="10242" max="10496" width="11.42578125" style="2"/>
    <col min="10497" max="10497" width="149.5703125" style="2" customWidth="1"/>
    <col min="10498" max="10752" width="11.42578125" style="2"/>
    <col min="10753" max="10753" width="149.5703125" style="2" customWidth="1"/>
    <col min="10754" max="11008" width="11.42578125" style="2"/>
    <col min="11009" max="11009" width="149.5703125" style="2" customWidth="1"/>
    <col min="11010" max="11264" width="11.42578125" style="2"/>
    <col min="11265" max="11265" width="149.5703125" style="2" customWidth="1"/>
    <col min="11266" max="11520" width="11.42578125" style="2"/>
    <col min="11521" max="11521" width="149.5703125" style="2" customWidth="1"/>
    <col min="11522" max="11776" width="11.42578125" style="2"/>
    <col min="11777" max="11777" width="149.5703125" style="2" customWidth="1"/>
    <col min="11778" max="12032" width="11.42578125" style="2"/>
    <col min="12033" max="12033" width="149.5703125" style="2" customWidth="1"/>
    <col min="12034" max="12288" width="11.42578125" style="2"/>
    <col min="12289" max="12289" width="149.5703125" style="2" customWidth="1"/>
    <col min="12290" max="12544" width="11.42578125" style="2"/>
    <col min="12545" max="12545" width="149.5703125" style="2" customWidth="1"/>
    <col min="12546" max="12800" width="11.42578125" style="2"/>
    <col min="12801" max="12801" width="149.5703125" style="2" customWidth="1"/>
    <col min="12802" max="13056" width="11.42578125" style="2"/>
    <col min="13057" max="13057" width="149.5703125" style="2" customWidth="1"/>
    <col min="13058" max="13312" width="11.42578125" style="2"/>
    <col min="13313" max="13313" width="149.5703125" style="2" customWidth="1"/>
    <col min="13314" max="13568" width="11.42578125" style="2"/>
    <col min="13569" max="13569" width="149.5703125" style="2" customWidth="1"/>
    <col min="13570" max="13824" width="11.42578125" style="2"/>
    <col min="13825" max="13825" width="149.5703125" style="2" customWidth="1"/>
    <col min="13826" max="14080" width="11.42578125" style="2"/>
    <col min="14081" max="14081" width="149.5703125" style="2" customWidth="1"/>
    <col min="14082" max="14336" width="11.42578125" style="2"/>
    <col min="14337" max="14337" width="149.5703125" style="2" customWidth="1"/>
    <col min="14338" max="14592" width="11.42578125" style="2"/>
    <col min="14593" max="14593" width="149.5703125" style="2" customWidth="1"/>
    <col min="14594" max="14848" width="11.42578125" style="2"/>
    <col min="14849" max="14849" width="149.5703125" style="2" customWidth="1"/>
    <col min="14850" max="15104" width="11.42578125" style="2"/>
    <col min="15105" max="15105" width="149.5703125" style="2" customWidth="1"/>
    <col min="15106" max="15360" width="11.42578125" style="2"/>
    <col min="15361" max="15361" width="149.5703125" style="2" customWidth="1"/>
    <col min="15362" max="15616" width="11.42578125" style="2"/>
    <col min="15617" max="15617" width="149.5703125" style="2" customWidth="1"/>
    <col min="15618" max="15872" width="11.42578125" style="2"/>
    <col min="15873" max="15873" width="149.5703125" style="2" customWidth="1"/>
    <col min="15874" max="16128" width="11.42578125" style="2"/>
    <col min="16129" max="16129" width="149.5703125" style="2" customWidth="1"/>
    <col min="16130" max="16384" width="11.42578125" style="2"/>
  </cols>
  <sheetData>
    <row r="1" spans="1:1" ht="15" customHeight="1" thickTop="1" x14ac:dyDescent="0.2">
      <c r="A1" s="1"/>
    </row>
    <row r="2" spans="1:1" ht="33" customHeight="1" x14ac:dyDescent="0.2">
      <c r="A2" s="3" t="s">
        <v>87</v>
      </c>
    </row>
    <row r="3" spans="1:1" ht="13.5" thickBot="1" x14ac:dyDescent="0.25">
      <c r="A3" s="4"/>
    </row>
    <row r="4" spans="1:1" ht="11.25" customHeight="1" thickTop="1" thickBot="1" x14ac:dyDescent="0.25">
      <c r="A4" s="5"/>
    </row>
    <row r="5" spans="1:1" s="6" customFormat="1" ht="20.100000000000001" customHeight="1" thickTop="1" x14ac:dyDescent="0.25">
      <c r="A5" s="128" t="s">
        <v>88</v>
      </c>
    </row>
    <row r="6" spans="1:1" s="78" customFormat="1" ht="20.100000000000001" customHeight="1" x14ac:dyDescent="0.25">
      <c r="A6" s="128" t="s">
        <v>89</v>
      </c>
    </row>
    <row r="7" spans="1:1" s="78" customFormat="1" ht="20.100000000000001" customHeight="1" thickBot="1" x14ac:dyDescent="0.3">
      <c r="A7" s="129" t="s">
        <v>90</v>
      </c>
    </row>
    <row r="8" spans="1:1" s="78" customFormat="1" ht="20.100000000000001" customHeight="1" thickTop="1" x14ac:dyDescent="0.25">
      <c r="A8" s="128" t="s">
        <v>91</v>
      </c>
    </row>
    <row r="9" spans="1:1" s="78" customFormat="1" ht="20.100000000000001" customHeight="1" x14ac:dyDescent="0.25">
      <c r="A9" s="128" t="s">
        <v>92</v>
      </c>
    </row>
    <row r="10" spans="1:1" s="78" customFormat="1" ht="20.100000000000001" customHeight="1" thickBot="1" x14ac:dyDescent="0.3">
      <c r="A10" s="129" t="s">
        <v>93</v>
      </c>
    </row>
    <row r="11" spans="1:1" s="78" customFormat="1" ht="20.100000000000001" customHeight="1" thickTop="1" x14ac:dyDescent="0.25">
      <c r="A11" s="128" t="s">
        <v>94</v>
      </c>
    </row>
    <row r="12" spans="1:1" s="78" customFormat="1" ht="20.100000000000001" customHeight="1" x14ac:dyDescent="0.25">
      <c r="A12" s="130" t="s">
        <v>95</v>
      </c>
    </row>
    <row r="13" spans="1:1" s="78" customFormat="1" ht="20.100000000000001" customHeight="1" thickBot="1" x14ac:dyDescent="0.3">
      <c r="A13" s="129" t="s">
        <v>96</v>
      </c>
    </row>
    <row r="14" spans="1:1" s="78" customFormat="1" ht="20.100000000000001" customHeight="1" thickTop="1" x14ac:dyDescent="0.25">
      <c r="A14" s="128" t="s">
        <v>97</v>
      </c>
    </row>
    <row r="15" spans="1:1" s="78" customFormat="1" ht="20.100000000000001" customHeight="1" x14ac:dyDescent="0.25">
      <c r="A15" s="130" t="s">
        <v>98</v>
      </c>
    </row>
    <row r="16" spans="1:1" s="78" customFormat="1" ht="20.100000000000001" customHeight="1" thickBot="1" x14ac:dyDescent="0.3">
      <c r="A16" s="129" t="s">
        <v>99</v>
      </c>
    </row>
    <row r="17" ht="19.5" customHeight="1" thickTop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</sheetData>
  <pageMargins left="0.75" right="0.75" top="1" bottom="1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AF25"/>
  <sheetViews>
    <sheetView tabSelected="1" zoomScaleNormal="100" workbookViewId="0">
      <pane xSplit="1" topLeftCell="B1" activePane="topRight" state="frozen"/>
      <selection pane="topRight"/>
    </sheetView>
  </sheetViews>
  <sheetFormatPr defaultColWidth="11.42578125" defaultRowHeight="12.75" x14ac:dyDescent="0.2"/>
  <cols>
    <col min="1" max="1" width="26.7109375" style="2" customWidth="1"/>
    <col min="2" max="26" width="5.7109375" style="2" customWidth="1"/>
    <col min="27" max="28" width="5" style="2" bestFit="1" customWidth="1"/>
    <col min="29" max="29" width="5.28515625" style="2" customWidth="1"/>
    <col min="30" max="30" width="5.42578125" style="2" customWidth="1"/>
    <col min="31" max="32" width="6" style="2" customWidth="1"/>
    <col min="33" max="256" width="11.42578125" style="2"/>
    <col min="257" max="257" width="26.7109375" style="2" customWidth="1"/>
    <col min="258" max="282" width="5.7109375" style="2" customWidth="1"/>
    <col min="283" max="512" width="11.42578125" style="2"/>
    <col min="513" max="513" width="26.7109375" style="2" customWidth="1"/>
    <col min="514" max="538" width="5.7109375" style="2" customWidth="1"/>
    <col min="539" max="768" width="11.42578125" style="2"/>
    <col min="769" max="769" width="26.7109375" style="2" customWidth="1"/>
    <col min="770" max="794" width="5.7109375" style="2" customWidth="1"/>
    <col min="795" max="1024" width="11.42578125" style="2"/>
    <col min="1025" max="1025" width="26.7109375" style="2" customWidth="1"/>
    <col min="1026" max="1050" width="5.7109375" style="2" customWidth="1"/>
    <col min="1051" max="1280" width="11.42578125" style="2"/>
    <col min="1281" max="1281" width="26.7109375" style="2" customWidth="1"/>
    <col min="1282" max="1306" width="5.7109375" style="2" customWidth="1"/>
    <col min="1307" max="1536" width="11.42578125" style="2"/>
    <col min="1537" max="1537" width="26.7109375" style="2" customWidth="1"/>
    <col min="1538" max="1562" width="5.7109375" style="2" customWidth="1"/>
    <col min="1563" max="1792" width="11.42578125" style="2"/>
    <col min="1793" max="1793" width="26.7109375" style="2" customWidth="1"/>
    <col min="1794" max="1818" width="5.7109375" style="2" customWidth="1"/>
    <col min="1819" max="2048" width="11.42578125" style="2"/>
    <col min="2049" max="2049" width="26.7109375" style="2" customWidth="1"/>
    <col min="2050" max="2074" width="5.7109375" style="2" customWidth="1"/>
    <col min="2075" max="2304" width="11.42578125" style="2"/>
    <col min="2305" max="2305" width="26.7109375" style="2" customWidth="1"/>
    <col min="2306" max="2330" width="5.7109375" style="2" customWidth="1"/>
    <col min="2331" max="2560" width="11.42578125" style="2"/>
    <col min="2561" max="2561" width="26.7109375" style="2" customWidth="1"/>
    <col min="2562" max="2586" width="5.7109375" style="2" customWidth="1"/>
    <col min="2587" max="2816" width="11.42578125" style="2"/>
    <col min="2817" max="2817" width="26.7109375" style="2" customWidth="1"/>
    <col min="2818" max="2842" width="5.7109375" style="2" customWidth="1"/>
    <col min="2843" max="3072" width="11.42578125" style="2"/>
    <col min="3073" max="3073" width="26.7109375" style="2" customWidth="1"/>
    <col min="3074" max="3098" width="5.7109375" style="2" customWidth="1"/>
    <col min="3099" max="3328" width="11.42578125" style="2"/>
    <col min="3329" max="3329" width="26.7109375" style="2" customWidth="1"/>
    <col min="3330" max="3354" width="5.7109375" style="2" customWidth="1"/>
    <col min="3355" max="3584" width="11.42578125" style="2"/>
    <col min="3585" max="3585" width="26.7109375" style="2" customWidth="1"/>
    <col min="3586" max="3610" width="5.7109375" style="2" customWidth="1"/>
    <col min="3611" max="3840" width="11.42578125" style="2"/>
    <col min="3841" max="3841" width="26.7109375" style="2" customWidth="1"/>
    <col min="3842" max="3866" width="5.7109375" style="2" customWidth="1"/>
    <col min="3867" max="4096" width="11.42578125" style="2"/>
    <col min="4097" max="4097" width="26.7109375" style="2" customWidth="1"/>
    <col min="4098" max="4122" width="5.7109375" style="2" customWidth="1"/>
    <col min="4123" max="4352" width="11.42578125" style="2"/>
    <col min="4353" max="4353" width="26.7109375" style="2" customWidth="1"/>
    <col min="4354" max="4378" width="5.7109375" style="2" customWidth="1"/>
    <col min="4379" max="4608" width="11.42578125" style="2"/>
    <col min="4609" max="4609" width="26.7109375" style="2" customWidth="1"/>
    <col min="4610" max="4634" width="5.7109375" style="2" customWidth="1"/>
    <col min="4635" max="4864" width="11.42578125" style="2"/>
    <col min="4865" max="4865" width="26.7109375" style="2" customWidth="1"/>
    <col min="4866" max="4890" width="5.7109375" style="2" customWidth="1"/>
    <col min="4891" max="5120" width="11.42578125" style="2"/>
    <col min="5121" max="5121" width="26.7109375" style="2" customWidth="1"/>
    <col min="5122" max="5146" width="5.7109375" style="2" customWidth="1"/>
    <col min="5147" max="5376" width="11.42578125" style="2"/>
    <col min="5377" max="5377" width="26.7109375" style="2" customWidth="1"/>
    <col min="5378" max="5402" width="5.7109375" style="2" customWidth="1"/>
    <col min="5403" max="5632" width="11.42578125" style="2"/>
    <col min="5633" max="5633" width="26.7109375" style="2" customWidth="1"/>
    <col min="5634" max="5658" width="5.7109375" style="2" customWidth="1"/>
    <col min="5659" max="5888" width="11.42578125" style="2"/>
    <col min="5889" max="5889" width="26.7109375" style="2" customWidth="1"/>
    <col min="5890" max="5914" width="5.7109375" style="2" customWidth="1"/>
    <col min="5915" max="6144" width="11.42578125" style="2"/>
    <col min="6145" max="6145" width="26.7109375" style="2" customWidth="1"/>
    <col min="6146" max="6170" width="5.7109375" style="2" customWidth="1"/>
    <col min="6171" max="6400" width="11.42578125" style="2"/>
    <col min="6401" max="6401" width="26.7109375" style="2" customWidth="1"/>
    <col min="6402" max="6426" width="5.7109375" style="2" customWidth="1"/>
    <col min="6427" max="6656" width="11.42578125" style="2"/>
    <col min="6657" max="6657" width="26.7109375" style="2" customWidth="1"/>
    <col min="6658" max="6682" width="5.7109375" style="2" customWidth="1"/>
    <col min="6683" max="6912" width="11.42578125" style="2"/>
    <col min="6913" max="6913" width="26.7109375" style="2" customWidth="1"/>
    <col min="6914" max="6938" width="5.7109375" style="2" customWidth="1"/>
    <col min="6939" max="7168" width="11.42578125" style="2"/>
    <col min="7169" max="7169" width="26.7109375" style="2" customWidth="1"/>
    <col min="7170" max="7194" width="5.7109375" style="2" customWidth="1"/>
    <col min="7195" max="7424" width="11.42578125" style="2"/>
    <col min="7425" max="7425" width="26.7109375" style="2" customWidth="1"/>
    <col min="7426" max="7450" width="5.7109375" style="2" customWidth="1"/>
    <col min="7451" max="7680" width="11.42578125" style="2"/>
    <col min="7681" max="7681" width="26.7109375" style="2" customWidth="1"/>
    <col min="7682" max="7706" width="5.7109375" style="2" customWidth="1"/>
    <col min="7707" max="7936" width="11.42578125" style="2"/>
    <col min="7937" max="7937" width="26.7109375" style="2" customWidth="1"/>
    <col min="7938" max="7962" width="5.7109375" style="2" customWidth="1"/>
    <col min="7963" max="8192" width="11.42578125" style="2"/>
    <col min="8193" max="8193" width="26.7109375" style="2" customWidth="1"/>
    <col min="8194" max="8218" width="5.7109375" style="2" customWidth="1"/>
    <col min="8219" max="8448" width="11.42578125" style="2"/>
    <col min="8449" max="8449" width="26.7109375" style="2" customWidth="1"/>
    <col min="8450" max="8474" width="5.7109375" style="2" customWidth="1"/>
    <col min="8475" max="8704" width="11.42578125" style="2"/>
    <col min="8705" max="8705" width="26.7109375" style="2" customWidth="1"/>
    <col min="8706" max="8730" width="5.7109375" style="2" customWidth="1"/>
    <col min="8731" max="8960" width="11.42578125" style="2"/>
    <col min="8961" max="8961" width="26.7109375" style="2" customWidth="1"/>
    <col min="8962" max="8986" width="5.7109375" style="2" customWidth="1"/>
    <col min="8987" max="9216" width="11.42578125" style="2"/>
    <col min="9217" max="9217" width="26.7109375" style="2" customWidth="1"/>
    <col min="9218" max="9242" width="5.7109375" style="2" customWidth="1"/>
    <col min="9243" max="9472" width="11.42578125" style="2"/>
    <col min="9473" max="9473" width="26.7109375" style="2" customWidth="1"/>
    <col min="9474" max="9498" width="5.7109375" style="2" customWidth="1"/>
    <col min="9499" max="9728" width="11.42578125" style="2"/>
    <col min="9729" max="9729" width="26.7109375" style="2" customWidth="1"/>
    <col min="9730" max="9754" width="5.7109375" style="2" customWidth="1"/>
    <col min="9755" max="9984" width="11.42578125" style="2"/>
    <col min="9985" max="9985" width="26.7109375" style="2" customWidth="1"/>
    <col min="9986" max="10010" width="5.7109375" style="2" customWidth="1"/>
    <col min="10011" max="10240" width="11.42578125" style="2"/>
    <col min="10241" max="10241" width="26.7109375" style="2" customWidth="1"/>
    <col min="10242" max="10266" width="5.7109375" style="2" customWidth="1"/>
    <col min="10267" max="10496" width="11.42578125" style="2"/>
    <col min="10497" max="10497" width="26.7109375" style="2" customWidth="1"/>
    <col min="10498" max="10522" width="5.7109375" style="2" customWidth="1"/>
    <col min="10523" max="10752" width="11.42578125" style="2"/>
    <col min="10753" max="10753" width="26.7109375" style="2" customWidth="1"/>
    <col min="10754" max="10778" width="5.7109375" style="2" customWidth="1"/>
    <col min="10779" max="11008" width="11.42578125" style="2"/>
    <col min="11009" max="11009" width="26.7109375" style="2" customWidth="1"/>
    <col min="11010" max="11034" width="5.7109375" style="2" customWidth="1"/>
    <col min="11035" max="11264" width="11.42578125" style="2"/>
    <col min="11265" max="11265" width="26.7109375" style="2" customWidth="1"/>
    <col min="11266" max="11290" width="5.7109375" style="2" customWidth="1"/>
    <col min="11291" max="11520" width="11.42578125" style="2"/>
    <col min="11521" max="11521" width="26.7109375" style="2" customWidth="1"/>
    <col min="11522" max="11546" width="5.7109375" style="2" customWidth="1"/>
    <col min="11547" max="11776" width="11.42578125" style="2"/>
    <col min="11777" max="11777" width="26.7109375" style="2" customWidth="1"/>
    <col min="11778" max="11802" width="5.7109375" style="2" customWidth="1"/>
    <col min="11803" max="12032" width="11.42578125" style="2"/>
    <col min="12033" max="12033" width="26.7109375" style="2" customWidth="1"/>
    <col min="12034" max="12058" width="5.7109375" style="2" customWidth="1"/>
    <col min="12059" max="12288" width="11.42578125" style="2"/>
    <col min="12289" max="12289" width="26.7109375" style="2" customWidth="1"/>
    <col min="12290" max="12314" width="5.7109375" style="2" customWidth="1"/>
    <col min="12315" max="12544" width="11.42578125" style="2"/>
    <col min="12545" max="12545" width="26.7109375" style="2" customWidth="1"/>
    <col min="12546" max="12570" width="5.7109375" style="2" customWidth="1"/>
    <col min="12571" max="12800" width="11.42578125" style="2"/>
    <col min="12801" max="12801" width="26.7109375" style="2" customWidth="1"/>
    <col min="12802" max="12826" width="5.7109375" style="2" customWidth="1"/>
    <col min="12827" max="13056" width="11.42578125" style="2"/>
    <col min="13057" max="13057" width="26.7109375" style="2" customWidth="1"/>
    <col min="13058" max="13082" width="5.7109375" style="2" customWidth="1"/>
    <col min="13083" max="13312" width="11.42578125" style="2"/>
    <col min="13313" max="13313" width="26.7109375" style="2" customWidth="1"/>
    <col min="13314" max="13338" width="5.7109375" style="2" customWidth="1"/>
    <col min="13339" max="13568" width="11.42578125" style="2"/>
    <col min="13569" max="13569" width="26.7109375" style="2" customWidth="1"/>
    <col min="13570" max="13594" width="5.7109375" style="2" customWidth="1"/>
    <col min="13595" max="13824" width="11.42578125" style="2"/>
    <col min="13825" max="13825" width="26.7109375" style="2" customWidth="1"/>
    <col min="13826" max="13850" width="5.7109375" style="2" customWidth="1"/>
    <col min="13851" max="14080" width="11.42578125" style="2"/>
    <col min="14081" max="14081" width="26.7109375" style="2" customWidth="1"/>
    <col min="14082" max="14106" width="5.7109375" style="2" customWidth="1"/>
    <col min="14107" max="14336" width="11.42578125" style="2"/>
    <col min="14337" max="14337" width="26.7109375" style="2" customWidth="1"/>
    <col min="14338" max="14362" width="5.7109375" style="2" customWidth="1"/>
    <col min="14363" max="14592" width="11.42578125" style="2"/>
    <col min="14593" max="14593" width="26.7109375" style="2" customWidth="1"/>
    <col min="14594" max="14618" width="5.7109375" style="2" customWidth="1"/>
    <col min="14619" max="14848" width="11.42578125" style="2"/>
    <col min="14849" max="14849" width="26.7109375" style="2" customWidth="1"/>
    <col min="14850" max="14874" width="5.7109375" style="2" customWidth="1"/>
    <col min="14875" max="15104" width="11.42578125" style="2"/>
    <col min="15105" max="15105" width="26.7109375" style="2" customWidth="1"/>
    <col min="15106" max="15130" width="5.7109375" style="2" customWidth="1"/>
    <col min="15131" max="15360" width="11.42578125" style="2"/>
    <col min="15361" max="15361" width="26.7109375" style="2" customWidth="1"/>
    <col min="15362" max="15386" width="5.7109375" style="2" customWidth="1"/>
    <col min="15387" max="15616" width="11.42578125" style="2"/>
    <col min="15617" max="15617" width="26.7109375" style="2" customWidth="1"/>
    <col min="15618" max="15642" width="5.7109375" style="2" customWidth="1"/>
    <col min="15643" max="15872" width="11.42578125" style="2"/>
    <col min="15873" max="15873" width="26.7109375" style="2" customWidth="1"/>
    <col min="15874" max="15898" width="5.7109375" style="2" customWidth="1"/>
    <col min="15899" max="16128" width="11.42578125" style="2"/>
    <col min="16129" max="16129" width="26.7109375" style="2" customWidth="1"/>
    <col min="16130" max="16154" width="5.7109375" style="2" customWidth="1"/>
    <col min="16155" max="16384" width="11.42578125" style="2"/>
  </cols>
  <sheetData>
    <row r="1" spans="1:32" ht="38.25" customHeight="1" thickTop="1" x14ac:dyDescent="0.3">
      <c r="A1" s="120" t="s">
        <v>63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32" ht="38.25" customHeight="1" x14ac:dyDescent="0.2">
      <c r="A2" s="121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32" ht="15.75" x14ac:dyDescent="0.3">
      <c r="A3" s="13" t="s">
        <v>28</v>
      </c>
      <c r="B3" s="31"/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3"/>
      <c r="W3" s="33"/>
      <c r="X3" s="33"/>
      <c r="Y3" s="33"/>
      <c r="Z3" s="33"/>
    </row>
    <row r="4" spans="1:32" ht="30.2" customHeight="1" x14ac:dyDescent="0.2">
      <c r="A4" s="15" t="s">
        <v>50</v>
      </c>
      <c r="B4" s="15">
        <v>1990</v>
      </c>
      <c r="C4" s="15">
        <v>1991</v>
      </c>
      <c r="D4" s="15">
        <v>1992</v>
      </c>
      <c r="E4" s="15">
        <v>1993</v>
      </c>
      <c r="F4" s="15">
        <v>1994</v>
      </c>
      <c r="G4" s="15">
        <v>1995</v>
      </c>
      <c r="H4" s="15">
        <v>1996</v>
      </c>
      <c r="I4" s="15">
        <v>1997</v>
      </c>
      <c r="J4" s="15">
        <v>1998</v>
      </c>
      <c r="K4" s="15">
        <v>1999</v>
      </c>
      <c r="L4" s="15">
        <v>2000</v>
      </c>
      <c r="M4" s="15">
        <v>2001</v>
      </c>
      <c r="N4" s="15">
        <v>2002</v>
      </c>
      <c r="O4" s="15">
        <v>2003</v>
      </c>
      <c r="P4" s="15">
        <v>2004</v>
      </c>
      <c r="Q4" s="15">
        <v>2005</v>
      </c>
      <c r="R4" s="15">
        <v>2006</v>
      </c>
      <c r="S4" s="15">
        <v>2007</v>
      </c>
      <c r="T4" s="15">
        <v>2008</v>
      </c>
      <c r="U4" s="15">
        <v>2009</v>
      </c>
      <c r="V4" s="15">
        <v>2010</v>
      </c>
      <c r="W4" s="15">
        <v>2011</v>
      </c>
      <c r="X4" s="15">
        <v>2012</v>
      </c>
      <c r="Y4" s="15">
        <v>2013</v>
      </c>
      <c r="Z4" s="15">
        <v>2014</v>
      </c>
      <c r="AA4" s="15">
        <v>2015</v>
      </c>
      <c r="AB4" s="15">
        <v>2016</v>
      </c>
      <c r="AC4" s="15">
        <v>2017</v>
      </c>
      <c r="AD4" s="15">
        <v>2018</v>
      </c>
      <c r="AE4" s="15">
        <v>2019</v>
      </c>
      <c r="AF4" s="15">
        <v>2020</v>
      </c>
    </row>
    <row r="5" spans="1:32" ht="15" customHeight="1" x14ac:dyDescent="0.2">
      <c r="A5" s="48" t="s">
        <v>51</v>
      </c>
      <c r="B5" s="34">
        <f>'3.1'!B5/'3.1'!$Q5*100</f>
        <v>96.879119989086306</v>
      </c>
      <c r="C5" s="34">
        <f>'3.1'!C5/'3.1'!$Q5*100</f>
        <v>100.98104320986681</v>
      </c>
      <c r="D5" s="34">
        <f>'3.1'!D5/'3.1'!$Q5*100</f>
        <v>101.1730704770776</v>
      </c>
      <c r="E5" s="34">
        <f>'3.1'!E5/'3.1'!$Q5*100</f>
        <v>98.647457985119104</v>
      </c>
      <c r="F5" s="34">
        <f>'3.1'!F5/'3.1'!$Q5*100</f>
        <v>98.777577993033034</v>
      </c>
      <c r="G5" s="34">
        <f>'3.1'!G5/'3.1'!$Q5*100</f>
        <v>100.69126063170522</v>
      </c>
      <c r="H5" s="34">
        <f>'3.1'!H5/'3.1'!$Q5*100</f>
        <v>81.850919223777737</v>
      </c>
      <c r="I5" s="34">
        <f>'3.1'!I5/'3.1'!$Q5*100</f>
        <v>93.433992172216506</v>
      </c>
      <c r="J5" s="34">
        <f>'3.1'!J5/'3.1'!$Q5*100</f>
        <v>102.84617598759</v>
      </c>
      <c r="K5" s="34">
        <f>'3.1'!K5/'3.1'!$Q5*100</f>
        <v>104.12732301819285</v>
      </c>
      <c r="L5" s="34">
        <f>'3.1'!L5/'3.1'!$Q5*100</f>
        <v>114.33518086190368</v>
      </c>
      <c r="M5" s="34">
        <f>'3.1'!M5/'3.1'!$Q5*100</f>
        <v>100.18255697535274</v>
      </c>
      <c r="N5" s="34">
        <f>'3.1'!N5/'3.1'!$Q5*100</f>
        <v>100.55081648457328</v>
      </c>
      <c r="O5" s="34">
        <f>'3.1'!O5/'3.1'!$Q5*100</f>
        <v>98.980947084659434</v>
      </c>
      <c r="P5" s="34">
        <f>'3.1'!P5/'3.1'!$Q5*100</f>
        <v>102.62680460880776</v>
      </c>
      <c r="Q5" s="34">
        <f>'3.1'!Q5/'3.1'!$Q5*100</f>
        <v>100</v>
      </c>
      <c r="R5" s="34">
        <f>'3.1'!R5/'3.1'!$Q5*100</f>
        <v>105.62113323401358</v>
      </c>
      <c r="S5" s="34">
        <f>'3.1'!S5/'3.1'!$Q5*100</f>
        <v>106.48845531297005</v>
      </c>
      <c r="T5" s="34">
        <f>'3.1'!T5/'3.1'!$Q5*100</f>
        <v>103.69454424782884</v>
      </c>
      <c r="U5" s="34">
        <f>'3.1'!U5/'3.1'!$Q5*100</f>
        <v>95.327190569309849</v>
      </c>
      <c r="V5" s="34">
        <f>'3.1'!V5/'3.1'!$Q5*100</f>
        <v>81.821095283741855</v>
      </c>
      <c r="W5" s="34">
        <f>'3.1'!W5/'3.1'!$Q5*100</f>
        <v>79.75661300186934</v>
      </c>
      <c r="X5" s="34">
        <f>'3.1'!X5/'3.1'!$Q5*100</f>
        <v>79.93304066638089</v>
      </c>
      <c r="Y5" s="34">
        <f>'3.1'!Y5/'3.1'!$Q5*100</f>
        <v>80.558772085866721</v>
      </c>
      <c r="Z5" s="34">
        <f>'3.1'!Z5/'3.1'!$Q5*100</f>
        <v>85.333243980961043</v>
      </c>
      <c r="AA5" s="34">
        <f>'3.1'!AA5/'3.1'!$Q5*100</f>
        <v>92.168119204066016</v>
      </c>
      <c r="AB5" s="34">
        <f>'3.1'!AB5/'3.1'!$Q5*100</f>
        <v>92.229887695310779</v>
      </c>
      <c r="AC5" s="34">
        <f>'3.1'!AC5/'3.1'!$Q5*100</f>
        <v>90.309062524284684</v>
      </c>
      <c r="AD5" s="34">
        <f>'3.1'!AD5/'3.1'!$Q5*100</f>
        <v>91.180508451915387</v>
      </c>
      <c r="AE5" s="34">
        <f>'3.1'!AE5/'3.1'!$Q5*100</f>
        <v>84.886525458971732</v>
      </c>
      <c r="AF5" s="34">
        <f>'3.1'!AF5/'3.1'!$Q5*100</f>
        <v>48.994064091013833</v>
      </c>
    </row>
    <row r="6" spans="1:32" ht="15" customHeight="1" x14ac:dyDescent="0.2">
      <c r="A6" s="48" t="s">
        <v>52</v>
      </c>
      <c r="B6" s="35">
        <f>'3.1'!B6/'3.1'!$Q6*100</f>
        <v>102.86412678716297</v>
      </c>
      <c r="C6" s="35">
        <f>'3.1'!C6/'3.1'!$Q6*100</f>
        <v>102.66370506620621</v>
      </c>
      <c r="D6" s="35">
        <f>'3.1'!D6/'3.1'!$Q6*100</f>
        <v>99.29070868161935</v>
      </c>
      <c r="E6" s="35">
        <f>'3.1'!E6/'3.1'!$Q6*100</f>
        <v>96.356495599360187</v>
      </c>
      <c r="F6" s="35">
        <f>'3.1'!F6/'3.1'!$Q6*100</f>
        <v>100.80817494511101</v>
      </c>
      <c r="G6" s="35">
        <f>'3.1'!G6/'3.1'!$Q6*100</f>
        <v>108.70669191985994</v>
      </c>
      <c r="H6" s="35">
        <f>'3.1'!H6/'3.1'!$Q6*100</f>
        <v>88.77835638387981</v>
      </c>
      <c r="I6" s="35">
        <f>'3.1'!I6/'3.1'!$Q6*100</f>
        <v>95.205422033627116</v>
      </c>
      <c r="J6" s="35">
        <f>'3.1'!J6/'3.1'!$Q6*100</f>
        <v>99.624024744884863</v>
      </c>
      <c r="K6" s="35">
        <f>'3.1'!K6/'3.1'!$Q6*100</f>
        <v>109.11812687298654</v>
      </c>
      <c r="L6" s="35">
        <f>'3.1'!L6/'3.1'!$Q6*100</f>
        <v>115.40860885642851</v>
      </c>
      <c r="M6" s="35">
        <f>'3.1'!M6/'3.1'!$Q6*100</f>
        <v>104.16779049506921</v>
      </c>
      <c r="N6" s="35">
        <f>'3.1'!N6/'3.1'!$Q6*100</f>
        <v>115.71078006616999</v>
      </c>
      <c r="O6" s="35">
        <f>'3.1'!O6/'3.1'!$Q6*100</f>
        <v>111.20285641844609</v>
      </c>
      <c r="P6" s="35">
        <f>'3.1'!P6/'3.1'!$Q6*100</f>
        <v>105.46739756420769</v>
      </c>
      <c r="Q6" s="35">
        <f>'3.1'!Q6/'3.1'!$Q6*100</f>
        <v>100</v>
      </c>
      <c r="R6" s="35">
        <f>'3.1'!R6/'3.1'!$Q6*100</f>
        <v>101.15472790251663</v>
      </c>
      <c r="S6" s="35">
        <f>'3.1'!S6/'3.1'!$Q6*100</f>
        <v>99.852876427598204</v>
      </c>
      <c r="T6" s="35">
        <f>'3.1'!T6/'3.1'!$Q6*100</f>
        <v>98.698236580839989</v>
      </c>
      <c r="U6" s="35">
        <f>'3.1'!U6/'3.1'!$Q6*100</f>
        <v>82.7550175058485</v>
      </c>
      <c r="V6" s="35">
        <f>'3.1'!V6/'3.1'!$Q6*100</f>
        <v>83.599707717609945</v>
      </c>
      <c r="W6" s="35">
        <f>'3.1'!W6/'3.1'!$Q6*100</f>
        <v>72.490321646830409</v>
      </c>
      <c r="X6" s="35">
        <f>'3.1'!X6/'3.1'!$Q6*100</f>
        <v>68.740094088070023</v>
      </c>
      <c r="Y6" s="35">
        <f>'3.1'!Y6/'3.1'!$Q6*100</f>
        <v>58.448882856439909</v>
      </c>
      <c r="Z6" s="35">
        <f>'3.1'!Z6/'3.1'!$Q6*100</f>
        <v>57.514371928364248</v>
      </c>
      <c r="AA6" s="35">
        <f>'3.1'!AA6/'3.1'!$Q6*100</f>
        <v>57.725136756061545</v>
      </c>
      <c r="AB6" s="35">
        <f>'3.1'!AB6/'3.1'!$Q6*100</f>
        <v>52.789947066628763</v>
      </c>
      <c r="AC6" s="35">
        <f>'3.1'!AC6/'3.1'!$Q6*100</f>
        <v>56.331642327086982</v>
      </c>
      <c r="AD6" s="35">
        <f>'3.1'!AD6/'3.1'!$Q6*100</f>
        <v>52.796314538301573</v>
      </c>
      <c r="AE6" s="35">
        <f>'3.1'!AE6/'3.1'!$Q6*100</f>
        <v>51.664659518640846</v>
      </c>
      <c r="AF6" s="35">
        <f>'3.1'!AF6/'3.1'!$Q6*100</f>
        <v>49.596083193326038</v>
      </c>
    </row>
    <row r="7" spans="1:32" ht="15" customHeight="1" x14ac:dyDescent="0.2">
      <c r="A7" s="48" t="s">
        <v>53</v>
      </c>
      <c r="B7" s="35">
        <f>'3.1'!B7/'3.1'!$Q7*100</f>
        <v>49.681088499285906</v>
      </c>
      <c r="C7" s="35">
        <f>'3.1'!C7/'3.1'!$Q7*100</f>
        <v>52.066725935220724</v>
      </c>
      <c r="D7" s="35">
        <f>'3.1'!D7/'3.1'!$Q7*100</f>
        <v>54.24981640712673</v>
      </c>
      <c r="E7" s="35">
        <f>'3.1'!E7/'3.1'!$Q7*100</f>
        <v>48.16227736069029</v>
      </c>
      <c r="F7" s="35">
        <f>'3.1'!F7/'3.1'!$Q7*100</f>
        <v>52.211401067874817</v>
      </c>
      <c r="G7" s="35">
        <f>'3.1'!G7/'3.1'!$Q7*100</f>
        <v>57.957970321301786</v>
      </c>
      <c r="H7" s="35">
        <f>'3.1'!H7/'3.1'!$Q7*100</f>
        <v>63.924246625282841</v>
      </c>
      <c r="I7" s="35">
        <f>'3.1'!I7/'3.1'!$Q7*100</f>
        <v>70.609140272982359</v>
      </c>
      <c r="J7" s="35">
        <f>'3.1'!J7/'3.1'!$Q7*100</f>
        <v>74.483286716503841</v>
      </c>
      <c r="K7" s="35">
        <f>'3.1'!K7/'3.1'!$Q7*100</f>
        <v>78.785367311091974</v>
      </c>
      <c r="L7" s="35">
        <f>'3.1'!L7/'3.1'!$Q7*100</f>
        <v>85.023542320004481</v>
      </c>
      <c r="M7" s="35">
        <f>'3.1'!M7/'3.1'!$Q7*100</f>
        <v>85.958338737034495</v>
      </c>
      <c r="N7" s="35">
        <f>'3.1'!N7/'3.1'!$Q7*100</f>
        <v>88.335228311273696</v>
      </c>
      <c r="O7" s="35">
        <f>'3.1'!O7/'3.1'!$Q7*100</f>
        <v>91.942515571153706</v>
      </c>
      <c r="P7" s="35">
        <f>'3.1'!P7/'3.1'!$Q7*100</f>
        <v>95.64651416228152</v>
      </c>
      <c r="Q7" s="35">
        <f>'3.1'!Q7/'3.1'!$Q7*100</f>
        <v>100</v>
      </c>
      <c r="R7" s="35">
        <f>'3.1'!R7/'3.1'!$Q7*100</f>
        <v>103.99608297660481</v>
      </c>
      <c r="S7" s="35">
        <f>'3.1'!S7/'3.1'!$Q7*100</f>
        <v>111.19856113144324</v>
      </c>
      <c r="T7" s="35">
        <f>'3.1'!T7/'3.1'!$Q7*100</f>
        <v>104.52980176484171</v>
      </c>
      <c r="U7" s="35">
        <f>'3.1'!U7/'3.1'!$Q7*100</f>
        <v>96.608446738325043</v>
      </c>
      <c r="V7" s="35">
        <f>'3.1'!V7/'3.1'!$Q7*100</f>
        <v>93.055555685222629</v>
      </c>
      <c r="W7" s="35">
        <f>'3.1'!W7/'3.1'!$Q7*100</f>
        <v>91.529889052267066</v>
      </c>
      <c r="X7" s="35">
        <f>'3.1'!X7/'3.1'!$Q7*100</f>
        <v>96.528534210508766</v>
      </c>
      <c r="Y7" s="35">
        <f>'3.1'!Y7/'3.1'!$Q7*100</f>
        <v>97.783493418927463</v>
      </c>
      <c r="Z7" s="35">
        <f>'3.1'!Z7/'3.1'!$Q7*100</f>
        <v>101.04038978577263</v>
      </c>
      <c r="AA7" s="35">
        <f>'3.1'!AA7/'3.1'!$Q7*100</f>
        <v>104.52630987463012</v>
      </c>
      <c r="AB7" s="35">
        <f>'3.1'!AB7/'3.1'!$Q7*100</f>
        <v>109.29710989362256</v>
      </c>
      <c r="AC7" s="35">
        <f>'3.1'!AC7/'3.1'!$Q7*100</f>
        <v>116.26838650506997</v>
      </c>
      <c r="AD7" s="35">
        <f>'3.1'!AD7/'3.1'!$Q7*100</f>
        <v>114.70378773329442</v>
      </c>
      <c r="AE7" s="35">
        <f>'3.1'!AE7/'3.1'!$Q7*100</f>
        <v>114.00102036886497</v>
      </c>
      <c r="AF7" s="35">
        <f>'3.1'!AF7/'3.1'!$Q7*100</f>
        <v>101.31835339917062</v>
      </c>
    </row>
    <row r="8" spans="1:32" ht="15" customHeight="1" x14ac:dyDescent="0.2">
      <c r="A8" s="48" t="s">
        <v>54</v>
      </c>
      <c r="B8" s="35">
        <f>'3.1'!B8/'3.1'!$Q8*100</f>
        <v>71.78580035237124</v>
      </c>
      <c r="C8" s="35">
        <f>'3.1'!C8/'3.1'!$Q8*100</f>
        <v>81.695377840853695</v>
      </c>
      <c r="D8" s="35">
        <f>'3.1'!D8/'3.1'!$Q8*100</f>
        <v>88.032830339403333</v>
      </c>
      <c r="E8" s="35">
        <f>'3.1'!E8/'3.1'!$Q8*100</f>
        <v>75.767875994221498</v>
      </c>
      <c r="F8" s="35">
        <f>'3.1'!F8/'3.1'!$Q8*100</f>
        <v>73.46416488273681</v>
      </c>
      <c r="G8" s="35">
        <f>'3.1'!G8/'3.1'!$Q8*100</f>
        <v>79.406892334797632</v>
      </c>
      <c r="H8" s="35">
        <f>'3.1'!H8/'3.1'!$Q8*100</f>
        <v>74.490062525929659</v>
      </c>
      <c r="I8" s="35">
        <f>'3.1'!I8/'3.1'!$Q8*100</f>
        <v>74.485461744861013</v>
      </c>
      <c r="J8" s="35">
        <f>'3.1'!J8/'3.1'!$Q8*100</f>
        <v>81.604890605058671</v>
      </c>
      <c r="K8" s="35">
        <f>'3.1'!K8/'3.1'!$Q8*100</f>
        <v>99.17428712309993</v>
      </c>
      <c r="L8" s="35">
        <f>'3.1'!L8/'3.1'!$Q8*100</f>
        <v>96.965039354431354</v>
      </c>
      <c r="M8" s="35">
        <f>'3.1'!M8/'3.1'!$Q8*100</f>
        <v>86.91573256022707</v>
      </c>
      <c r="N8" s="35">
        <f>'3.1'!N8/'3.1'!$Q8*100</f>
        <v>96.802176869553506</v>
      </c>
      <c r="O8" s="35">
        <f>'3.1'!O8/'3.1'!$Q8*100</f>
        <v>91.560906506579769</v>
      </c>
      <c r="P8" s="35">
        <f>'3.1'!P8/'3.1'!$Q8*100</f>
        <v>97.707638316230771</v>
      </c>
      <c r="Q8" s="35">
        <f>'3.1'!Q8/'3.1'!$Q8*100</f>
        <v>100</v>
      </c>
      <c r="R8" s="35">
        <f>'3.1'!R8/'3.1'!$Q8*100</f>
        <v>91.286854906425916</v>
      </c>
      <c r="S8" s="35">
        <f>'3.1'!S8/'3.1'!$Q8*100</f>
        <v>91.608222002299129</v>
      </c>
      <c r="T8" s="35">
        <f>'3.1'!T8/'3.1'!$Q8*100</f>
        <v>91.550734738626232</v>
      </c>
      <c r="U8" s="35">
        <f>'3.1'!U8/'3.1'!$Q8*100</f>
        <v>93.127334046475752</v>
      </c>
      <c r="V8" s="35">
        <f>'3.1'!V8/'3.1'!$Q8*100</f>
        <v>84.7816450826531</v>
      </c>
      <c r="W8" s="35">
        <f>'3.1'!W8/'3.1'!$Q8*100</f>
        <v>79.236344243187489</v>
      </c>
      <c r="X8" s="35">
        <f>'3.1'!X8/'3.1'!$Q8*100</f>
        <v>86.715619252868507</v>
      </c>
      <c r="Y8" s="35">
        <f>'3.1'!Y8/'3.1'!$Q8*100</f>
        <v>73.147728519421605</v>
      </c>
      <c r="Z8" s="35">
        <f>'3.1'!Z8/'3.1'!$Q8*100</f>
        <v>67.049527495942527</v>
      </c>
      <c r="AA8" s="35">
        <f>'3.1'!AA8/'3.1'!$Q8*100</f>
        <v>73.662369849063722</v>
      </c>
      <c r="AB8" s="35">
        <f>'3.1'!AB8/'3.1'!$Q8*100</f>
        <v>64.892840415151483</v>
      </c>
      <c r="AC8" s="35">
        <f>'3.1'!AC8/'3.1'!$Q8*100</f>
        <v>76.885837152712483</v>
      </c>
      <c r="AD8" s="35">
        <f>'3.1'!AD8/'3.1'!$Q8*100</f>
        <v>74.734121795707381</v>
      </c>
      <c r="AE8" s="35">
        <f>'3.1'!AE8/'3.1'!$Q8*100</f>
        <v>70.77046438136864</v>
      </c>
      <c r="AF8" s="35">
        <f>'3.1'!AF8/'3.1'!$Q8*100</f>
        <v>69.680215803008721</v>
      </c>
    </row>
    <row r="9" spans="1:32" ht="15" customHeight="1" x14ac:dyDescent="0.2">
      <c r="A9" s="49" t="s">
        <v>55</v>
      </c>
      <c r="B9" s="36">
        <f>'3.1'!B9/'3.1'!$Q9*100</f>
        <v>38.228208191978645</v>
      </c>
      <c r="C9" s="36">
        <f>'3.1'!C9/'3.1'!$Q9*100</f>
        <v>41.505785718598929</v>
      </c>
      <c r="D9" s="36">
        <f>'3.1'!D9/'3.1'!$Q9*100</f>
        <v>45.030168715576728</v>
      </c>
      <c r="E9" s="36">
        <f>'3.1'!E9/'3.1'!$Q9*100</f>
        <v>50.958351585326902</v>
      </c>
      <c r="F9" s="36">
        <f>'3.1'!F9/'3.1'!$Q9*100</f>
        <v>51.077809137578633</v>
      </c>
      <c r="G9" s="36">
        <f>'3.1'!G9/'3.1'!$Q9*100</f>
        <v>63.532049676894196</v>
      </c>
      <c r="H9" s="36">
        <f>'3.1'!H9/'3.1'!$Q9*100</f>
        <v>54.686720346948661</v>
      </c>
      <c r="I9" s="36">
        <f>'3.1'!I9/'3.1'!$Q9*100</f>
        <v>62.67254885590696</v>
      </c>
      <c r="J9" s="36">
        <f>'3.1'!J9/'3.1'!$Q9*100</f>
        <v>67.963562499685835</v>
      </c>
      <c r="K9" s="36">
        <f>'3.1'!K9/'3.1'!$Q9*100</f>
        <v>88.851797231940324</v>
      </c>
      <c r="L9" s="36">
        <f>'3.1'!L9/'3.1'!$Q9*100</f>
        <v>87.47098487722316</v>
      </c>
      <c r="M9" s="36">
        <f>'3.1'!M9/'3.1'!$Q9*100</f>
        <v>83.24501603204925</v>
      </c>
      <c r="N9" s="36">
        <f>'3.1'!N9/'3.1'!$Q9*100</f>
        <v>97.507171427034379</v>
      </c>
      <c r="O9" s="36">
        <f>'3.1'!O9/'3.1'!$Q9*100</f>
        <v>90.557572801827959</v>
      </c>
      <c r="P9" s="36">
        <f>'3.1'!P9/'3.1'!$Q9*100</f>
        <v>96.077648254286473</v>
      </c>
      <c r="Q9" s="36">
        <f>'3.1'!Q9/'3.1'!$Q9*100</f>
        <v>100</v>
      </c>
      <c r="R9" s="36">
        <f>'3.1'!R9/'3.1'!$Q9*100</f>
        <v>98.987862920831276</v>
      </c>
      <c r="S9" s="36">
        <f>'3.1'!S9/'3.1'!$Q9*100</f>
        <v>100.36048448351151</v>
      </c>
      <c r="T9" s="36">
        <f>'3.1'!T9/'3.1'!$Q9*100</f>
        <v>97.032227076508235</v>
      </c>
      <c r="U9" s="36">
        <f>'3.1'!U9/'3.1'!$Q9*100</f>
        <v>96.426352178659698</v>
      </c>
      <c r="V9" s="36">
        <f>'3.1'!V9/'3.1'!$Q9*100</f>
        <v>88.945385013264683</v>
      </c>
      <c r="W9" s="36">
        <f>'3.1'!W9/'3.1'!$Q9*100</f>
        <v>88.625147753515606</v>
      </c>
      <c r="X9" s="36">
        <f>'3.1'!X9/'3.1'!$Q9*100</f>
        <v>97.478240197548502</v>
      </c>
      <c r="Y9" s="36">
        <f>'3.1'!Y9/'3.1'!$Q9*100</f>
        <v>77.975863218587378</v>
      </c>
      <c r="Z9" s="36">
        <f>'3.1'!Z9/'3.1'!$Q9*100</f>
        <v>74.354615325069133</v>
      </c>
      <c r="AA9" s="36">
        <f>'3.1'!AA9/'3.1'!$Q9*100</f>
        <v>81.979784856341425</v>
      </c>
      <c r="AB9" s="36">
        <f>'3.1'!AB9/'3.1'!$Q9*100</f>
        <v>72.041929603023192</v>
      </c>
      <c r="AC9" s="36">
        <f>'3.1'!AC9/'3.1'!$Q9*100</f>
        <v>79.375388667197527</v>
      </c>
      <c r="AD9" s="36">
        <f>'3.1'!AD9/'3.1'!$Q9*100</f>
        <v>74.516487303524897</v>
      </c>
      <c r="AE9" s="36">
        <f>'3.1'!AE9/'3.1'!$Q9*100</f>
        <v>74.470202944570403</v>
      </c>
      <c r="AF9" s="36">
        <f>'3.1'!AF9/'3.1'!$Q9*100</f>
        <v>67.580152341375594</v>
      </c>
    </row>
    <row r="10" spans="1:32" ht="15" customHeight="1" x14ac:dyDescent="0.2">
      <c r="A10" s="48" t="s">
        <v>56</v>
      </c>
      <c r="B10" s="35">
        <f>'3.1'!B10/'3.1'!$Q10*100</f>
        <v>95.012135022842386</v>
      </c>
      <c r="C10" s="35">
        <f>'3.1'!C10/'3.1'!$Q10*100</f>
        <v>93.605098311496036</v>
      </c>
      <c r="D10" s="35">
        <f>'3.1'!D10/'3.1'!$Q10*100</f>
        <v>93.260525561002439</v>
      </c>
      <c r="E10" s="35">
        <f>'3.1'!E10/'3.1'!$Q10*100</f>
        <v>105.06428106600818</v>
      </c>
      <c r="F10" s="35">
        <f>'3.1'!F10/'3.1'!$Q10*100</f>
        <v>106.42804546959992</v>
      </c>
      <c r="G10" s="35">
        <f>'3.1'!G10/'3.1'!$Q10*100</f>
        <v>98.614366986040622</v>
      </c>
      <c r="H10" s="35">
        <f>'3.1'!H10/'3.1'!$Q10*100</f>
        <v>99.079689088011023</v>
      </c>
      <c r="I10" s="35">
        <f>'3.1'!I10/'3.1'!$Q10*100</f>
        <v>95.33707047570816</v>
      </c>
      <c r="J10" s="35">
        <f>'3.1'!J10/'3.1'!$Q10*100</f>
        <v>95.136083637935926</v>
      </c>
      <c r="K10" s="35">
        <f>'3.1'!K10/'3.1'!$Q10*100</f>
        <v>98.868971932266589</v>
      </c>
      <c r="L10" s="35">
        <f>'3.1'!L10/'3.1'!$Q10*100</f>
        <v>99.807602852571051</v>
      </c>
      <c r="M10" s="35">
        <f>'3.1'!M10/'3.1'!$Q10*100</f>
        <v>98.391791334238704</v>
      </c>
      <c r="N10" s="35">
        <f>'3.1'!N10/'3.1'!$Q10*100</f>
        <v>102.74153559256496</v>
      </c>
      <c r="O10" s="35">
        <f>'3.1'!O10/'3.1'!$Q10*100</f>
        <v>101.96508789099343</v>
      </c>
      <c r="P10" s="35">
        <f>'3.1'!P10/'3.1'!$Q10*100</f>
        <v>101.21194920706451</v>
      </c>
      <c r="Q10" s="35">
        <f>'3.1'!Q10/'3.1'!$Q10*100</f>
        <v>100</v>
      </c>
      <c r="R10" s="35">
        <f>'3.1'!R10/'3.1'!$Q10*100</f>
        <v>97.865889202349521</v>
      </c>
      <c r="S10" s="35">
        <f>'3.1'!S10/'3.1'!$Q10*100</f>
        <v>75.530223830834814</v>
      </c>
      <c r="T10" s="35">
        <f>'3.1'!T10/'3.1'!$Q10*100</f>
        <v>72.73550742785207</v>
      </c>
      <c r="U10" s="35">
        <f>'3.1'!U10/'3.1'!$Q10*100</f>
        <v>72.498024272092636</v>
      </c>
      <c r="V10" s="35">
        <f>'3.1'!V10/'3.1'!$Q10*100</f>
        <v>68.929072579476653</v>
      </c>
      <c r="W10" s="35">
        <f>'3.1'!W10/'3.1'!$Q10*100</f>
        <v>67.930942359003822</v>
      </c>
      <c r="X10" s="35">
        <f>'3.1'!X10/'3.1'!$Q10*100</f>
        <v>67.245218084514306</v>
      </c>
      <c r="Y10" s="35">
        <f>'3.1'!Y10/'3.1'!$Q10*100</f>
        <v>64.286483231435611</v>
      </c>
      <c r="Z10" s="35">
        <f>'3.1'!Z10/'3.1'!$Q10*100</f>
        <v>61.405359143313653</v>
      </c>
      <c r="AA10" s="35">
        <f>'3.1'!AA10/'3.1'!$Q10*100</f>
        <v>60.213865747853781</v>
      </c>
      <c r="AB10" s="35">
        <f>'3.1'!AB10/'3.1'!$Q10*100</f>
        <v>57.043492244420747</v>
      </c>
      <c r="AC10" s="35">
        <f>'3.1'!AC10/'3.1'!$Q10*100</f>
        <v>53.496129044483098</v>
      </c>
      <c r="AD10" s="35">
        <f>'3.1'!AD10/'3.1'!$Q10*100</f>
        <v>50.591070866587081</v>
      </c>
      <c r="AE10" s="35">
        <f>'3.1'!AE10/'3.1'!$Q10*100</f>
        <v>51.09380112889432</v>
      </c>
      <c r="AF10" s="35">
        <f>'3.1'!AF10/'3.1'!$Q10*100</f>
        <v>51.221120474451453</v>
      </c>
    </row>
    <row r="11" spans="1:32" ht="15" customHeight="1" x14ac:dyDescent="0.2">
      <c r="A11" s="48" t="s">
        <v>57</v>
      </c>
      <c r="B11" s="35">
        <f>'3.1'!B11/'3.1'!$Q11*100</f>
        <v>87.983301463620535</v>
      </c>
      <c r="C11" s="35">
        <f>'3.1'!C11/'3.1'!$Q11*100</f>
        <v>89.643087177008184</v>
      </c>
      <c r="D11" s="35">
        <f>'3.1'!D11/'3.1'!$Q11*100</f>
        <v>91.310736959430585</v>
      </c>
      <c r="E11" s="35">
        <f>'3.1'!E11/'3.1'!$Q11*100</f>
        <v>90.155536330175849</v>
      </c>
      <c r="F11" s="35">
        <f>'3.1'!F11/'3.1'!$Q11*100</f>
        <v>89.752265466840583</v>
      </c>
      <c r="G11" s="35">
        <f>'3.1'!G11/'3.1'!$Q11*100</f>
        <v>90.247477369368184</v>
      </c>
      <c r="H11" s="35">
        <f>'3.1'!H11/'3.1'!$Q11*100</f>
        <v>90.914612122871247</v>
      </c>
      <c r="I11" s="35">
        <f>'3.1'!I11/'3.1'!$Q11*100</f>
        <v>92.855927757834039</v>
      </c>
      <c r="J11" s="35">
        <f>'3.1'!J11/'3.1'!$Q11*100</f>
        <v>93.08040340995872</v>
      </c>
      <c r="K11" s="35">
        <f>'3.1'!K11/'3.1'!$Q11*100</f>
        <v>94.850369107492668</v>
      </c>
      <c r="L11" s="35">
        <f>'3.1'!L11/'3.1'!$Q11*100</f>
        <v>95.056621899928672</v>
      </c>
      <c r="M11" s="35">
        <f>'3.1'!M11/'3.1'!$Q11*100</f>
        <v>95.984202740310948</v>
      </c>
      <c r="N11" s="35">
        <f>'3.1'!N11/'3.1'!$Q11*100</f>
        <v>97.195422780464114</v>
      </c>
      <c r="O11" s="35">
        <f>'3.1'!O11/'3.1'!$Q11*100</f>
        <v>96.716963252457433</v>
      </c>
      <c r="P11" s="35">
        <f>'3.1'!P11/'3.1'!$Q11*100</f>
        <v>98.971818937351387</v>
      </c>
      <c r="Q11" s="35">
        <f>'3.1'!Q11/'3.1'!$Q11*100</f>
        <v>100</v>
      </c>
      <c r="R11" s="35">
        <f>'3.1'!R11/'3.1'!$Q11*100</f>
        <v>97.432433306003816</v>
      </c>
      <c r="S11" s="35">
        <f>'3.1'!S11/'3.1'!$Q11*100</f>
        <v>93.634978249788887</v>
      </c>
      <c r="T11" s="35">
        <f>'3.1'!T11/'3.1'!$Q11*100</f>
        <v>93.576754505182649</v>
      </c>
      <c r="U11" s="35">
        <f>'3.1'!U11/'3.1'!$Q11*100</f>
        <v>90.227919988785601</v>
      </c>
      <c r="V11" s="35">
        <f>'3.1'!V11/'3.1'!$Q11*100</f>
        <v>86.482448868194311</v>
      </c>
      <c r="W11" s="35">
        <f>'3.1'!W11/'3.1'!$Q11*100</f>
        <v>83.947006815299048</v>
      </c>
      <c r="X11" s="35">
        <f>'3.1'!X11/'3.1'!$Q11*100</f>
        <v>84.208623617192117</v>
      </c>
      <c r="Y11" s="35">
        <f>'3.1'!Y11/'3.1'!$Q11*100</f>
        <v>81.828548482810774</v>
      </c>
      <c r="Z11" s="35">
        <f>'3.1'!Z11/'3.1'!$Q11*100</f>
        <v>81.720218976260767</v>
      </c>
      <c r="AA11" s="35">
        <f>'3.1'!AA11/'3.1'!$Q11*100</f>
        <v>77.665703024197242</v>
      </c>
      <c r="AB11" s="35">
        <f>'3.1'!AB11/'3.1'!$Q11*100</f>
        <v>74.463970576810397</v>
      </c>
      <c r="AC11" s="35">
        <f>'3.1'!AC11/'3.1'!$Q11*100</f>
        <v>69.954928177272819</v>
      </c>
      <c r="AD11" s="35">
        <f>'3.1'!AD11/'3.1'!$Q11*100</f>
        <v>66.401265490257728</v>
      </c>
      <c r="AE11" s="35">
        <f>'3.1'!AE11/'3.1'!$Q11*100</f>
        <v>64.798396899063746</v>
      </c>
      <c r="AF11" s="35">
        <f>'3.1'!AF11/'3.1'!$Q11*100</f>
        <v>60.554727853705273</v>
      </c>
    </row>
    <row r="12" spans="1:32" ht="30.2" customHeight="1" x14ac:dyDescent="0.2">
      <c r="A12" s="16" t="s">
        <v>58</v>
      </c>
      <c r="B12" s="38">
        <f>'3.1'!B12/'3.1'!$Q12*100</f>
        <v>82.199220167652612</v>
      </c>
      <c r="C12" s="38">
        <f>'3.1'!C12/'3.1'!$Q12*100</f>
        <v>84.18114504430568</v>
      </c>
      <c r="D12" s="38">
        <f>'3.1'!D12/'3.1'!$Q12*100</f>
        <v>84.116874118129232</v>
      </c>
      <c r="E12" s="38">
        <f>'3.1'!E12/'3.1'!$Q12*100</f>
        <v>81.127224471960091</v>
      </c>
      <c r="F12" s="38">
        <f>'3.1'!F12/'3.1'!$Q12*100</f>
        <v>83.757778735397096</v>
      </c>
      <c r="G12" s="38">
        <f>'3.1'!G12/'3.1'!$Q12*100</f>
        <v>89.584814241709182</v>
      </c>
      <c r="H12" s="38">
        <f>'3.1'!H12/'3.1'!$Q12*100</f>
        <v>79.464818366537557</v>
      </c>
      <c r="I12" s="38">
        <f>'3.1'!I12/'3.1'!$Q12*100</f>
        <v>85.442945074490808</v>
      </c>
      <c r="J12" s="38">
        <f>'3.1'!J12/'3.1'!$Q12*100</f>
        <v>90.185367149498163</v>
      </c>
      <c r="K12" s="38">
        <f>'3.1'!K12/'3.1'!$Q12*100</f>
        <v>98.416148797078975</v>
      </c>
      <c r="L12" s="38">
        <f>'3.1'!L12/'3.1'!$Q12*100</f>
        <v>103.36774854696694</v>
      </c>
      <c r="M12" s="38">
        <f>'3.1'!M12/'3.1'!$Q12*100</f>
        <v>96.119963215336796</v>
      </c>
      <c r="N12" s="38">
        <f>'3.1'!N12/'3.1'!$Q12*100</f>
        <v>103.57514501856761</v>
      </c>
      <c r="O12" s="38">
        <f>'3.1'!O12/'3.1'!$Q12*100</f>
        <v>101.33761285786555</v>
      </c>
      <c r="P12" s="38">
        <f>'3.1'!P12/'3.1'!$Q12*100</f>
        <v>101.15546560124943</v>
      </c>
      <c r="Q12" s="38">
        <f>'3.1'!Q12/'3.1'!$Q12*100</f>
        <v>100</v>
      </c>
      <c r="R12" s="38">
        <f>'3.1'!R12/'3.1'!$Q12*100</f>
        <v>101.00136909147668</v>
      </c>
      <c r="S12" s="38">
        <f>'3.1'!S12/'3.1'!$Q12*100</f>
        <v>101.09235704755886</v>
      </c>
      <c r="T12" s="38">
        <f>'3.1'!T12/'3.1'!$Q12*100</f>
        <v>98.443993600549845</v>
      </c>
      <c r="U12" s="38">
        <f>'3.1'!U12/'3.1'!$Q12*100</f>
        <v>88.989546151749124</v>
      </c>
      <c r="V12" s="38">
        <f>'3.1'!V12/'3.1'!$Q12*100</f>
        <v>85.449714323751408</v>
      </c>
      <c r="W12" s="38">
        <f>'3.1'!W12/'3.1'!$Q12*100</f>
        <v>79.591051407266761</v>
      </c>
      <c r="X12" s="38">
        <f>'3.1'!X12/'3.1'!$Q12*100</f>
        <v>80.3764373120963</v>
      </c>
      <c r="Y12" s="38">
        <f>'3.1'!Y12/'3.1'!$Q12*100</f>
        <v>73.69788947212929</v>
      </c>
      <c r="Z12" s="38">
        <f>'3.1'!Z12/'3.1'!$Q12*100</f>
        <v>73.686175941552932</v>
      </c>
      <c r="AA12" s="38">
        <f>'3.1'!AA12/'3.1'!$Q12*100</f>
        <v>76.160380290883268</v>
      </c>
      <c r="AB12" s="38">
        <f>'3.1'!AB12/'3.1'!$Q12*100</f>
        <v>73.448958600316331</v>
      </c>
      <c r="AC12" s="38">
        <f>'3.1'!AC12/'3.1'!$Q12*100</f>
        <v>77.379541737748454</v>
      </c>
      <c r="AD12" s="38">
        <f>'3.1'!AD12/'3.1'!$Q12*100</f>
        <v>74.835567624426801</v>
      </c>
      <c r="AE12" s="38">
        <f>'3.1'!AE12/'3.1'!$Q12*100</f>
        <v>73.100111397870847</v>
      </c>
      <c r="AF12" s="38">
        <f>'3.1'!AF12/'3.1'!$Q12*100</f>
        <v>64.535513732042901</v>
      </c>
    </row>
    <row r="13" spans="1:32" ht="13.5" thickBot="1" x14ac:dyDescent="0.25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32" ht="13.7" customHeight="1" thickTop="1" x14ac:dyDescent="0.2">
      <c r="A14" s="88" t="s">
        <v>59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</row>
    <row r="15" spans="1:32" ht="13.5" thickBot="1" x14ac:dyDescent="0.25">
      <c r="A15" s="89" t="s">
        <v>13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</row>
    <row r="16" spans="1:32" ht="13.5" thickTop="1" x14ac:dyDescent="0.2">
      <c r="A16" s="81" t="s">
        <v>14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ht="13.5" thickBot="1" x14ac:dyDescent="0.25">
      <c r="A17" s="82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</row>
    <row r="18" spans="1:32" ht="13.5" thickTop="1" x14ac:dyDescent="0.2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32" x14ac:dyDescent="0.2"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32" x14ac:dyDescent="0.2"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32" x14ac:dyDescent="0.2"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32" x14ac:dyDescent="0.2"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32" x14ac:dyDescent="0.2"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32" x14ac:dyDescent="0.2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</row>
    <row r="25" spans="1:32" x14ac:dyDescent="0.2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</row>
  </sheetData>
  <pageMargins left="0.75" right="0.75" top="1" bottom="1" header="0" footer="0"/>
  <pageSetup paperSize="9" fitToWidth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AF42"/>
  <sheetViews>
    <sheetView tabSelected="1" zoomScale="90" zoomScaleNormal="90" workbookViewId="0">
      <pane xSplit="1" topLeftCell="B1" activePane="topRight" state="frozen"/>
      <selection pane="topRight"/>
    </sheetView>
  </sheetViews>
  <sheetFormatPr defaultColWidth="9.28515625" defaultRowHeight="12.75" x14ac:dyDescent="0.2"/>
  <cols>
    <col min="1" max="1" width="61.5703125" style="2" customWidth="1"/>
    <col min="2" max="2" width="11.28515625" style="2" bestFit="1" customWidth="1"/>
    <col min="3" max="4" width="10.7109375" style="2" bestFit="1" customWidth="1"/>
    <col min="5" max="6" width="11" style="2" bestFit="1" customWidth="1"/>
    <col min="7" max="7" width="11.28515625" style="2" bestFit="1" customWidth="1"/>
    <col min="8" max="8" width="10.7109375" style="2" bestFit="1" customWidth="1"/>
    <col min="9" max="9" width="11" style="2" bestFit="1" customWidth="1"/>
    <col min="10" max="10" width="10.7109375" style="2" bestFit="1" customWidth="1"/>
    <col min="11" max="11" width="11" style="2" bestFit="1" customWidth="1"/>
    <col min="12" max="12" width="10.7109375" style="2" bestFit="1" customWidth="1"/>
    <col min="13" max="13" width="11.28515625" style="2" bestFit="1" customWidth="1"/>
    <col min="14" max="14" width="11" style="2" bestFit="1" customWidth="1"/>
    <col min="15" max="15" width="10.28515625" style="2" bestFit="1" customWidth="1"/>
    <col min="16" max="16" width="11.28515625" style="2" bestFit="1" customWidth="1"/>
    <col min="17" max="17" width="11" style="2" bestFit="1" customWidth="1"/>
    <col min="18" max="18" width="10.7109375" style="2" bestFit="1" customWidth="1"/>
    <col min="19" max="19" width="11.28515625" style="2" bestFit="1" customWidth="1"/>
    <col min="20" max="20" width="11" style="2" bestFit="1" customWidth="1"/>
    <col min="21" max="21" width="11.28515625" style="2" bestFit="1" customWidth="1"/>
    <col min="22" max="22" width="12.85546875" style="2" customWidth="1"/>
    <col min="23" max="23" width="13.28515625" style="2" customWidth="1"/>
    <col min="24" max="24" width="13.140625" style="2" customWidth="1"/>
    <col min="25" max="25" width="13" style="2" customWidth="1"/>
    <col min="26" max="26" width="13.85546875" style="2" customWidth="1"/>
    <col min="27" max="27" width="13.5703125" style="2" customWidth="1"/>
    <col min="28" max="28" width="13.42578125" style="2" customWidth="1"/>
    <col min="29" max="29" width="13.28515625" style="2" customWidth="1"/>
    <col min="30" max="30" width="12.85546875" style="2" customWidth="1"/>
    <col min="31" max="31" width="13.5703125" style="2" customWidth="1"/>
    <col min="32" max="32" width="10.5703125" style="2" customWidth="1"/>
    <col min="33" max="255" width="9.28515625" style="2"/>
    <col min="256" max="256" width="32.7109375" style="2" customWidth="1"/>
    <col min="257" max="257" width="10.7109375" style="2" customWidth="1"/>
    <col min="258" max="282" width="8.7109375" style="2" customWidth="1"/>
    <col min="283" max="511" width="9.28515625" style="2"/>
    <col min="512" max="512" width="32.7109375" style="2" customWidth="1"/>
    <col min="513" max="513" width="10.7109375" style="2" customWidth="1"/>
    <col min="514" max="538" width="8.7109375" style="2" customWidth="1"/>
    <col min="539" max="767" width="9.28515625" style="2"/>
    <col min="768" max="768" width="32.7109375" style="2" customWidth="1"/>
    <col min="769" max="769" width="10.7109375" style="2" customWidth="1"/>
    <col min="770" max="794" width="8.7109375" style="2" customWidth="1"/>
    <col min="795" max="1023" width="9.28515625" style="2"/>
    <col min="1024" max="1024" width="32.7109375" style="2" customWidth="1"/>
    <col min="1025" max="1025" width="10.7109375" style="2" customWidth="1"/>
    <col min="1026" max="1050" width="8.7109375" style="2" customWidth="1"/>
    <col min="1051" max="1279" width="9.28515625" style="2"/>
    <col min="1280" max="1280" width="32.7109375" style="2" customWidth="1"/>
    <col min="1281" max="1281" width="10.7109375" style="2" customWidth="1"/>
    <col min="1282" max="1306" width="8.7109375" style="2" customWidth="1"/>
    <col min="1307" max="1535" width="9.28515625" style="2"/>
    <col min="1536" max="1536" width="32.7109375" style="2" customWidth="1"/>
    <col min="1537" max="1537" width="10.7109375" style="2" customWidth="1"/>
    <col min="1538" max="1562" width="8.7109375" style="2" customWidth="1"/>
    <col min="1563" max="1791" width="9.28515625" style="2"/>
    <col min="1792" max="1792" width="32.7109375" style="2" customWidth="1"/>
    <col min="1793" max="1793" width="10.7109375" style="2" customWidth="1"/>
    <col min="1794" max="1818" width="8.7109375" style="2" customWidth="1"/>
    <col min="1819" max="2047" width="9.28515625" style="2"/>
    <col min="2048" max="2048" width="32.7109375" style="2" customWidth="1"/>
    <col min="2049" max="2049" width="10.7109375" style="2" customWidth="1"/>
    <col min="2050" max="2074" width="8.7109375" style="2" customWidth="1"/>
    <col min="2075" max="2303" width="9.28515625" style="2"/>
    <col min="2304" max="2304" width="32.7109375" style="2" customWidth="1"/>
    <col min="2305" max="2305" width="10.7109375" style="2" customWidth="1"/>
    <col min="2306" max="2330" width="8.7109375" style="2" customWidth="1"/>
    <col min="2331" max="2559" width="9.28515625" style="2"/>
    <col min="2560" max="2560" width="32.7109375" style="2" customWidth="1"/>
    <col min="2561" max="2561" width="10.7109375" style="2" customWidth="1"/>
    <col min="2562" max="2586" width="8.7109375" style="2" customWidth="1"/>
    <col min="2587" max="2815" width="9.28515625" style="2"/>
    <col min="2816" max="2816" width="32.7109375" style="2" customWidth="1"/>
    <col min="2817" max="2817" width="10.7109375" style="2" customWidth="1"/>
    <col min="2818" max="2842" width="8.7109375" style="2" customWidth="1"/>
    <col min="2843" max="3071" width="9.28515625" style="2"/>
    <col min="3072" max="3072" width="32.7109375" style="2" customWidth="1"/>
    <col min="3073" max="3073" width="10.7109375" style="2" customWidth="1"/>
    <col min="3074" max="3098" width="8.7109375" style="2" customWidth="1"/>
    <col min="3099" max="3327" width="9.28515625" style="2"/>
    <col min="3328" max="3328" width="32.7109375" style="2" customWidth="1"/>
    <col min="3329" max="3329" width="10.7109375" style="2" customWidth="1"/>
    <col min="3330" max="3354" width="8.7109375" style="2" customWidth="1"/>
    <col min="3355" max="3583" width="9.28515625" style="2"/>
    <col min="3584" max="3584" width="32.7109375" style="2" customWidth="1"/>
    <col min="3585" max="3585" width="10.7109375" style="2" customWidth="1"/>
    <col min="3586" max="3610" width="8.7109375" style="2" customWidth="1"/>
    <col min="3611" max="3839" width="9.28515625" style="2"/>
    <col min="3840" max="3840" width="32.7109375" style="2" customWidth="1"/>
    <col min="3841" max="3841" width="10.7109375" style="2" customWidth="1"/>
    <col min="3842" max="3866" width="8.7109375" style="2" customWidth="1"/>
    <col min="3867" max="4095" width="9.28515625" style="2"/>
    <col min="4096" max="4096" width="32.7109375" style="2" customWidth="1"/>
    <col min="4097" max="4097" width="10.7109375" style="2" customWidth="1"/>
    <col min="4098" max="4122" width="8.7109375" style="2" customWidth="1"/>
    <col min="4123" max="4351" width="9.28515625" style="2"/>
    <col min="4352" max="4352" width="32.7109375" style="2" customWidth="1"/>
    <col min="4353" max="4353" width="10.7109375" style="2" customWidth="1"/>
    <col min="4354" max="4378" width="8.7109375" style="2" customWidth="1"/>
    <col min="4379" max="4607" width="9.28515625" style="2"/>
    <col min="4608" max="4608" width="32.7109375" style="2" customWidth="1"/>
    <col min="4609" max="4609" width="10.7109375" style="2" customWidth="1"/>
    <col min="4610" max="4634" width="8.7109375" style="2" customWidth="1"/>
    <col min="4635" max="4863" width="9.28515625" style="2"/>
    <col min="4864" max="4864" width="32.7109375" style="2" customWidth="1"/>
    <col min="4865" max="4865" width="10.7109375" style="2" customWidth="1"/>
    <col min="4866" max="4890" width="8.7109375" style="2" customWidth="1"/>
    <col min="4891" max="5119" width="9.28515625" style="2"/>
    <col min="5120" max="5120" width="32.7109375" style="2" customWidth="1"/>
    <col min="5121" max="5121" width="10.7109375" style="2" customWidth="1"/>
    <col min="5122" max="5146" width="8.7109375" style="2" customWidth="1"/>
    <col min="5147" max="5375" width="9.28515625" style="2"/>
    <col min="5376" max="5376" width="32.7109375" style="2" customWidth="1"/>
    <col min="5377" max="5377" width="10.7109375" style="2" customWidth="1"/>
    <col min="5378" max="5402" width="8.7109375" style="2" customWidth="1"/>
    <col min="5403" max="5631" width="9.28515625" style="2"/>
    <col min="5632" max="5632" width="32.7109375" style="2" customWidth="1"/>
    <col min="5633" max="5633" width="10.7109375" style="2" customWidth="1"/>
    <col min="5634" max="5658" width="8.7109375" style="2" customWidth="1"/>
    <col min="5659" max="5887" width="9.28515625" style="2"/>
    <col min="5888" max="5888" width="32.7109375" style="2" customWidth="1"/>
    <col min="5889" max="5889" width="10.7109375" style="2" customWidth="1"/>
    <col min="5890" max="5914" width="8.7109375" style="2" customWidth="1"/>
    <col min="5915" max="6143" width="9.28515625" style="2"/>
    <col min="6144" max="6144" width="32.7109375" style="2" customWidth="1"/>
    <col min="6145" max="6145" width="10.7109375" style="2" customWidth="1"/>
    <col min="6146" max="6170" width="8.7109375" style="2" customWidth="1"/>
    <col min="6171" max="6399" width="9.28515625" style="2"/>
    <col min="6400" max="6400" width="32.7109375" style="2" customWidth="1"/>
    <col min="6401" max="6401" width="10.7109375" style="2" customWidth="1"/>
    <col min="6402" max="6426" width="8.7109375" style="2" customWidth="1"/>
    <col min="6427" max="6655" width="9.28515625" style="2"/>
    <col min="6656" max="6656" width="32.7109375" style="2" customWidth="1"/>
    <col min="6657" max="6657" width="10.7109375" style="2" customWidth="1"/>
    <col min="6658" max="6682" width="8.7109375" style="2" customWidth="1"/>
    <col min="6683" max="6911" width="9.28515625" style="2"/>
    <col min="6912" max="6912" width="32.7109375" style="2" customWidth="1"/>
    <col min="6913" max="6913" width="10.7109375" style="2" customWidth="1"/>
    <col min="6914" max="6938" width="8.7109375" style="2" customWidth="1"/>
    <col min="6939" max="7167" width="9.28515625" style="2"/>
    <col min="7168" max="7168" width="32.7109375" style="2" customWidth="1"/>
    <col min="7169" max="7169" width="10.7109375" style="2" customWidth="1"/>
    <col min="7170" max="7194" width="8.7109375" style="2" customWidth="1"/>
    <col min="7195" max="7423" width="9.28515625" style="2"/>
    <col min="7424" max="7424" width="32.7109375" style="2" customWidth="1"/>
    <col min="7425" max="7425" width="10.7109375" style="2" customWidth="1"/>
    <col min="7426" max="7450" width="8.7109375" style="2" customWidth="1"/>
    <col min="7451" max="7679" width="9.28515625" style="2"/>
    <col min="7680" max="7680" width="32.7109375" style="2" customWidth="1"/>
    <col min="7681" max="7681" width="10.7109375" style="2" customWidth="1"/>
    <col min="7682" max="7706" width="8.7109375" style="2" customWidth="1"/>
    <col min="7707" max="7935" width="9.28515625" style="2"/>
    <col min="7936" max="7936" width="32.7109375" style="2" customWidth="1"/>
    <col min="7937" max="7937" width="10.7109375" style="2" customWidth="1"/>
    <col min="7938" max="7962" width="8.7109375" style="2" customWidth="1"/>
    <col min="7963" max="8191" width="9.28515625" style="2"/>
    <col min="8192" max="8192" width="32.7109375" style="2" customWidth="1"/>
    <col min="8193" max="8193" width="10.7109375" style="2" customWidth="1"/>
    <col min="8194" max="8218" width="8.7109375" style="2" customWidth="1"/>
    <col min="8219" max="8447" width="9.28515625" style="2"/>
    <col min="8448" max="8448" width="32.7109375" style="2" customWidth="1"/>
    <col min="8449" max="8449" width="10.7109375" style="2" customWidth="1"/>
    <col min="8450" max="8474" width="8.7109375" style="2" customWidth="1"/>
    <col min="8475" max="8703" width="9.28515625" style="2"/>
    <col min="8704" max="8704" width="32.7109375" style="2" customWidth="1"/>
    <col min="8705" max="8705" width="10.7109375" style="2" customWidth="1"/>
    <col min="8706" max="8730" width="8.7109375" style="2" customWidth="1"/>
    <col min="8731" max="8959" width="9.28515625" style="2"/>
    <col min="8960" max="8960" width="32.7109375" style="2" customWidth="1"/>
    <col min="8961" max="8961" width="10.7109375" style="2" customWidth="1"/>
    <col min="8962" max="8986" width="8.7109375" style="2" customWidth="1"/>
    <col min="8987" max="9215" width="9.28515625" style="2"/>
    <col min="9216" max="9216" width="32.7109375" style="2" customWidth="1"/>
    <col min="9217" max="9217" width="10.7109375" style="2" customWidth="1"/>
    <col min="9218" max="9242" width="8.7109375" style="2" customWidth="1"/>
    <col min="9243" max="9471" width="9.28515625" style="2"/>
    <col min="9472" max="9472" width="32.7109375" style="2" customWidth="1"/>
    <col min="9473" max="9473" width="10.7109375" style="2" customWidth="1"/>
    <col min="9474" max="9498" width="8.7109375" style="2" customWidth="1"/>
    <col min="9499" max="9727" width="9.28515625" style="2"/>
    <col min="9728" max="9728" width="32.7109375" style="2" customWidth="1"/>
    <col min="9729" max="9729" width="10.7109375" style="2" customWidth="1"/>
    <col min="9730" max="9754" width="8.7109375" style="2" customWidth="1"/>
    <col min="9755" max="9983" width="9.28515625" style="2"/>
    <col min="9984" max="9984" width="32.7109375" style="2" customWidth="1"/>
    <col min="9985" max="9985" width="10.7109375" style="2" customWidth="1"/>
    <col min="9986" max="10010" width="8.7109375" style="2" customWidth="1"/>
    <col min="10011" max="10239" width="9.28515625" style="2"/>
    <col min="10240" max="10240" width="32.7109375" style="2" customWidth="1"/>
    <col min="10241" max="10241" width="10.7109375" style="2" customWidth="1"/>
    <col min="10242" max="10266" width="8.7109375" style="2" customWidth="1"/>
    <col min="10267" max="10495" width="9.28515625" style="2"/>
    <col min="10496" max="10496" width="32.7109375" style="2" customWidth="1"/>
    <col min="10497" max="10497" width="10.7109375" style="2" customWidth="1"/>
    <col min="10498" max="10522" width="8.7109375" style="2" customWidth="1"/>
    <col min="10523" max="10751" width="9.28515625" style="2"/>
    <col min="10752" max="10752" width="32.7109375" style="2" customWidth="1"/>
    <col min="10753" max="10753" width="10.7109375" style="2" customWidth="1"/>
    <col min="10754" max="10778" width="8.7109375" style="2" customWidth="1"/>
    <col min="10779" max="11007" width="9.28515625" style="2"/>
    <col min="11008" max="11008" width="32.7109375" style="2" customWidth="1"/>
    <col min="11009" max="11009" width="10.7109375" style="2" customWidth="1"/>
    <col min="11010" max="11034" width="8.7109375" style="2" customWidth="1"/>
    <col min="11035" max="11263" width="9.28515625" style="2"/>
    <col min="11264" max="11264" width="32.7109375" style="2" customWidth="1"/>
    <col min="11265" max="11265" width="10.7109375" style="2" customWidth="1"/>
    <col min="11266" max="11290" width="8.7109375" style="2" customWidth="1"/>
    <col min="11291" max="11519" width="9.28515625" style="2"/>
    <col min="11520" max="11520" width="32.7109375" style="2" customWidth="1"/>
    <col min="11521" max="11521" width="10.7109375" style="2" customWidth="1"/>
    <col min="11522" max="11546" width="8.7109375" style="2" customWidth="1"/>
    <col min="11547" max="11775" width="9.28515625" style="2"/>
    <col min="11776" max="11776" width="32.7109375" style="2" customWidth="1"/>
    <col min="11777" max="11777" width="10.7109375" style="2" customWidth="1"/>
    <col min="11778" max="11802" width="8.7109375" style="2" customWidth="1"/>
    <col min="11803" max="12031" width="9.28515625" style="2"/>
    <col min="12032" max="12032" width="32.7109375" style="2" customWidth="1"/>
    <col min="12033" max="12033" width="10.7109375" style="2" customWidth="1"/>
    <col min="12034" max="12058" width="8.7109375" style="2" customWidth="1"/>
    <col min="12059" max="12287" width="9.28515625" style="2"/>
    <col min="12288" max="12288" width="32.7109375" style="2" customWidth="1"/>
    <col min="12289" max="12289" width="10.7109375" style="2" customWidth="1"/>
    <col min="12290" max="12314" width="8.7109375" style="2" customWidth="1"/>
    <col min="12315" max="12543" width="9.28515625" style="2"/>
    <col min="12544" max="12544" width="32.7109375" style="2" customWidth="1"/>
    <col min="12545" max="12545" width="10.7109375" style="2" customWidth="1"/>
    <col min="12546" max="12570" width="8.7109375" style="2" customWidth="1"/>
    <col min="12571" max="12799" width="9.28515625" style="2"/>
    <col min="12800" max="12800" width="32.7109375" style="2" customWidth="1"/>
    <col min="12801" max="12801" width="10.7109375" style="2" customWidth="1"/>
    <col min="12802" max="12826" width="8.7109375" style="2" customWidth="1"/>
    <col min="12827" max="13055" width="9.28515625" style="2"/>
    <col min="13056" max="13056" width="32.7109375" style="2" customWidth="1"/>
    <col min="13057" max="13057" width="10.7109375" style="2" customWidth="1"/>
    <col min="13058" max="13082" width="8.7109375" style="2" customWidth="1"/>
    <col min="13083" max="13311" width="9.28515625" style="2"/>
    <col min="13312" max="13312" width="32.7109375" style="2" customWidth="1"/>
    <col min="13313" max="13313" width="10.7109375" style="2" customWidth="1"/>
    <col min="13314" max="13338" width="8.7109375" style="2" customWidth="1"/>
    <col min="13339" max="13567" width="9.28515625" style="2"/>
    <col min="13568" max="13568" width="32.7109375" style="2" customWidth="1"/>
    <col min="13569" max="13569" width="10.7109375" style="2" customWidth="1"/>
    <col min="13570" max="13594" width="8.7109375" style="2" customWidth="1"/>
    <col min="13595" max="13823" width="9.28515625" style="2"/>
    <col min="13824" max="13824" width="32.7109375" style="2" customWidth="1"/>
    <col min="13825" max="13825" width="10.7109375" style="2" customWidth="1"/>
    <col min="13826" max="13850" width="8.7109375" style="2" customWidth="1"/>
    <col min="13851" max="14079" width="9.28515625" style="2"/>
    <col min="14080" max="14080" width="32.7109375" style="2" customWidth="1"/>
    <col min="14081" max="14081" width="10.7109375" style="2" customWidth="1"/>
    <col min="14082" max="14106" width="8.7109375" style="2" customWidth="1"/>
    <col min="14107" max="14335" width="9.28515625" style="2"/>
    <col min="14336" max="14336" width="32.7109375" style="2" customWidth="1"/>
    <col min="14337" max="14337" width="10.7109375" style="2" customWidth="1"/>
    <col min="14338" max="14362" width="8.7109375" style="2" customWidth="1"/>
    <col min="14363" max="14591" width="9.28515625" style="2"/>
    <col min="14592" max="14592" width="32.7109375" style="2" customWidth="1"/>
    <col min="14593" max="14593" width="10.7109375" style="2" customWidth="1"/>
    <col min="14594" max="14618" width="8.7109375" style="2" customWidth="1"/>
    <col min="14619" max="14847" width="9.28515625" style="2"/>
    <col min="14848" max="14848" width="32.7109375" style="2" customWidth="1"/>
    <col min="14849" max="14849" width="10.7109375" style="2" customWidth="1"/>
    <col min="14850" max="14874" width="8.7109375" style="2" customWidth="1"/>
    <col min="14875" max="15103" width="9.28515625" style="2"/>
    <col min="15104" max="15104" width="32.7109375" style="2" customWidth="1"/>
    <col min="15105" max="15105" width="10.7109375" style="2" customWidth="1"/>
    <col min="15106" max="15130" width="8.7109375" style="2" customWidth="1"/>
    <col min="15131" max="15359" width="9.28515625" style="2"/>
    <col min="15360" max="15360" width="32.7109375" style="2" customWidth="1"/>
    <col min="15361" max="15361" width="10.7109375" style="2" customWidth="1"/>
    <col min="15362" max="15386" width="8.7109375" style="2" customWidth="1"/>
    <col min="15387" max="15615" width="9.28515625" style="2"/>
    <col min="15616" max="15616" width="32.7109375" style="2" customWidth="1"/>
    <col min="15617" max="15617" width="10.7109375" style="2" customWidth="1"/>
    <col min="15618" max="15642" width="8.7109375" style="2" customWidth="1"/>
    <col min="15643" max="15871" width="9.28515625" style="2"/>
    <col min="15872" max="15872" width="32.7109375" style="2" customWidth="1"/>
    <col min="15873" max="15873" width="10.7109375" style="2" customWidth="1"/>
    <col min="15874" max="15898" width="8.7109375" style="2" customWidth="1"/>
    <col min="15899" max="16127" width="9.28515625" style="2"/>
    <col min="16128" max="16128" width="32.7109375" style="2" customWidth="1"/>
    <col min="16129" max="16129" width="10.7109375" style="2" customWidth="1"/>
    <col min="16130" max="16154" width="8.7109375" style="2" customWidth="1"/>
    <col min="16155" max="16384" width="9.28515625" style="2"/>
  </cols>
  <sheetData>
    <row r="1" spans="1:32" ht="38.25" customHeight="1" thickTop="1" x14ac:dyDescent="0.3">
      <c r="A1" s="120" t="s">
        <v>64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32" s="30" customFormat="1" ht="38.25" customHeight="1" x14ac:dyDescent="0.2">
      <c r="A2" s="12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32" ht="15.75" x14ac:dyDescent="0.3">
      <c r="A3" s="13" t="s">
        <v>28</v>
      </c>
      <c r="B3" s="31"/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3"/>
      <c r="W3" s="41"/>
    </row>
    <row r="4" spans="1:32" ht="30.2" customHeight="1" x14ac:dyDescent="0.2">
      <c r="A4" s="15" t="s">
        <v>65</v>
      </c>
      <c r="B4" s="15">
        <v>1990</v>
      </c>
      <c r="C4" s="15">
        <v>1991</v>
      </c>
      <c r="D4" s="15">
        <v>1992</v>
      </c>
      <c r="E4" s="15">
        <v>1993</v>
      </c>
      <c r="F4" s="15">
        <v>1994</v>
      </c>
      <c r="G4" s="15">
        <v>1995</v>
      </c>
      <c r="H4" s="15">
        <v>1996</v>
      </c>
      <c r="I4" s="15">
        <v>1997</v>
      </c>
      <c r="J4" s="15">
        <v>1998</v>
      </c>
      <c r="K4" s="15">
        <v>1999</v>
      </c>
      <c r="L4" s="15">
        <v>2000</v>
      </c>
      <c r="M4" s="15">
        <v>2001</v>
      </c>
      <c r="N4" s="15">
        <v>2002</v>
      </c>
      <c r="O4" s="15">
        <v>2003</v>
      </c>
      <c r="P4" s="15">
        <v>2004</v>
      </c>
      <c r="Q4" s="15">
        <v>2005</v>
      </c>
      <c r="R4" s="15">
        <v>2006</v>
      </c>
      <c r="S4" s="15">
        <v>2007</v>
      </c>
      <c r="T4" s="15">
        <v>2008</v>
      </c>
      <c r="U4" s="15">
        <v>2009</v>
      </c>
      <c r="V4" s="15">
        <v>2010</v>
      </c>
      <c r="W4" s="15">
        <v>2011</v>
      </c>
      <c r="X4" s="15">
        <v>2012</v>
      </c>
      <c r="Y4" s="15">
        <v>2013</v>
      </c>
      <c r="Z4" s="15">
        <v>2014</v>
      </c>
      <c r="AA4" s="15">
        <v>2015</v>
      </c>
      <c r="AB4" s="15">
        <v>2016</v>
      </c>
      <c r="AC4" s="15">
        <v>2017</v>
      </c>
      <c r="AD4" s="15">
        <v>2018</v>
      </c>
      <c r="AE4" s="15">
        <v>2019</v>
      </c>
      <c r="AF4" s="15">
        <v>2020</v>
      </c>
    </row>
    <row r="5" spans="1:32" ht="15" customHeight="1" x14ac:dyDescent="0.2">
      <c r="A5" s="66" t="s">
        <v>66</v>
      </c>
      <c r="B5" s="17">
        <v>11706822.986159973</v>
      </c>
      <c r="C5" s="17">
        <v>12216231.054116186</v>
      </c>
      <c r="D5" s="17">
        <v>13027725.302297466</v>
      </c>
      <c r="E5" s="17">
        <v>12350979.312793929</v>
      </c>
      <c r="F5" s="17">
        <v>12283984.079966193</v>
      </c>
      <c r="G5" s="17">
        <v>12793055.883599259</v>
      </c>
      <c r="H5" s="17">
        <v>11225553.576776022</v>
      </c>
      <c r="I5" s="17">
        <v>10939756.98516983</v>
      </c>
      <c r="J5" s="17">
        <v>12593536.498353286</v>
      </c>
      <c r="K5" s="17">
        <v>14581930.439223541</v>
      </c>
      <c r="L5" s="17">
        <v>15159004.334040973</v>
      </c>
      <c r="M5" s="17">
        <v>14545890.087670356</v>
      </c>
      <c r="N5" s="17">
        <v>16054626.672134187</v>
      </c>
      <c r="O5" s="17">
        <v>15768044.859151604</v>
      </c>
      <c r="P5" s="17">
        <v>17077483.061398026</v>
      </c>
      <c r="Q5" s="17">
        <v>18878920.807589058</v>
      </c>
      <c r="R5" s="17">
        <v>19012415.348542463</v>
      </c>
      <c r="S5" s="17">
        <v>18606807.849422969</v>
      </c>
      <c r="T5" s="17">
        <v>18485718.024088733</v>
      </c>
      <c r="U5" s="17">
        <v>17764797.522622816</v>
      </c>
      <c r="V5" s="17">
        <v>15656861.450729381</v>
      </c>
      <c r="W5" s="17">
        <v>14008941.79679396</v>
      </c>
      <c r="X5" s="17">
        <v>15002461.141792679</v>
      </c>
      <c r="Y5" s="17">
        <v>13689541.720457897</v>
      </c>
      <c r="Z5" s="17">
        <v>13380751.208336806</v>
      </c>
      <c r="AA5" s="17">
        <v>13628875.728704883</v>
      </c>
      <c r="AB5" s="17">
        <v>13644016.91710736</v>
      </c>
      <c r="AC5" s="17">
        <v>14264037.210283358</v>
      </c>
      <c r="AD5" s="17">
        <v>13855050.787470052</v>
      </c>
      <c r="AE5" s="17">
        <v>14688004.490932347</v>
      </c>
      <c r="AF5" s="17">
        <v>12885248.20076167</v>
      </c>
    </row>
    <row r="6" spans="1:32" ht="15" customHeight="1" x14ac:dyDescent="0.2">
      <c r="A6" s="67" t="s">
        <v>67</v>
      </c>
      <c r="B6" s="18">
        <v>2474358.4866816229</v>
      </c>
      <c r="C6" s="18">
        <v>2408970.1961347843</v>
      </c>
      <c r="D6" s="18">
        <v>1852097.0099460154</v>
      </c>
      <c r="E6" s="18">
        <v>1900059.2494893249</v>
      </c>
      <c r="F6" s="18">
        <v>2509812.3714735745</v>
      </c>
      <c r="G6" s="18">
        <v>3093709.676130922</v>
      </c>
      <c r="H6" s="18">
        <v>3031290.0138089294</v>
      </c>
      <c r="I6" s="18">
        <v>3729901.9197440832</v>
      </c>
      <c r="J6" s="18">
        <v>3563530.0049829679</v>
      </c>
      <c r="K6" s="18">
        <v>3404175.9888113583</v>
      </c>
      <c r="L6" s="18">
        <v>3595532.2846473651</v>
      </c>
      <c r="M6" s="18">
        <v>2675555.3890008158</v>
      </c>
      <c r="N6" s="18">
        <v>3062295.2986311135</v>
      </c>
      <c r="O6" s="18">
        <v>3181565.2935750065</v>
      </c>
      <c r="P6" s="18">
        <v>2458949.9654213162</v>
      </c>
      <c r="Q6" s="18">
        <v>2533887.1790043255</v>
      </c>
      <c r="R6" s="18">
        <v>2435152.2793981149</v>
      </c>
      <c r="S6" s="18">
        <v>2195411.1009815345</v>
      </c>
      <c r="T6" s="18">
        <v>2558197.4783863183</v>
      </c>
      <c r="U6" s="18">
        <v>2184507.1992532471</v>
      </c>
      <c r="V6" s="18">
        <v>2712766.6637969548</v>
      </c>
      <c r="W6" s="18">
        <v>1918579.3247097591</v>
      </c>
      <c r="X6" s="18">
        <v>1675339.2438466593</v>
      </c>
      <c r="Y6" s="18">
        <v>1428521.6343795198</v>
      </c>
      <c r="Z6" s="18">
        <v>1502610.7544686212</v>
      </c>
      <c r="AA6" s="18">
        <v>1379376.1638097952</v>
      </c>
      <c r="AB6" s="18">
        <v>1348617.8552659787</v>
      </c>
      <c r="AC6" s="18">
        <v>1407333.6824750537</v>
      </c>
      <c r="AD6" s="18">
        <v>1399024.682052762</v>
      </c>
      <c r="AE6" s="18">
        <v>1341581.677959047</v>
      </c>
      <c r="AF6" s="18">
        <v>1129938.3903828186</v>
      </c>
    </row>
    <row r="7" spans="1:32" ht="15" customHeight="1" x14ac:dyDescent="0.2">
      <c r="A7" s="67" t="s">
        <v>56</v>
      </c>
      <c r="B7" s="18">
        <v>787228.49800992454</v>
      </c>
      <c r="C7" s="18">
        <v>773691.58935704967</v>
      </c>
      <c r="D7" s="18">
        <v>760154.6807041748</v>
      </c>
      <c r="E7" s="18">
        <v>746617.77205129969</v>
      </c>
      <c r="F7" s="18">
        <v>733080.8633984247</v>
      </c>
      <c r="G7" s="18">
        <v>719543.95474554983</v>
      </c>
      <c r="H7" s="18">
        <v>706007.04609267495</v>
      </c>
      <c r="I7" s="18">
        <v>692470.13743980008</v>
      </c>
      <c r="J7" s="18">
        <v>678933.22878692497</v>
      </c>
      <c r="K7" s="18">
        <v>665396.32013404998</v>
      </c>
      <c r="L7" s="18">
        <v>651859.41148117499</v>
      </c>
      <c r="M7" s="18">
        <v>638322.50282830012</v>
      </c>
      <c r="N7" s="18">
        <v>624785.59417542524</v>
      </c>
      <c r="O7" s="18">
        <v>611248.68552255037</v>
      </c>
      <c r="P7" s="18">
        <v>597711.77686967526</v>
      </c>
      <c r="Q7" s="18">
        <v>584174.86821680027</v>
      </c>
      <c r="R7" s="18">
        <v>563626.8711375593</v>
      </c>
      <c r="S7" s="18">
        <v>555250.5656533126</v>
      </c>
      <c r="T7" s="18">
        <v>545436.71588399366</v>
      </c>
      <c r="U7" s="18">
        <v>543154.37266988936</v>
      </c>
      <c r="V7" s="18">
        <v>526596.79076728178</v>
      </c>
      <c r="W7" s="18">
        <v>514360.84770501772</v>
      </c>
      <c r="X7" s="18">
        <v>500986.93131655909</v>
      </c>
      <c r="Y7" s="18">
        <v>486446.12102054898</v>
      </c>
      <c r="Z7" s="18">
        <v>488188.4095036927</v>
      </c>
      <c r="AA7" s="18">
        <v>470653.41002407845</v>
      </c>
      <c r="AB7" s="18">
        <v>474303.07546429447</v>
      </c>
      <c r="AC7" s="18">
        <v>469085.66663043393</v>
      </c>
      <c r="AD7" s="18">
        <v>457595.85444043402</v>
      </c>
      <c r="AE7" s="18">
        <v>458008.34220795683</v>
      </c>
      <c r="AF7" s="18">
        <v>458540.75244009052</v>
      </c>
    </row>
    <row r="8" spans="1:32" ht="15" customHeight="1" x14ac:dyDescent="0.2">
      <c r="A8" s="68" t="s">
        <v>68</v>
      </c>
      <c r="B8" s="54">
        <v>-2367553.2782689314</v>
      </c>
      <c r="C8" s="54" t="s">
        <v>69</v>
      </c>
      <c r="D8" s="54" t="s">
        <v>69</v>
      </c>
      <c r="E8" s="54" t="s">
        <v>69</v>
      </c>
      <c r="F8" s="54" t="s">
        <v>69</v>
      </c>
      <c r="G8" s="54" t="s">
        <v>69</v>
      </c>
      <c r="H8" s="54" t="s">
        <v>69</v>
      </c>
      <c r="I8" s="54" t="s">
        <v>69</v>
      </c>
      <c r="J8" s="54" t="s">
        <v>69</v>
      </c>
      <c r="K8" s="54" t="s">
        <v>69</v>
      </c>
      <c r="L8" s="54" t="s">
        <v>69</v>
      </c>
      <c r="M8" s="54" t="s">
        <v>69</v>
      </c>
      <c r="N8" s="54" t="s">
        <v>69</v>
      </c>
      <c r="O8" s="54" t="s">
        <v>69</v>
      </c>
      <c r="P8" s="54" t="s">
        <v>69</v>
      </c>
      <c r="Q8" s="54">
        <v>-2604370.9323344599</v>
      </c>
      <c r="R8" s="54">
        <v>-2512453.5261361711</v>
      </c>
      <c r="S8" s="54">
        <v>-2459525.4939498729</v>
      </c>
      <c r="T8" s="54">
        <v>-2407317.9395292304</v>
      </c>
      <c r="U8" s="54">
        <v>-2929623.6745968279</v>
      </c>
      <c r="V8" s="54">
        <v>-2305362.5346201779</v>
      </c>
      <c r="W8" s="54">
        <v>-2613347.6795322606</v>
      </c>
      <c r="X8" s="54">
        <v>-1971821.3695593099</v>
      </c>
      <c r="Y8" s="54">
        <v>-2094757.8289206144</v>
      </c>
      <c r="Z8" s="54">
        <v>-1734855.8042778641</v>
      </c>
      <c r="AA8" s="54">
        <v>-1924527.4094201035</v>
      </c>
      <c r="AB8" s="54">
        <v>-1535997.5925036776</v>
      </c>
      <c r="AC8" s="54">
        <v>-1149679.4789706941</v>
      </c>
      <c r="AD8" s="54">
        <v>-1545170.6950428647</v>
      </c>
      <c r="AE8" s="54">
        <v>-764554.34673417651</v>
      </c>
      <c r="AF8" s="54">
        <v>-933598.56729264767</v>
      </c>
    </row>
    <row r="9" spans="1:32" ht="15" customHeight="1" x14ac:dyDescent="0.2">
      <c r="A9" s="67" t="s">
        <v>57</v>
      </c>
      <c r="B9" s="18">
        <v>1088387.8905320899</v>
      </c>
      <c r="C9" s="18">
        <v>1108920.0897253223</v>
      </c>
      <c r="D9" s="18">
        <v>1129549.5705318309</v>
      </c>
      <c r="E9" s="18">
        <v>1115259.2864085899</v>
      </c>
      <c r="F9" s="18">
        <v>1110270.6679212512</v>
      </c>
      <c r="G9" s="18">
        <v>1116396.633064549</v>
      </c>
      <c r="H9" s="18">
        <v>1124649.3511938644</v>
      </c>
      <c r="I9" s="18">
        <v>1148664.1857550312</v>
      </c>
      <c r="J9" s="18">
        <v>1151441.037469249</v>
      </c>
      <c r="K9" s="18">
        <v>1173336.2062093043</v>
      </c>
      <c r="L9" s="18">
        <v>1175887.6340136882</v>
      </c>
      <c r="M9" s="18">
        <v>1187362.1722199987</v>
      </c>
      <c r="N9" s="18">
        <v>1202345.4383914503</v>
      </c>
      <c r="O9" s="18">
        <v>1196426.7066806667</v>
      </c>
      <c r="P9" s="18">
        <v>1224320.1544316672</v>
      </c>
      <c r="Q9" s="18">
        <v>1237039.1567792192</v>
      </c>
      <c r="R9" s="18">
        <v>1205277.3513980648</v>
      </c>
      <c r="S9" s="18">
        <v>1158301.3453915936</v>
      </c>
      <c r="T9" s="18">
        <v>1157581.0948722714</v>
      </c>
      <c r="U9" s="18">
        <v>1116154.7006087019</v>
      </c>
      <c r="V9" s="18">
        <v>1069821.7562411302</v>
      </c>
      <c r="W9" s="18">
        <v>1038457.3452493689</v>
      </c>
      <c r="X9" s="18">
        <v>1041693.6475294997</v>
      </c>
      <c r="Y9" s="18">
        <v>1012251.1861564369</v>
      </c>
      <c r="Z9" s="18">
        <v>1010911.1077420675</v>
      </c>
      <c r="AA9" s="18">
        <v>960755.1577971821</v>
      </c>
      <c r="AB9" s="18">
        <v>921148.47372770123</v>
      </c>
      <c r="AC9" s="18">
        <v>865369.85364964418</v>
      </c>
      <c r="AD9" s="18">
        <v>821409.65471141494</v>
      </c>
      <c r="AE9" s="18">
        <v>801581.5426066299</v>
      </c>
      <c r="AF9" s="18">
        <v>740864.84278722468</v>
      </c>
    </row>
    <row r="10" spans="1:32" ht="15" customHeight="1" x14ac:dyDescent="0.2">
      <c r="A10" s="69" t="s">
        <v>70</v>
      </c>
      <c r="B10" s="70">
        <v>4805370.6100894231</v>
      </c>
      <c r="C10" s="70">
        <v>4857368.2299755178</v>
      </c>
      <c r="D10" s="70">
        <v>4579342.6297672149</v>
      </c>
      <c r="E10" s="70">
        <v>4477180.259790251</v>
      </c>
      <c r="F10" s="70">
        <v>4620582.7744217264</v>
      </c>
      <c r="G10" s="70">
        <v>5013926.6743319659</v>
      </c>
      <c r="H10" s="70">
        <v>4080677.0938144913</v>
      </c>
      <c r="I10" s="70">
        <v>5174632.8769957293</v>
      </c>
      <c r="J10" s="70">
        <v>4901612.4269837737</v>
      </c>
      <c r="K10" s="70">
        <v>5153187.264490841</v>
      </c>
      <c r="L10" s="70">
        <v>5652458.9563107947</v>
      </c>
      <c r="M10" s="70">
        <v>5348123.9879210182</v>
      </c>
      <c r="N10" s="70">
        <v>5343326.85778403</v>
      </c>
      <c r="O10" s="70">
        <v>4962208.4797794381</v>
      </c>
      <c r="P10" s="70">
        <v>4314800.0786931906</v>
      </c>
      <c r="Q10" s="70">
        <v>2145985.7657627319</v>
      </c>
      <c r="R10" s="70">
        <v>2417683.4801727128</v>
      </c>
      <c r="S10" s="70">
        <v>3141477.2195295976</v>
      </c>
      <c r="T10" s="70">
        <v>2238159.9189242753</v>
      </c>
      <c r="U10" s="70">
        <v>976939.93918963883</v>
      </c>
      <c r="V10" s="70">
        <v>1721097.4795585405</v>
      </c>
      <c r="W10" s="70">
        <v>2719875.722782528</v>
      </c>
      <c r="X10" s="70">
        <v>2179065.0764832045</v>
      </c>
      <c r="Y10" s="70">
        <v>2087769.4177563884</v>
      </c>
      <c r="Z10" s="70">
        <v>2319095.7047483274</v>
      </c>
      <c r="AA10" s="70">
        <v>2889849.980751188</v>
      </c>
      <c r="AB10" s="70">
        <v>2253265.0835790965</v>
      </c>
      <c r="AC10" s="70">
        <v>2633107.2980815019</v>
      </c>
      <c r="AD10" s="70">
        <v>2460191.9046304738</v>
      </c>
      <c r="AE10" s="70">
        <v>1263637.9043267102</v>
      </c>
      <c r="AF10" s="70">
        <v>1164526.2179748372</v>
      </c>
    </row>
    <row r="11" spans="1:32" ht="25.5" x14ac:dyDescent="0.2">
      <c r="A11" s="16" t="s">
        <v>71</v>
      </c>
      <c r="B11" s="24">
        <f t="shared" ref="B11:AC11" si="0">SUM(B5:B7,B9:B10)</f>
        <v>20862168.471473031</v>
      </c>
      <c r="C11" s="24">
        <f t="shared" si="0"/>
        <v>21365181.159308858</v>
      </c>
      <c r="D11" s="24">
        <f t="shared" si="0"/>
        <v>21348869.1932467</v>
      </c>
      <c r="E11" s="24">
        <f t="shared" si="0"/>
        <v>20590095.880533393</v>
      </c>
      <c r="F11" s="24">
        <f t="shared" si="0"/>
        <v>21257730.757181171</v>
      </c>
      <c r="G11" s="24">
        <f t="shared" si="0"/>
        <v>22736632.821872246</v>
      </c>
      <c r="H11" s="24">
        <f t="shared" si="0"/>
        <v>20168177.081685983</v>
      </c>
      <c r="I11" s="24">
        <f t="shared" si="0"/>
        <v>21685426.105104476</v>
      </c>
      <c r="J11" s="24">
        <f t="shared" si="0"/>
        <v>22889053.196576204</v>
      </c>
      <c r="K11" s="24">
        <f t="shared" si="0"/>
        <v>24978026.218869098</v>
      </c>
      <c r="L11" s="24">
        <f t="shared" si="0"/>
        <v>26234742.620493993</v>
      </c>
      <c r="M11" s="24">
        <f t="shared" si="0"/>
        <v>24395254.139640488</v>
      </c>
      <c r="N11" s="24">
        <f t="shared" si="0"/>
        <v>26287379.861116204</v>
      </c>
      <c r="O11" s="24">
        <f t="shared" si="0"/>
        <v>25719494.024709262</v>
      </c>
      <c r="P11" s="24">
        <f t="shared" si="0"/>
        <v>25673265.036813878</v>
      </c>
      <c r="Q11" s="24">
        <f t="shared" si="0"/>
        <v>25380007.777352136</v>
      </c>
      <c r="R11" s="24">
        <f t="shared" si="0"/>
        <v>25634155.330648914</v>
      </c>
      <c r="S11" s="24">
        <f t="shared" si="0"/>
        <v>25657248.080979008</v>
      </c>
      <c r="T11" s="24">
        <f t="shared" si="0"/>
        <v>24985093.232155591</v>
      </c>
      <c r="U11" s="24">
        <f t="shared" si="0"/>
        <v>22585553.734344292</v>
      </c>
      <c r="V11" s="24">
        <f t="shared" si="0"/>
        <v>21687144.141093291</v>
      </c>
      <c r="W11" s="24">
        <f t="shared" si="0"/>
        <v>20200215.037240632</v>
      </c>
      <c r="X11" s="24">
        <f t="shared" si="0"/>
        <v>20399546.040968604</v>
      </c>
      <c r="Y11" s="24">
        <f t="shared" si="0"/>
        <v>18704530.079770792</v>
      </c>
      <c r="Z11" s="24">
        <f t="shared" si="0"/>
        <v>18701557.184799515</v>
      </c>
      <c r="AA11" s="24">
        <f t="shared" si="0"/>
        <v>19329510.441087127</v>
      </c>
      <c r="AB11" s="24">
        <f t="shared" si="0"/>
        <v>18641351.405144431</v>
      </c>
      <c r="AC11" s="24">
        <f t="shared" si="0"/>
        <v>19638933.711119991</v>
      </c>
      <c r="AD11" s="24">
        <f>SUM(AD5:AD7,AD9:AD10)</f>
        <v>18993272.883305136</v>
      </c>
      <c r="AE11" s="24">
        <f t="shared" ref="AE11" si="1">SUM(AE5:AE7,AE9:AE10)</f>
        <v>18552813.958032694</v>
      </c>
      <c r="AF11" s="24">
        <f t="shared" ref="AF11" si="2">SUM(AF5:AF7,AF9:AF10)</f>
        <v>16379118.404346643</v>
      </c>
    </row>
    <row r="12" spans="1:32" ht="13.5" thickBot="1" x14ac:dyDescent="0.25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" t="b">
        <v>1</v>
      </c>
      <c r="W12" s="2" t="b">
        <v>1</v>
      </c>
      <c r="X12" s="2" t="b">
        <v>1</v>
      </c>
      <c r="Y12" s="2" t="b">
        <v>1</v>
      </c>
      <c r="Z12" s="2" t="b">
        <v>1</v>
      </c>
      <c r="AA12" s="2" t="b">
        <v>1</v>
      </c>
      <c r="AB12" s="2" t="b">
        <v>1</v>
      </c>
      <c r="AC12" s="2" t="b">
        <v>1</v>
      </c>
      <c r="AD12" s="2" t="b">
        <v>1</v>
      </c>
      <c r="AE12" s="2" t="b">
        <v>1</v>
      </c>
    </row>
    <row r="13" spans="1:32" ht="13.5" thickTop="1" x14ac:dyDescent="0.2">
      <c r="A13" s="90" t="s">
        <v>72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</row>
    <row r="14" spans="1:32" x14ac:dyDescent="0.2">
      <c r="A14" s="91" t="s">
        <v>73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</row>
    <row r="15" spans="1:32" x14ac:dyDescent="0.2">
      <c r="A15" s="92" t="s">
        <v>74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</row>
    <row r="16" spans="1:32" x14ac:dyDescent="0.2">
      <c r="A16" s="80" t="s">
        <v>75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</row>
    <row r="17" spans="1:32" x14ac:dyDescent="0.2">
      <c r="A17" s="93" t="s">
        <v>76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</row>
    <row r="18" spans="1:32" ht="13.5" thickBot="1" x14ac:dyDescent="0.25">
      <c r="A18" s="99" t="s">
        <v>77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</row>
    <row r="19" spans="1:32" ht="13.5" thickTop="1" x14ac:dyDescent="0.2">
      <c r="A19" s="81" t="s">
        <v>14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ht="13.5" thickBot="1" x14ac:dyDescent="0.25">
      <c r="A20" s="82" t="s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</row>
    <row r="21" spans="1:32" ht="13.5" thickTop="1" x14ac:dyDescent="0.2"/>
    <row r="42" spans="2:22" x14ac:dyDescent="0.2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</row>
  </sheetData>
  <pageMargins left="0.75" right="0.75" top="1" bottom="1" header="0" footer="0"/>
  <pageSetup paperSize="9" fitToWidth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F21"/>
  <sheetViews>
    <sheetView tabSelected="1" zoomScaleNormal="100" workbookViewId="0"/>
  </sheetViews>
  <sheetFormatPr defaultColWidth="9.28515625" defaultRowHeight="12.75" x14ac:dyDescent="0.2"/>
  <cols>
    <col min="1" max="1" width="34.5703125" style="2" customWidth="1"/>
    <col min="2" max="26" width="5.7109375" style="2" customWidth="1"/>
    <col min="27" max="28" width="5" style="2" bestFit="1" customWidth="1"/>
    <col min="29" max="30" width="5.5703125" style="2" customWidth="1"/>
    <col min="31" max="32" width="6" style="2" customWidth="1"/>
    <col min="33" max="256" width="9.28515625" style="2"/>
    <col min="257" max="257" width="34.5703125" style="2" customWidth="1"/>
    <col min="258" max="282" width="5.7109375" style="2" customWidth="1"/>
    <col min="283" max="512" width="9.28515625" style="2"/>
    <col min="513" max="513" width="34.5703125" style="2" customWidth="1"/>
    <col min="514" max="538" width="5.7109375" style="2" customWidth="1"/>
    <col min="539" max="768" width="9.28515625" style="2"/>
    <col min="769" max="769" width="34.5703125" style="2" customWidth="1"/>
    <col min="770" max="794" width="5.7109375" style="2" customWidth="1"/>
    <col min="795" max="1024" width="9.28515625" style="2"/>
    <col min="1025" max="1025" width="34.5703125" style="2" customWidth="1"/>
    <col min="1026" max="1050" width="5.7109375" style="2" customWidth="1"/>
    <col min="1051" max="1280" width="9.28515625" style="2"/>
    <col min="1281" max="1281" width="34.5703125" style="2" customWidth="1"/>
    <col min="1282" max="1306" width="5.7109375" style="2" customWidth="1"/>
    <col min="1307" max="1536" width="9.28515625" style="2"/>
    <col min="1537" max="1537" width="34.5703125" style="2" customWidth="1"/>
    <col min="1538" max="1562" width="5.7109375" style="2" customWidth="1"/>
    <col min="1563" max="1792" width="9.28515625" style="2"/>
    <col min="1793" max="1793" width="34.5703125" style="2" customWidth="1"/>
    <col min="1794" max="1818" width="5.7109375" style="2" customWidth="1"/>
    <col min="1819" max="2048" width="9.28515625" style="2"/>
    <col min="2049" max="2049" width="34.5703125" style="2" customWidth="1"/>
    <col min="2050" max="2074" width="5.7109375" style="2" customWidth="1"/>
    <col min="2075" max="2304" width="9.28515625" style="2"/>
    <col min="2305" max="2305" width="34.5703125" style="2" customWidth="1"/>
    <col min="2306" max="2330" width="5.7109375" style="2" customWidth="1"/>
    <col min="2331" max="2560" width="9.28515625" style="2"/>
    <col min="2561" max="2561" width="34.5703125" style="2" customWidth="1"/>
    <col min="2562" max="2586" width="5.7109375" style="2" customWidth="1"/>
    <col min="2587" max="2816" width="9.28515625" style="2"/>
    <col min="2817" max="2817" width="34.5703125" style="2" customWidth="1"/>
    <col min="2818" max="2842" width="5.7109375" style="2" customWidth="1"/>
    <col min="2843" max="3072" width="9.28515625" style="2"/>
    <col min="3073" max="3073" width="34.5703125" style="2" customWidth="1"/>
    <col min="3074" max="3098" width="5.7109375" style="2" customWidth="1"/>
    <col min="3099" max="3328" width="9.28515625" style="2"/>
    <col min="3329" max="3329" width="34.5703125" style="2" customWidth="1"/>
    <col min="3330" max="3354" width="5.7109375" style="2" customWidth="1"/>
    <col min="3355" max="3584" width="9.28515625" style="2"/>
    <col min="3585" max="3585" width="34.5703125" style="2" customWidth="1"/>
    <col min="3586" max="3610" width="5.7109375" style="2" customWidth="1"/>
    <col min="3611" max="3840" width="9.28515625" style="2"/>
    <col min="3841" max="3841" width="34.5703125" style="2" customWidth="1"/>
    <col min="3842" max="3866" width="5.7109375" style="2" customWidth="1"/>
    <col min="3867" max="4096" width="9.28515625" style="2"/>
    <col min="4097" max="4097" width="34.5703125" style="2" customWidth="1"/>
    <col min="4098" max="4122" width="5.7109375" style="2" customWidth="1"/>
    <col min="4123" max="4352" width="9.28515625" style="2"/>
    <col min="4353" max="4353" width="34.5703125" style="2" customWidth="1"/>
    <col min="4354" max="4378" width="5.7109375" style="2" customWidth="1"/>
    <col min="4379" max="4608" width="9.28515625" style="2"/>
    <col min="4609" max="4609" width="34.5703125" style="2" customWidth="1"/>
    <col min="4610" max="4634" width="5.7109375" style="2" customWidth="1"/>
    <col min="4635" max="4864" width="9.28515625" style="2"/>
    <col min="4865" max="4865" width="34.5703125" style="2" customWidth="1"/>
    <col min="4866" max="4890" width="5.7109375" style="2" customWidth="1"/>
    <col min="4891" max="5120" width="9.28515625" style="2"/>
    <col min="5121" max="5121" width="34.5703125" style="2" customWidth="1"/>
    <col min="5122" max="5146" width="5.7109375" style="2" customWidth="1"/>
    <col min="5147" max="5376" width="9.28515625" style="2"/>
    <col min="5377" max="5377" width="34.5703125" style="2" customWidth="1"/>
    <col min="5378" max="5402" width="5.7109375" style="2" customWidth="1"/>
    <col min="5403" max="5632" width="9.28515625" style="2"/>
    <col min="5633" max="5633" width="34.5703125" style="2" customWidth="1"/>
    <col min="5634" max="5658" width="5.7109375" style="2" customWidth="1"/>
    <col min="5659" max="5888" width="9.28515625" style="2"/>
    <col min="5889" max="5889" width="34.5703125" style="2" customWidth="1"/>
    <col min="5890" max="5914" width="5.7109375" style="2" customWidth="1"/>
    <col min="5915" max="6144" width="9.28515625" style="2"/>
    <col min="6145" max="6145" width="34.5703125" style="2" customWidth="1"/>
    <col min="6146" max="6170" width="5.7109375" style="2" customWidth="1"/>
    <col min="6171" max="6400" width="9.28515625" style="2"/>
    <col min="6401" max="6401" width="34.5703125" style="2" customWidth="1"/>
    <col min="6402" max="6426" width="5.7109375" style="2" customWidth="1"/>
    <col min="6427" max="6656" width="9.28515625" style="2"/>
    <col min="6657" max="6657" width="34.5703125" style="2" customWidth="1"/>
    <col min="6658" max="6682" width="5.7109375" style="2" customWidth="1"/>
    <col min="6683" max="6912" width="9.28515625" style="2"/>
    <col min="6913" max="6913" width="34.5703125" style="2" customWidth="1"/>
    <col min="6914" max="6938" width="5.7109375" style="2" customWidth="1"/>
    <col min="6939" max="7168" width="9.28515625" style="2"/>
    <col min="7169" max="7169" width="34.5703125" style="2" customWidth="1"/>
    <col min="7170" max="7194" width="5.7109375" style="2" customWidth="1"/>
    <col min="7195" max="7424" width="9.28515625" style="2"/>
    <col min="7425" max="7425" width="34.5703125" style="2" customWidth="1"/>
    <col min="7426" max="7450" width="5.7109375" style="2" customWidth="1"/>
    <col min="7451" max="7680" width="9.28515625" style="2"/>
    <col min="7681" max="7681" width="34.5703125" style="2" customWidth="1"/>
    <col min="7682" max="7706" width="5.7109375" style="2" customWidth="1"/>
    <col min="7707" max="7936" width="9.28515625" style="2"/>
    <col min="7937" max="7937" width="34.5703125" style="2" customWidth="1"/>
    <col min="7938" max="7962" width="5.7109375" style="2" customWidth="1"/>
    <col min="7963" max="8192" width="9.28515625" style="2"/>
    <col min="8193" max="8193" width="34.5703125" style="2" customWidth="1"/>
    <col min="8194" max="8218" width="5.7109375" style="2" customWidth="1"/>
    <col min="8219" max="8448" width="9.28515625" style="2"/>
    <col min="8449" max="8449" width="34.5703125" style="2" customWidth="1"/>
    <col min="8450" max="8474" width="5.7109375" style="2" customWidth="1"/>
    <col min="8475" max="8704" width="9.28515625" style="2"/>
    <col min="8705" max="8705" width="34.5703125" style="2" customWidth="1"/>
    <col min="8706" max="8730" width="5.7109375" style="2" customWidth="1"/>
    <col min="8731" max="8960" width="9.28515625" style="2"/>
    <col min="8961" max="8961" width="34.5703125" style="2" customWidth="1"/>
    <col min="8962" max="8986" width="5.7109375" style="2" customWidth="1"/>
    <col min="8987" max="9216" width="9.28515625" style="2"/>
    <col min="9217" max="9217" width="34.5703125" style="2" customWidth="1"/>
    <col min="9218" max="9242" width="5.7109375" style="2" customWidth="1"/>
    <col min="9243" max="9472" width="9.28515625" style="2"/>
    <col min="9473" max="9473" width="34.5703125" style="2" customWidth="1"/>
    <col min="9474" max="9498" width="5.7109375" style="2" customWidth="1"/>
    <col min="9499" max="9728" width="9.28515625" style="2"/>
    <col min="9729" max="9729" width="34.5703125" style="2" customWidth="1"/>
    <col min="9730" max="9754" width="5.7109375" style="2" customWidth="1"/>
    <col min="9755" max="9984" width="9.28515625" style="2"/>
    <col min="9985" max="9985" width="34.5703125" style="2" customWidth="1"/>
    <col min="9986" max="10010" width="5.7109375" style="2" customWidth="1"/>
    <col min="10011" max="10240" width="9.28515625" style="2"/>
    <col min="10241" max="10241" width="34.5703125" style="2" customWidth="1"/>
    <col min="10242" max="10266" width="5.7109375" style="2" customWidth="1"/>
    <col min="10267" max="10496" width="9.28515625" style="2"/>
    <col min="10497" max="10497" width="34.5703125" style="2" customWidth="1"/>
    <col min="10498" max="10522" width="5.7109375" style="2" customWidth="1"/>
    <col min="10523" max="10752" width="9.28515625" style="2"/>
    <col min="10753" max="10753" width="34.5703125" style="2" customWidth="1"/>
    <col min="10754" max="10778" width="5.7109375" style="2" customWidth="1"/>
    <col min="10779" max="11008" width="9.28515625" style="2"/>
    <col min="11009" max="11009" width="34.5703125" style="2" customWidth="1"/>
    <col min="11010" max="11034" width="5.7109375" style="2" customWidth="1"/>
    <col min="11035" max="11264" width="9.28515625" style="2"/>
    <col min="11265" max="11265" width="34.5703125" style="2" customWidth="1"/>
    <col min="11266" max="11290" width="5.7109375" style="2" customWidth="1"/>
    <col min="11291" max="11520" width="9.28515625" style="2"/>
    <col min="11521" max="11521" width="34.5703125" style="2" customWidth="1"/>
    <col min="11522" max="11546" width="5.7109375" style="2" customWidth="1"/>
    <col min="11547" max="11776" width="9.28515625" style="2"/>
    <col min="11777" max="11777" width="34.5703125" style="2" customWidth="1"/>
    <col min="11778" max="11802" width="5.7109375" style="2" customWidth="1"/>
    <col min="11803" max="12032" width="9.28515625" style="2"/>
    <col min="12033" max="12033" width="34.5703125" style="2" customWidth="1"/>
    <col min="12034" max="12058" width="5.7109375" style="2" customWidth="1"/>
    <col min="12059" max="12288" width="9.28515625" style="2"/>
    <col min="12289" max="12289" width="34.5703125" style="2" customWidth="1"/>
    <col min="12290" max="12314" width="5.7109375" style="2" customWidth="1"/>
    <col min="12315" max="12544" width="9.28515625" style="2"/>
    <col min="12545" max="12545" width="34.5703125" style="2" customWidth="1"/>
    <col min="12546" max="12570" width="5.7109375" style="2" customWidth="1"/>
    <col min="12571" max="12800" width="9.28515625" style="2"/>
    <col min="12801" max="12801" width="34.5703125" style="2" customWidth="1"/>
    <col min="12802" max="12826" width="5.7109375" style="2" customWidth="1"/>
    <col min="12827" max="13056" width="9.28515625" style="2"/>
    <col min="13057" max="13057" width="34.5703125" style="2" customWidth="1"/>
    <col min="13058" max="13082" width="5.7109375" style="2" customWidth="1"/>
    <col min="13083" max="13312" width="9.28515625" style="2"/>
    <col min="13313" max="13313" width="34.5703125" style="2" customWidth="1"/>
    <col min="13314" max="13338" width="5.7109375" style="2" customWidth="1"/>
    <col min="13339" max="13568" width="9.28515625" style="2"/>
    <col min="13569" max="13569" width="34.5703125" style="2" customWidth="1"/>
    <col min="13570" max="13594" width="5.7109375" style="2" customWidth="1"/>
    <col min="13595" max="13824" width="9.28515625" style="2"/>
    <col min="13825" max="13825" width="34.5703125" style="2" customWidth="1"/>
    <col min="13826" max="13850" width="5.7109375" style="2" customWidth="1"/>
    <col min="13851" max="14080" width="9.28515625" style="2"/>
    <col min="14081" max="14081" width="34.5703125" style="2" customWidth="1"/>
    <col min="14082" max="14106" width="5.7109375" style="2" customWidth="1"/>
    <col min="14107" max="14336" width="9.28515625" style="2"/>
    <col min="14337" max="14337" width="34.5703125" style="2" customWidth="1"/>
    <col min="14338" max="14362" width="5.7109375" style="2" customWidth="1"/>
    <col min="14363" max="14592" width="9.28515625" style="2"/>
    <col min="14593" max="14593" width="34.5703125" style="2" customWidth="1"/>
    <col min="14594" max="14618" width="5.7109375" style="2" customWidth="1"/>
    <col min="14619" max="14848" width="9.28515625" style="2"/>
    <col min="14849" max="14849" width="34.5703125" style="2" customWidth="1"/>
    <col min="14850" max="14874" width="5.7109375" style="2" customWidth="1"/>
    <col min="14875" max="15104" width="9.28515625" style="2"/>
    <col min="15105" max="15105" width="34.5703125" style="2" customWidth="1"/>
    <col min="15106" max="15130" width="5.7109375" style="2" customWidth="1"/>
    <col min="15131" max="15360" width="9.28515625" style="2"/>
    <col min="15361" max="15361" width="34.5703125" style="2" customWidth="1"/>
    <col min="15362" max="15386" width="5.7109375" style="2" customWidth="1"/>
    <col min="15387" max="15616" width="9.28515625" style="2"/>
    <col min="15617" max="15617" width="34.5703125" style="2" customWidth="1"/>
    <col min="15618" max="15642" width="5.7109375" style="2" customWidth="1"/>
    <col min="15643" max="15872" width="9.28515625" style="2"/>
    <col min="15873" max="15873" width="34.5703125" style="2" customWidth="1"/>
    <col min="15874" max="15898" width="5.7109375" style="2" customWidth="1"/>
    <col min="15899" max="16128" width="9.28515625" style="2"/>
    <col min="16129" max="16129" width="34.5703125" style="2" customWidth="1"/>
    <col min="16130" max="16154" width="5.7109375" style="2" customWidth="1"/>
    <col min="16155" max="16384" width="9.28515625" style="2"/>
  </cols>
  <sheetData>
    <row r="1" spans="1:32" ht="38.25" customHeight="1" thickTop="1" x14ac:dyDescent="0.3">
      <c r="A1" s="9" t="s">
        <v>78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32" ht="38.25" customHeight="1" x14ac:dyDescent="0.2">
      <c r="A2" s="11" t="s">
        <v>17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32" ht="15.75" x14ac:dyDescent="0.3">
      <c r="A3" s="13" t="s">
        <v>2</v>
      </c>
      <c r="B3" s="31"/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3"/>
      <c r="W3" s="33"/>
      <c r="X3" s="33"/>
      <c r="Y3" s="33"/>
      <c r="Z3" s="33"/>
    </row>
    <row r="4" spans="1:32" ht="30.2" customHeight="1" x14ac:dyDescent="0.2">
      <c r="A4" s="15" t="s">
        <v>65</v>
      </c>
      <c r="B4" s="15">
        <v>1990</v>
      </c>
      <c r="C4" s="15">
        <v>1991</v>
      </c>
      <c r="D4" s="15">
        <v>1992</v>
      </c>
      <c r="E4" s="15">
        <v>1993</v>
      </c>
      <c r="F4" s="15">
        <v>1994</v>
      </c>
      <c r="G4" s="15">
        <v>1995</v>
      </c>
      <c r="H4" s="15">
        <v>1996</v>
      </c>
      <c r="I4" s="15">
        <v>1997</v>
      </c>
      <c r="J4" s="15">
        <v>1998</v>
      </c>
      <c r="K4" s="15">
        <v>1999</v>
      </c>
      <c r="L4" s="15">
        <v>2000</v>
      </c>
      <c r="M4" s="15">
        <v>2001</v>
      </c>
      <c r="N4" s="15">
        <v>2002</v>
      </c>
      <c r="O4" s="15">
        <v>2003</v>
      </c>
      <c r="P4" s="15">
        <v>2004</v>
      </c>
      <c r="Q4" s="15">
        <v>2005</v>
      </c>
      <c r="R4" s="15">
        <v>2006</v>
      </c>
      <c r="S4" s="15">
        <v>2007</v>
      </c>
      <c r="T4" s="15">
        <v>2008</v>
      </c>
      <c r="U4" s="15">
        <v>2009</v>
      </c>
      <c r="V4" s="15">
        <v>2010</v>
      </c>
      <c r="W4" s="15">
        <v>2011</v>
      </c>
      <c r="X4" s="15">
        <v>2012</v>
      </c>
      <c r="Y4" s="15">
        <v>2013</v>
      </c>
      <c r="Z4" s="15">
        <v>2014</v>
      </c>
      <c r="AA4" s="15">
        <v>2015</v>
      </c>
      <c r="AB4" s="15">
        <v>2016</v>
      </c>
      <c r="AC4" s="15">
        <v>2017</v>
      </c>
      <c r="AD4" s="15">
        <v>2018</v>
      </c>
      <c r="AE4" s="15">
        <v>2019</v>
      </c>
      <c r="AF4" s="15">
        <v>2020</v>
      </c>
    </row>
    <row r="5" spans="1:32" ht="15" customHeight="1" x14ac:dyDescent="0.2">
      <c r="A5" s="66" t="s">
        <v>66</v>
      </c>
      <c r="B5" s="102">
        <f>'4.1'!B5/'4.1'!$B5*100</f>
        <v>100</v>
      </c>
      <c r="C5" s="102">
        <f>'4.1'!C5/'4.1'!$B5*100</f>
        <v>104.35137755613495</v>
      </c>
      <c r="D5" s="102">
        <f>'4.1'!D5/'4.1'!$B5*100</f>
        <v>111.28318347086214</v>
      </c>
      <c r="E5" s="102">
        <f>'4.1'!E5/'4.1'!$B5*100</f>
        <v>105.50240084261537</v>
      </c>
      <c r="F5" s="102">
        <f>'4.1'!F5/'4.1'!$B5*100</f>
        <v>104.93012574366718</v>
      </c>
      <c r="G5" s="102">
        <f>'4.1'!G5/'4.1'!$B5*100</f>
        <v>109.27863092081816</v>
      </c>
      <c r="H5" s="102">
        <f>'4.1'!H5/'4.1'!$B5*100</f>
        <v>95.888983629863404</v>
      </c>
      <c r="I5" s="102">
        <f>'4.1'!I5/'4.1'!$B5*100</f>
        <v>93.44770137981088</v>
      </c>
      <c r="J5" s="102">
        <f>'4.1'!J5/'4.1'!$B5*100</f>
        <v>107.574330911483</v>
      </c>
      <c r="K5" s="102">
        <f>'4.1'!K5/'4.1'!$B5*100</f>
        <v>124.55924597529642</v>
      </c>
      <c r="L5" s="102">
        <f>'4.1'!L5/'4.1'!$B5*100</f>
        <v>129.48862686283235</v>
      </c>
      <c r="M5" s="102">
        <f>'4.1'!M5/'4.1'!$B5*100</f>
        <v>124.25138831318097</v>
      </c>
      <c r="N5" s="102">
        <f>'4.1'!N5/'4.1'!$B5*100</f>
        <v>137.13905720718824</v>
      </c>
      <c r="O5" s="102">
        <f>'4.1'!O5/'4.1'!$B5*100</f>
        <v>134.6910675748056</v>
      </c>
      <c r="P5" s="102">
        <f>'4.1'!P5/'4.1'!$B5*100</f>
        <v>145.87632427335194</v>
      </c>
      <c r="Q5" s="102">
        <f>'4.1'!Q5/'4.1'!$B5*100</f>
        <v>161.2642544429695</v>
      </c>
      <c r="R5" s="102">
        <f>'4.1'!R5/'4.1'!$B5*100</f>
        <v>162.40456843858749</v>
      </c>
      <c r="S5" s="102">
        <f>'4.1'!S5/'4.1'!$B5*100</f>
        <v>158.93985816152073</v>
      </c>
      <c r="T5" s="102">
        <f>'4.1'!T5/'4.1'!$B5*100</f>
        <v>157.90550558373434</v>
      </c>
      <c r="U5" s="102">
        <f>'4.1'!U5/'4.1'!$B5*100</f>
        <v>151.74738307416703</v>
      </c>
      <c r="V5" s="102">
        <f>'4.1'!V5/'4.1'!$B5*100</f>
        <v>133.74133587942021</v>
      </c>
      <c r="W5" s="102">
        <f>'4.1'!W5/'4.1'!$B5*100</f>
        <v>119.66476142464609</v>
      </c>
      <c r="X5" s="102">
        <f>'4.1'!X5/'4.1'!$B5*100</f>
        <v>128.15143066166519</v>
      </c>
      <c r="Y5" s="102">
        <f>'4.1'!Y5/'4.1'!$B5*100</f>
        <v>116.93643729508794</v>
      </c>
      <c r="Z5" s="102">
        <f>'4.1'!Z5/'4.1'!$B5*100</f>
        <v>114.29874035129583</v>
      </c>
      <c r="AA5" s="102">
        <f>'4.1'!AA5/'4.1'!$B5*100</f>
        <v>116.41822674535351</v>
      </c>
      <c r="AB5" s="102">
        <f>'4.1'!AB5/'4.1'!$B5*100</f>
        <v>116.5475631880449</v>
      </c>
      <c r="AC5" s="102">
        <f>'4.1'!AC5/'4.1'!$B5*100</f>
        <v>121.84379337713204</v>
      </c>
      <c r="AD5" s="102">
        <f>'4.1'!AD5/'4.1'!$B5*100</f>
        <v>118.35022024207382</v>
      </c>
      <c r="AE5" s="102">
        <f>'4.1'!AE5/'4.1'!$B5*100</f>
        <v>125.46533340682424</v>
      </c>
      <c r="AF5" s="102">
        <f>'4.1'!AF5/'4.1'!$B5*100</f>
        <v>110.06614019871022</v>
      </c>
    </row>
    <row r="6" spans="1:32" ht="15" customHeight="1" x14ac:dyDescent="0.2">
      <c r="A6" s="67" t="s">
        <v>67</v>
      </c>
      <c r="B6" s="103">
        <f>'4.1'!B6/'4.1'!$B6*100</f>
        <v>100</v>
      </c>
      <c r="C6" s="103">
        <f>'4.1'!C6/'4.1'!$B6*100</f>
        <v>97.357363902652153</v>
      </c>
      <c r="D6" s="103">
        <f>'4.1'!D6/'4.1'!$B6*100</f>
        <v>74.851603755681893</v>
      </c>
      <c r="E6" s="103">
        <f>'4.1'!E6/'4.1'!$B6*100</f>
        <v>76.789974440506626</v>
      </c>
      <c r="F6" s="103">
        <f>'4.1'!F6/'4.1'!$B6*100</f>
        <v>101.43285158487683</v>
      </c>
      <c r="G6" s="103">
        <f>'4.1'!G6/'4.1'!$B6*100</f>
        <v>125.0307783929852</v>
      </c>
      <c r="H6" s="103">
        <f>'4.1'!H6/'4.1'!$B6*100</f>
        <v>122.50811796774892</v>
      </c>
      <c r="I6" s="103">
        <f>'4.1'!I6/'4.1'!$B6*100</f>
        <v>150.74217983451044</v>
      </c>
      <c r="J6" s="103">
        <f>'4.1'!J6/'4.1'!$B6*100</f>
        <v>144.01833946713353</v>
      </c>
      <c r="K6" s="103">
        <f>'4.1'!K6/'4.1'!$B6*100</f>
        <v>137.57812407274579</v>
      </c>
      <c r="L6" s="103">
        <f>'4.1'!L6/'4.1'!$B6*100</f>
        <v>145.31169610226345</v>
      </c>
      <c r="M6" s="103">
        <f>'4.1'!M6/'4.1'!$B6*100</f>
        <v>108.1312753750981</v>
      </c>
      <c r="N6" s="103">
        <f>'4.1'!N6/'4.1'!$B6*100</f>
        <v>123.76118153913809</v>
      </c>
      <c r="O6" s="103">
        <f>'4.1'!O6/'4.1'!$B6*100</f>
        <v>128.58142062679943</v>
      </c>
      <c r="P6" s="103">
        <f>'4.1'!P6/'4.1'!$B6*100</f>
        <v>99.377272075035052</v>
      </c>
      <c r="Q6" s="103">
        <f>'4.1'!Q6/'4.1'!$B6*100</f>
        <v>102.40582327270357</v>
      </c>
      <c r="R6" s="103">
        <f>'4.1'!R6/'4.1'!$B6*100</f>
        <v>98.415500118736318</v>
      </c>
      <c r="S6" s="103">
        <f>'4.1'!S6/'4.1'!$B6*100</f>
        <v>88.726476490713097</v>
      </c>
      <c r="T6" s="103">
        <f>'4.1'!T6/'4.1'!$B6*100</f>
        <v>103.38831224965838</v>
      </c>
      <c r="U6" s="103">
        <f>'4.1'!U6/'4.1'!$B6*100</f>
        <v>88.285800582716007</v>
      </c>
      <c r="V6" s="103">
        <f>'4.1'!V6/'4.1'!$B6*100</f>
        <v>109.63515102595593</v>
      </c>
      <c r="W6" s="103">
        <f>'4.1'!W6/'4.1'!$B6*100</f>
        <v>77.538454311960976</v>
      </c>
      <c r="X6" s="103">
        <f>'4.1'!X6/'4.1'!$B6*100</f>
        <v>67.70802423594921</v>
      </c>
      <c r="Y6" s="103">
        <f>'4.1'!Y6/'4.1'!$B6*100</f>
        <v>57.733010073868428</v>
      </c>
      <c r="Z6" s="103">
        <f>'4.1'!Z6/'4.1'!$B6*100</f>
        <v>60.727285983680623</v>
      </c>
      <c r="AA6" s="103">
        <f>'4.1'!AA6/'4.1'!$B6*100</f>
        <v>55.746819680105645</v>
      </c>
      <c r="AB6" s="103">
        <f>'4.1'!AB6/'4.1'!$B6*100</f>
        <v>54.503737535405314</v>
      </c>
      <c r="AC6" s="103">
        <f>'4.1'!AC6/'4.1'!$B6*100</f>
        <v>56.876709258181805</v>
      </c>
      <c r="AD6" s="103">
        <f>'4.1'!AD6/'4.1'!$B6*100</f>
        <v>56.540905029852908</v>
      </c>
      <c r="AE6" s="103">
        <f>'4.1'!AE6/'4.1'!$B6*100</f>
        <v>54.219373836903081</v>
      </c>
      <c r="AF6" s="103">
        <f>'4.1'!AF6/'4.1'!$B6*100</f>
        <v>45.665912860435427</v>
      </c>
    </row>
    <row r="7" spans="1:32" ht="15" customHeight="1" x14ac:dyDescent="0.2">
      <c r="A7" s="67" t="s">
        <v>56</v>
      </c>
      <c r="B7" s="103">
        <f>'4.1'!B7/'4.1'!$B7*100</f>
        <v>100</v>
      </c>
      <c r="C7" s="103">
        <f>'4.1'!C7/'4.1'!$B7*100</f>
        <v>98.280434627672207</v>
      </c>
      <c r="D7" s="103">
        <f>'4.1'!D7/'4.1'!$B7*100</f>
        <v>96.5608692553444</v>
      </c>
      <c r="E7" s="103">
        <f>'4.1'!E7/'4.1'!$B7*100</f>
        <v>94.841303883016579</v>
      </c>
      <c r="F7" s="103">
        <f>'4.1'!F7/'4.1'!$B7*100</f>
        <v>93.121738510688772</v>
      </c>
      <c r="G7" s="103">
        <f>'4.1'!G7/'4.1'!$B7*100</f>
        <v>91.402173138360979</v>
      </c>
      <c r="H7" s="103">
        <f>'4.1'!H7/'4.1'!$B7*100</f>
        <v>89.682607766033186</v>
      </c>
      <c r="I7" s="103">
        <f>'4.1'!I7/'4.1'!$B7*100</f>
        <v>87.963042393705379</v>
      </c>
      <c r="J7" s="103">
        <f>'4.1'!J7/'4.1'!$B7*100</f>
        <v>86.243477021377558</v>
      </c>
      <c r="K7" s="103">
        <f>'4.1'!K7/'4.1'!$B7*100</f>
        <v>84.523911649049737</v>
      </c>
      <c r="L7" s="103">
        <f>'4.1'!L7/'4.1'!$B7*100</f>
        <v>82.804346276721944</v>
      </c>
      <c r="M7" s="103">
        <f>'4.1'!M7/'4.1'!$B7*100</f>
        <v>81.084780904394137</v>
      </c>
      <c r="N7" s="103">
        <f>'4.1'!N7/'4.1'!$B7*100</f>
        <v>79.365215532066344</v>
      </c>
      <c r="O7" s="103">
        <f>'4.1'!O7/'4.1'!$B7*100</f>
        <v>77.645650159738551</v>
      </c>
      <c r="P7" s="103">
        <f>'4.1'!P7/'4.1'!$B7*100</f>
        <v>75.92608478741073</v>
      </c>
      <c r="Q7" s="103">
        <f>'4.1'!Q7/'4.1'!$B7*100</f>
        <v>74.206519415082923</v>
      </c>
      <c r="R7" s="103">
        <f>'4.1'!R7/'4.1'!$B7*100</f>
        <v>71.596350051145336</v>
      </c>
      <c r="S7" s="103">
        <f>'4.1'!S7/'4.1'!$B7*100</f>
        <v>70.532325374012643</v>
      </c>
      <c r="T7" s="103">
        <f>'4.1'!T7/'4.1'!$B7*100</f>
        <v>69.285692434005014</v>
      </c>
      <c r="U7" s="103">
        <f>'4.1'!U7/'4.1'!$B7*100</f>
        <v>68.99577111892637</v>
      </c>
      <c r="V7" s="103">
        <f>'4.1'!V7/'4.1'!$B7*100</f>
        <v>66.892495901570243</v>
      </c>
      <c r="W7" s="103">
        <f>'4.1'!W7/'4.1'!$B7*100</f>
        <v>65.338189484412339</v>
      </c>
      <c r="X7" s="103">
        <f>'4.1'!X7/'4.1'!$B7*100</f>
        <v>63.639328680685438</v>
      </c>
      <c r="Y7" s="103">
        <f>'4.1'!Y7/'4.1'!$B7*100</f>
        <v>61.792239769045608</v>
      </c>
      <c r="Z7" s="103">
        <f>'4.1'!Z7/'4.1'!$B7*100</f>
        <v>62.013559054049658</v>
      </c>
      <c r="AA7" s="103">
        <f>'4.1'!AA7/'4.1'!$B7*100</f>
        <v>59.7861245132598</v>
      </c>
      <c r="AB7" s="103">
        <f>'4.1'!AB7/'4.1'!$B7*100</f>
        <v>60.249733929006588</v>
      </c>
      <c r="AC7" s="103">
        <f>'4.1'!AC7/'4.1'!$B7*100</f>
        <v>59.586977328216619</v>
      </c>
      <c r="AD7" s="103">
        <f>'4.1'!AD7/'4.1'!$B7*100</f>
        <v>58.127450365073699</v>
      </c>
      <c r="AE7" s="103">
        <f>'4.1'!AE7/'4.1'!$B7*100</f>
        <v>58.179847828906048</v>
      </c>
      <c r="AF7" s="103">
        <f>'4.1'!AF7/'4.1'!$B7*100</f>
        <v>58.247478794182285</v>
      </c>
    </row>
    <row r="8" spans="1:32" ht="15" customHeight="1" x14ac:dyDescent="0.2">
      <c r="A8" s="68" t="s">
        <v>68</v>
      </c>
      <c r="B8" s="104">
        <f>'4.1'!B8/'4.1'!$B8*100</f>
        <v>100</v>
      </c>
      <c r="C8" s="104" t="s">
        <v>69</v>
      </c>
      <c r="D8" s="104" t="s">
        <v>69</v>
      </c>
      <c r="E8" s="104" t="s">
        <v>69</v>
      </c>
      <c r="F8" s="104" t="s">
        <v>69</v>
      </c>
      <c r="G8" s="104" t="s">
        <v>69</v>
      </c>
      <c r="H8" s="104" t="s">
        <v>69</v>
      </c>
      <c r="I8" s="104" t="s">
        <v>69</v>
      </c>
      <c r="J8" s="104" t="s">
        <v>69</v>
      </c>
      <c r="K8" s="104" t="s">
        <v>69</v>
      </c>
      <c r="L8" s="104" t="s">
        <v>69</v>
      </c>
      <c r="M8" s="104" t="s">
        <v>69</v>
      </c>
      <c r="N8" s="104" t="s">
        <v>69</v>
      </c>
      <c r="O8" s="104" t="s">
        <v>69</v>
      </c>
      <c r="P8" s="104" t="s">
        <v>69</v>
      </c>
      <c r="Q8" s="104">
        <f>'4.1'!Q8/'4.1'!$B8*100</f>
        <v>110.00263251683531</v>
      </c>
      <c r="R8" s="104">
        <f>'4.1'!R8/'4.1'!$B8*100</f>
        <v>106.12025288711497</v>
      </c>
      <c r="S8" s="104">
        <f>'4.1'!S8/'4.1'!$B8*100</f>
        <v>103.88469465608767</v>
      </c>
      <c r="T8" s="104">
        <f>'4.1'!T8/'4.1'!$B8*100</f>
        <v>101.67956774723031</v>
      </c>
      <c r="U8" s="104">
        <f>'4.1'!U8/'4.1'!$B8*100</f>
        <v>123.74055956784473</v>
      </c>
      <c r="V8" s="104">
        <f>'4.1'!V8/'4.1'!$B8*100</f>
        <v>97.373206160993973</v>
      </c>
      <c r="W8" s="104">
        <f>'4.1'!W8/'4.1'!$B8*100</f>
        <v>110.381789652609</v>
      </c>
      <c r="X8" s="104">
        <f>'4.1'!X8/'4.1'!$B8*100</f>
        <v>83.285195212208009</v>
      </c>
      <c r="Y8" s="104">
        <f>'4.1'!Y8/'4.1'!$B8*100</f>
        <v>88.477748236872827</v>
      </c>
      <c r="Z8" s="104">
        <f>'4.1'!Z8/'4.1'!$B8*100</f>
        <v>73.276315266126872</v>
      </c>
      <c r="AA8" s="104">
        <f>'4.1'!AA8/'4.1'!$B8*100</f>
        <v>81.287607213944</v>
      </c>
      <c r="AB8" s="104">
        <f>'4.1'!AB8/'4.1'!$B8*100</f>
        <v>64.877002203166583</v>
      </c>
      <c r="AC8" s="104">
        <f>'4.1'!AC8/'4.1'!$B8*100</f>
        <v>48.559814451622302</v>
      </c>
      <c r="AD8" s="104">
        <f>'4.1'!AD8/'4.1'!$B8*100</f>
        <v>65.264452936520073</v>
      </c>
      <c r="AE8" s="104">
        <f>'4.1'!AE8/'4.1'!$B8*100</f>
        <v>32.293015483613139</v>
      </c>
      <c r="AF8" s="104">
        <f>'4.1'!AF8/'4.1'!$B8*100</f>
        <v>39.43305419404377</v>
      </c>
    </row>
    <row r="9" spans="1:32" ht="15" customHeight="1" x14ac:dyDescent="0.2">
      <c r="A9" s="67" t="s">
        <v>57</v>
      </c>
      <c r="B9" s="103">
        <f>'4.1'!B9/'4.1'!$B9*100</f>
        <v>100</v>
      </c>
      <c r="C9" s="103">
        <f>'4.1'!C9/'4.1'!$B9*100</f>
        <v>101.88647809956748</v>
      </c>
      <c r="D9" s="103">
        <f>'4.1'!D9/'4.1'!$B9*100</f>
        <v>103.78189433728613</v>
      </c>
      <c r="E9" s="103">
        <f>'4.1'!E9/'4.1'!$B9*100</f>
        <v>102.46891720408276</v>
      </c>
      <c r="F9" s="103">
        <f>'4.1'!F9/'4.1'!$B9*100</f>
        <v>102.01056788480652</v>
      </c>
      <c r="G9" s="103">
        <f>'4.1'!G9/'4.1'!$B9*100</f>
        <v>102.57341548689651</v>
      </c>
      <c r="H9" s="103">
        <f>'4.1'!H9/'4.1'!$B9*100</f>
        <v>103.33166704418653</v>
      </c>
      <c r="I9" s="103">
        <f>'4.1'!I9/'4.1'!$B9*100</f>
        <v>105.53812622754131</v>
      </c>
      <c r="J9" s="103">
        <f>'4.1'!J9/'4.1'!$B9*100</f>
        <v>105.79326060916883</v>
      </c>
      <c r="K9" s="103">
        <f>'4.1'!K9/'4.1'!$B9*100</f>
        <v>107.80496699900665</v>
      </c>
      <c r="L9" s="103">
        <f>'4.1'!L9/'4.1'!$B9*100</f>
        <v>108.03938965535728</v>
      </c>
      <c r="M9" s="103">
        <f>'4.1'!M9/'4.1'!$B9*100</f>
        <v>109.0936588461603</v>
      </c>
      <c r="N9" s="103">
        <f>'4.1'!N9/'4.1'!$B9*100</f>
        <v>110.47030648270525</v>
      </c>
      <c r="O9" s="103">
        <f>'4.1'!O9/'4.1'!$B9*100</f>
        <v>109.92649928287597</v>
      </c>
      <c r="P9" s="103">
        <f>'4.1'!P9/'4.1'!$B9*100</f>
        <v>112.48932159959286</v>
      </c>
      <c r="Q9" s="103">
        <f>'4.1'!Q9/'4.1'!$B9*100</f>
        <v>113.65793092152623</v>
      </c>
      <c r="R9" s="103">
        <f>'4.1'!R9/'4.1'!$B9*100</f>
        <v>110.73968774209992</v>
      </c>
      <c r="S9" s="103">
        <f>'4.1'!S9/'4.1'!$B9*100</f>
        <v>106.42357889753116</v>
      </c>
      <c r="T9" s="103">
        <f>'4.1'!T9/'4.1'!$B9*100</f>
        <v>106.35740299410668</v>
      </c>
      <c r="U9" s="103">
        <f>'4.1'!U9/'4.1'!$B9*100</f>
        <v>102.5511869727839</v>
      </c>
      <c r="V9" s="103">
        <f>'4.1'!V9/'4.1'!$B9*100</f>
        <v>98.29416199385652</v>
      </c>
      <c r="W9" s="103">
        <f>'4.1'!W9/'4.1'!$B9*100</f>
        <v>95.4124310168215</v>
      </c>
      <c r="X9" s="103">
        <f>'4.1'!X9/'4.1'!$B9*100</f>
        <v>95.709779260796239</v>
      </c>
      <c r="Y9" s="103">
        <f>'4.1'!Y9/'4.1'!$B9*100</f>
        <v>93.004635108680674</v>
      </c>
      <c r="Z9" s="103">
        <f>'4.1'!Z9/'4.1'!$B9*100</f>
        <v>92.881510032958417</v>
      </c>
      <c r="AA9" s="103">
        <f>'4.1'!AA9/'4.1'!$B9*100</f>
        <v>88.273231092959804</v>
      </c>
      <c r="AB9" s="103">
        <f>'4.1'!AB9/'4.1'!$B9*100</f>
        <v>84.634208239616783</v>
      </c>
      <c r="AC9" s="103">
        <f>'4.1'!AC9/'4.1'!$B9*100</f>
        <v>79.509323943928038</v>
      </c>
      <c r="AD9" s="103">
        <f>'4.1'!AD9/'4.1'!$B9*100</f>
        <v>75.470304461936365</v>
      </c>
      <c r="AE9" s="103">
        <f>'4.1'!AE9/'4.1'!$B9*100</f>
        <v>73.648517185794276</v>
      </c>
      <c r="AF9" s="103">
        <f>'4.1'!AF9/'4.1'!$B9*100</f>
        <v>68.069927020690344</v>
      </c>
    </row>
    <row r="10" spans="1:32" ht="15" customHeight="1" x14ac:dyDescent="0.2">
      <c r="A10" s="69" t="s">
        <v>79</v>
      </c>
      <c r="B10" s="105">
        <f>'4.1'!B10/'4.1'!$B10*100</f>
        <v>100</v>
      </c>
      <c r="C10" s="105">
        <f>'4.1'!C10/'4.1'!$B10*100</f>
        <v>101.08207304087888</v>
      </c>
      <c r="D10" s="105">
        <f>'4.1'!D10/'4.1'!$B10*100</f>
        <v>95.296346553424272</v>
      </c>
      <c r="E10" s="105">
        <f>'4.1'!E10/'4.1'!$B10*100</f>
        <v>93.170342582732346</v>
      </c>
      <c r="F10" s="105">
        <f>'4.1'!F10/'4.1'!$B10*100</f>
        <v>96.154556002824975</v>
      </c>
      <c r="G10" s="105">
        <f>'4.1'!G10/'4.1'!$B10*100</f>
        <v>104.34006200904994</v>
      </c>
      <c r="H10" s="105">
        <f>'4.1'!H10/'4.1'!$B10*100</f>
        <v>84.919092093472344</v>
      </c>
      <c r="I10" s="105">
        <f>'4.1'!I10/'4.1'!$B10*100</f>
        <v>107.6843660326843</v>
      </c>
      <c r="J10" s="105">
        <f>'4.1'!J10/'4.1'!$B10*100</f>
        <v>102.00279696829793</v>
      </c>
      <c r="K10" s="105">
        <f>'4.1'!K10/'4.1'!$B10*100</f>
        <v>107.23808177606816</v>
      </c>
      <c r="L10" s="105">
        <f>'4.1'!L10/'4.1'!$B10*100</f>
        <v>117.62795036958885</v>
      </c>
      <c r="M10" s="105">
        <f>'4.1'!M10/'4.1'!$B10*100</f>
        <v>111.29472462939742</v>
      </c>
      <c r="N10" s="105">
        <f>'4.1'!N10/'4.1'!$B10*100</f>
        <v>111.19489611405011</v>
      </c>
      <c r="O10" s="105">
        <f>'4.1'!O10/'4.1'!$B10*100</f>
        <v>103.26380382317892</v>
      </c>
      <c r="P10" s="105">
        <f>'4.1'!P10/'4.1'!$B10*100</f>
        <v>89.791202985130354</v>
      </c>
      <c r="Q10" s="105">
        <f>'4.1'!Q10/'4.1'!$B10*100</f>
        <v>44.658069894900308</v>
      </c>
      <c r="R10" s="105">
        <f>'4.1'!R10/'4.1'!$B10*100</f>
        <v>50.312112766006244</v>
      </c>
      <c r="S10" s="105">
        <f>'4.1'!S10/'4.1'!$B10*100</f>
        <v>65.374296270379389</v>
      </c>
      <c r="T10" s="105">
        <f>'4.1'!T10/'4.1'!$B10*100</f>
        <v>46.576218579790776</v>
      </c>
      <c r="U10" s="105">
        <f>'4.1'!U10/'4.1'!$B10*100</f>
        <v>20.330168439837752</v>
      </c>
      <c r="V10" s="105">
        <f>'4.1'!V10/'4.1'!$B10*100</f>
        <v>35.816123650169672</v>
      </c>
      <c r="W10" s="105">
        <f>'4.1'!W10/'4.1'!$B10*100</f>
        <v>56.600748276768478</v>
      </c>
      <c r="X10" s="105">
        <f>'4.1'!X10/'4.1'!$B10*100</f>
        <v>45.346451986616998</v>
      </c>
      <c r="Y10" s="105">
        <f>'4.1'!Y10/'4.1'!$B10*100</f>
        <v>43.446584814350814</v>
      </c>
      <c r="Z10" s="105">
        <f>'4.1'!Z10/'4.1'!$B10*100</f>
        <v>48.260496284701162</v>
      </c>
      <c r="AA10" s="105">
        <f>'4.1'!AA10/'4.1'!$B10*100</f>
        <v>60.137920989561522</v>
      </c>
      <c r="AB10" s="105">
        <f>'4.1'!AB10/'4.1'!$B10*100</f>
        <v>46.890557803140297</v>
      </c>
      <c r="AC10" s="105">
        <f>'4.1'!AC10/'4.1'!$B10*100</f>
        <v>54.795093068430411</v>
      </c>
      <c r="AD10" s="105">
        <f>'4.1'!AD10/'4.1'!$B10*100</f>
        <v>51.196715180823318</v>
      </c>
      <c r="AE10" s="105">
        <f>'4.1'!AE10/'4.1'!$B10*100</f>
        <v>26.296367270269609</v>
      </c>
      <c r="AF10" s="105">
        <f>'4.1'!AF10/'4.1'!$B10*100</f>
        <v>24.233848176658459</v>
      </c>
    </row>
    <row r="11" spans="1:32" ht="37.5" x14ac:dyDescent="0.2">
      <c r="A11" s="16" t="s">
        <v>71</v>
      </c>
      <c r="B11" s="38">
        <f>'4.1'!B11/'4.1'!$B11*100</f>
        <v>100</v>
      </c>
      <c r="C11" s="38">
        <f>'4.1'!C11/'4.1'!$B11*100</f>
        <v>102.41112369753725</v>
      </c>
      <c r="D11" s="38">
        <f>'4.1'!D11/'4.1'!$B11*100</f>
        <v>102.33293448108802</v>
      </c>
      <c r="E11" s="38">
        <f>'4.1'!E11/'4.1'!$B11*100</f>
        <v>98.69585661091908</v>
      </c>
      <c r="F11" s="38">
        <f>'4.1'!F11/'4.1'!$B11*100</f>
        <v>101.89607463983926</v>
      </c>
      <c r="G11" s="38">
        <f>'4.1'!G11/'4.1'!$B11*100</f>
        <v>108.98499287340317</v>
      </c>
      <c r="H11" s="38">
        <f>'4.1'!H11/'4.1'!$B11*100</f>
        <v>96.673445568537076</v>
      </c>
      <c r="I11" s="38">
        <f>'4.1'!I11/'4.1'!$B11*100</f>
        <v>103.94617479365662</v>
      </c>
      <c r="J11" s="38">
        <f>'4.1'!J11/'4.1'!$B11*100</f>
        <v>109.71559944918832</v>
      </c>
      <c r="K11" s="38">
        <f>'4.1'!K11/'4.1'!$B11*100</f>
        <v>119.72881080422728</v>
      </c>
      <c r="L11" s="38">
        <f>'4.1'!L11/'4.1'!$B11*100</f>
        <v>125.7527119310125</v>
      </c>
      <c r="M11" s="38">
        <f>'4.1'!M11/'4.1'!$B11*100</f>
        <v>116.93537118635872</v>
      </c>
      <c r="N11" s="38">
        <f>'4.1'!N11/'4.1'!$B11*100</f>
        <v>126.00502146774252</v>
      </c>
      <c r="O11" s="38">
        <f>'4.1'!O11/'4.1'!$B11*100</f>
        <v>123.28293705363443</v>
      </c>
      <c r="P11" s="38">
        <f>'4.1'!P11/'4.1'!$B11*100</f>
        <v>123.06134461486853</v>
      </c>
      <c r="Q11" s="38">
        <f>'4.1'!Q11/'4.1'!$B11*100</f>
        <v>121.65565536514964</v>
      </c>
      <c r="R11" s="38">
        <f>'4.1'!R11/'4.1'!$B11*100</f>
        <v>122.87387749600963</v>
      </c>
      <c r="S11" s="38">
        <f>'4.1'!S11/'4.1'!$B11*100</f>
        <v>122.98456949028467</v>
      </c>
      <c r="T11" s="38">
        <f>'4.1'!T11/'4.1'!$B11*100</f>
        <v>119.76268558237489</v>
      </c>
      <c r="U11" s="38">
        <f>'4.1'!U11/'4.1'!$B11*100</f>
        <v>108.26081557738267</v>
      </c>
      <c r="V11" s="38">
        <f>'4.1'!V11/'4.1'!$B11*100</f>
        <v>103.95440996820793</v>
      </c>
      <c r="W11" s="38">
        <f>'4.1'!W11/'4.1'!$B11*100</f>
        <v>96.827015201523494</v>
      </c>
      <c r="X11" s="38">
        <f>'4.1'!X11/'4.1'!$B11*100</f>
        <v>97.782481571189422</v>
      </c>
      <c r="Y11" s="38">
        <f>'4.1'!Y11/'4.1'!$B11*100</f>
        <v>89.657650427602505</v>
      </c>
      <c r="Z11" s="38">
        <f>'4.1'!Z11/'4.1'!$B11*100</f>
        <v>89.64340025521345</v>
      </c>
      <c r="AA11" s="38">
        <f>'4.1'!AA11/'4.1'!$B11*100</f>
        <v>92.65340977146424</v>
      </c>
      <c r="AB11" s="38">
        <f>'4.1'!AB11/'4.1'!$B11*100</f>
        <v>89.354811944092248</v>
      </c>
      <c r="AC11" s="38">
        <f>'4.1'!AC11/'4.1'!$B11*100</f>
        <v>94.136588619607338</v>
      </c>
      <c r="AD11" s="38">
        <f>'4.1'!AD11/'4.1'!$B11*100</f>
        <v>91.041700239726154</v>
      </c>
      <c r="AE11" s="38">
        <f>'4.1'!AE11/'4.1'!$B11*100</f>
        <v>88.930419593734214</v>
      </c>
      <c r="AF11" s="38">
        <f>'4.1'!AF11/'4.1'!$B11*100</f>
        <v>78.511102173982934</v>
      </c>
    </row>
    <row r="12" spans="1:32" ht="13.5" thickBot="1" x14ac:dyDescent="0.25">
      <c r="A12" s="112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32" ht="13.5" thickTop="1" x14ac:dyDescent="0.2">
      <c r="A13" s="115" t="s">
        <v>80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3"/>
      <c r="Z13" s="73"/>
      <c r="AA13" s="73"/>
      <c r="AB13" s="73"/>
      <c r="AC13" s="73"/>
      <c r="AD13" s="73"/>
      <c r="AE13" s="73"/>
      <c r="AF13" s="73"/>
    </row>
    <row r="14" spans="1:32" x14ac:dyDescent="0.2">
      <c r="A14" s="116" t="s">
        <v>81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5"/>
      <c r="Z14" s="75"/>
      <c r="AA14" s="75"/>
      <c r="AB14" s="75"/>
      <c r="AC14" s="75"/>
      <c r="AD14" s="75"/>
      <c r="AE14" s="75"/>
      <c r="AF14" s="75"/>
    </row>
    <row r="15" spans="1:32" x14ac:dyDescent="0.2">
      <c r="A15" s="117" t="s">
        <v>74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  <c r="Z15" s="77"/>
      <c r="AA15" s="77"/>
      <c r="AB15" s="77"/>
      <c r="AC15" s="77"/>
      <c r="AD15" s="77"/>
      <c r="AE15" s="77"/>
      <c r="AF15" s="77"/>
    </row>
    <row r="16" spans="1:32" x14ac:dyDescent="0.2">
      <c r="A16" s="118" t="s">
        <v>82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8"/>
      <c r="Z16" s="58"/>
      <c r="AA16" s="58"/>
      <c r="AB16" s="58"/>
      <c r="AC16" s="58"/>
      <c r="AD16" s="58"/>
      <c r="AE16" s="58"/>
      <c r="AF16" s="58"/>
    </row>
    <row r="17" spans="1:32" x14ac:dyDescent="0.2">
      <c r="A17" s="119" t="s">
        <v>83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8"/>
      <c r="Z17" s="58"/>
      <c r="AA17" s="58"/>
      <c r="AB17" s="58"/>
      <c r="AC17" s="58"/>
      <c r="AD17" s="58"/>
      <c r="AE17" s="58"/>
      <c r="AF17" s="58"/>
    </row>
    <row r="18" spans="1:32" ht="13.5" thickBot="1" x14ac:dyDescent="0.25">
      <c r="A18" s="99" t="s">
        <v>77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5"/>
      <c r="Z18" s="125"/>
      <c r="AA18" s="125"/>
      <c r="AB18" s="125"/>
      <c r="AC18" s="125"/>
      <c r="AD18" s="125"/>
      <c r="AE18" s="125"/>
      <c r="AF18" s="125"/>
    </row>
    <row r="19" spans="1:32" ht="13.5" thickTop="1" x14ac:dyDescent="0.2">
      <c r="A19" s="108" t="s">
        <v>24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60"/>
      <c r="Z19" s="60"/>
      <c r="AA19" s="60"/>
      <c r="AB19" s="60"/>
      <c r="AC19" s="60"/>
      <c r="AD19" s="60"/>
    </row>
    <row r="20" spans="1:32" ht="13.5" thickBot="1" x14ac:dyDescent="0.25">
      <c r="A20" s="61" t="s">
        <v>15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2"/>
      <c r="Z20" s="62"/>
      <c r="AA20" s="62"/>
      <c r="AB20" s="62"/>
      <c r="AC20" s="62"/>
      <c r="AD20" s="62"/>
    </row>
    <row r="21" spans="1:32" ht="13.5" thickTop="1" x14ac:dyDescent="0.2"/>
  </sheetData>
  <pageMargins left="0.75" right="0.75" top="1" bottom="1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F21"/>
  <sheetViews>
    <sheetView tabSelected="1" zoomScaleNormal="100" workbookViewId="0"/>
  </sheetViews>
  <sheetFormatPr defaultColWidth="9.28515625" defaultRowHeight="12.75" x14ac:dyDescent="0.2"/>
  <cols>
    <col min="1" max="1" width="34.5703125" style="2" customWidth="1"/>
    <col min="2" max="26" width="5.7109375" style="2" customWidth="1"/>
    <col min="27" max="28" width="5" style="2" bestFit="1" customWidth="1"/>
    <col min="29" max="29" width="5.28515625" style="2" customWidth="1"/>
    <col min="30" max="30" width="5.85546875" style="2" customWidth="1"/>
    <col min="31" max="32" width="6.28515625" style="2" customWidth="1"/>
    <col min="33" max="256" width="9.28515625" style="2"/>
    <col min="257" max="257" width="34.5703125" style="2" customWidth="1"/>
    <col min="258" max="282" width="5.7109375" style="2" customWidth="1"/>
    <col min="283" max="512" width="9.28515625" style="2"/>
    <col min="513" max="513" width="34.5703125" style="2" customWidth="1"/>
    <col min="514" max="538" width="5.7109375" style="2" customWidth="1"/>
    <col min="539" max="768" width="9.28515625" style="2"/>
    <col min="769" max="769" width="34.5703125" style="2" customWidth="1"/>
    <col min="770" max="794" width="5.7109375" style="2" customWidth="1"/>
    <col min="795" max="1024" width="9.28515625" style="2"/>
    <col min="1025" max="1025" width="34.5703125" style="2" customWidth="1"/>
    <col min="1026" max="1050" width="5.7109375" style="2" customWidth="1"/>
    <col min="1051" max="1280" width="9.28515625" style="2"/>
    <col min="1281" max="1281" width="34.5703125" style="2" customWidth="1"/>
    <col min="1282" max="1306" width="5.7109375" style="2" customWidth="1"/>
    <col min="1307" max="1536" width="9.28515625" style="2"/>
    <col min="1537" max="1537" width="34.5703125" style="2" customWidth="1"/>
    <col min="1538" max="1562" width="5.7109375" style="2" customWidth="1"/>
    <col min="1563" max="1792" width="9.28515625" style="2"/>
    <col min="1793" max="1793" width="34.5703125" style="2" customWidth="1"/>
    <col min="1794" max="1818" width="5.7109375" style="2" customWidth="1"/>
    <col min="1819" max="2048" width="9.28515625" style="2"/>
    <col min="2049" max="2049" width="34.5703125" style="2" customWidth="1"/>
    <col min="2050" max="2074" width="5.7109375" style="2" customWidth="1"/>
    <col min="2075" max="2304" width="9.28515625" style="2"/>
    <col min="2305" max="2305" width="34.5703125" style="2" customWidth="1"/>
    <col min="2306" max="2330" width="5.7109375" style="2" customWidth="1"/>
    <col min="2331" max="2560" width="9.28515625" style="2"/>
    <col min="2561" max="2561" width="34.5703125" style="2" customWidth="1"/>
    <col min="2562" max="2586" width="5.7109375" style="2" customWidth="1"/>
    <col min="2587" max="2816" width="9.28515625" style="2"/>
    <col min="2817" max="2817" width="34.5703125" style="2" customWidth="1"/>
    <col min="2818" max="2842" width="5.7109375" style="2" customWidth="1"/>
    <col min="2843" max="3072" width="9.28515625" style="2"/>
    <col min="3073" max="3073" width="34.5703125" style="2" customWidth="1"/>
    <col min="3074" max="3098" width="5.7109375" style="2" customWidth="1"/>
    <col min="3099" max="3328" width="9.28515625" style="2"/>
    <col min="3329" max="3329" width="34.5703125" style="2" customWidth="1"/>
    <col min="3330" max="3354" width="5.7109375" style="2" customWidth="1"/>
    <col min="3355" max="3584" width="9.28515625" style="2"/>
    <col min="3585" max="3585" width="34.5703125" style="2" customWidth="1"/>
    <col min="3586" max="3610" width="5.7109375" style="2" customWidth="1"/>
    <col min="3611" max="3840" width="9.28515625" style="2"/>
    <col min="3841" max="3841" width="34.5703125" style="2" customWidth="1"/>
    <col min="3842" max="3866" width="5.7109375" style="2" customWidth="1"/>
    <col min="3867" max="4096" width="9.28515625" style="2"/>
    <col min="4097" max="4097" width="34.5703125" style="2" customWidth="1"/>
    <col min="4098" max="4122" width="5.7109375" style="2" customWidth="1"/>
    <col min="4123" max="4352" width="9.28515625" style="2"/>
    <col min="4353" max="4353" width="34.5703125" style="2" customWidth="1"/>
    <col min="4354" max="4378" width="5.7109375" style="2" customWidth="1"/>
    <col min="4379" max="4608" width="9.28515625" style="2"/>
    <col min="4609" max="4609" width="34.5703125" style="2" customWidth="1"/>
    <col min="4610" max="4634" width="5.7109375" style="2" customWidth="1"/>
    <col min="4635" max="4864" width="9.28515625" style="2"/>
    <col min="4865" max="4865" width="34.5703125" style="2" customWidth="1"/>
    <col min="4866" max="4890" width="5.7109375" style="2" customWidth="1"/>
    <col min="4891" max="5120" width="9.28515625" style="2"/>
    <col min="5121" max="5121" width="34.5703125" style="2" customWidth="1"/>
    <col min="5122" max="5146" width="5.7109375" style="2" customWidth="1"/>
    <col min="5147" max="5376" width="9.28515625" style="2"/>
    <col min="5377" max="5377" width="34.5703125" style="2" customWidth="1"/>
    <col min="5378" max="5402" width="5.7109375" style="2" customWidth="1"/>
    <col min="5403" max="5632" width="9.28515625" style="2"/>
    <col min="5633" max="5633" width="34.5703125" style="2" customWidth="1"/>
    <col min="5634" max="5658" width="5.7109375" style="2" customWidth="1"/>
    <col min="5659" max="5888" width="9.28515625" style="2"/>
    <col min="5889" max="5889" width="34.5703125" style="2" customWidth="1"/>
    <col min="5890" max="5914" width="5.7109375" style="2" customWidth="1"/>
    <col min="5915" max="6144" width="9.28515625" style="2"/>
    <col min="6145" max="6145" width="34.5703125" style="2" customWidth="1"/>
    <col min="6146" max="6170" width="5.7109375" style="2" customWidth="1"/>
    <col min="6171" max="6400" width="9.28515625" style="2"/>
    <col min="6401" max="6401" width="34.5703125" style="2" customWidth="1"/>
    <col min="6402" max="6426" width="5.7109375" style="2" customWidth="1"/>
    <col min="6427" max="6656" width="9.28515625" style="2"/>
    <col min="6657" max="6657" width="34.5703125" style="2" customWidth="1"/>
    <col min="6658" max="6682" width="5.7109375" style="2" customWidth="1"/>
    <col min="6683" max="6912" width="9.28515625" style="2"/>
    <col min="6913" max="6913" width="34.5703125" style="2" customWidth="1"/>
    <col min="6914" max="6938" width="5.7109375" style="2" customWidth="1"/>
    <col min="6939" max="7168" width="9.28515625" style="2"/>
    <col min="7169" max="7169" width="34.5703125" style="2" customWidth="1"/>
    <col min="7170" max="7194" width="5.7109375" style="2" customWidth="1"/>
    <col min="7195" max="7424" width="9.28515625" style="2"/>
    <col min="7425" max="7425" width="34.5703125" style="2" customWidth="1"/>
    <col min="7426" max="7450" width="5.7109375" style="2" customWidth="1"/>
    <col min="7451" max="7680" width="9.28515625" style="2"/>
    <col min="7681" max="7681" width="34.5703125" style="2" customWidth="1"/>
    <col min="7682" max="7706" width="5.7109375" style="2" customWidth="1"/>
    <col min="7707" max="7936" width="9.28515625" style="2"/>
    <col min="7937" max="7937" width="34.5703125" style="2" customWidth="1"/>
    <col min="7938" max="7962" width="5.7109375" style="2" customWidth="1"/>
    <col min="7963" max="8192" width="9.28515625" style="2"/>
    <col min="8193" max="8193" width="34.5703125" style="2" customWidth="1"/>
    <col min="8194" max="8218" width="5.7109375" style="2" customWidth="1"/>
    <col min="8219" max="8448" width="9.28515625" style="2"/>
    <col min="8449" max="8449" width="34.5703125" style="2" customWidth="1"/>
    <col min="8450" max="8474" width="5.7109375" style="2" customWidth="1"/>
    <col min="8475" max="8704" width="9.28515625" style="2"/>
    <col min="8705" max="8705" width="34.5703125" style="2" customWidth="1"/>
    <col min="8706" max="8730" width="5.7109375" style="2" customWidth="1"/>
    <col min="8731" max="8960" width="9.28515625" style="2"/>
    <col min="8961" max="8961" width="34.5703125" style="2" customWidth="1"/>
    <col min="8962" max="8986" width="5.7109375" style="2" customWidth="1"/>
    <col min="8987" max="9216" width="9.28515625" style="2"/>
    <col min="9217" max="9217" width="34.5703125" style="2" customWidth="1"/>
    <col min="9218" max="9242" width="5.7109375" style="2" customWidth="1"/>
    <col min="9243" max="9472" width="9.28515625" style="2"/>
    <col min="9473" max="9473" width="34.5703125" style="2" customWidth="1"/>
    <col min="9474" max="9498" width="5.7109375" style="2" customWidth="1"/>
    <col min="9499" max="9728" width="9.28515625" style="2"/>
    <col min="9729" max="9729" width="34.5703125" style="2" customWidth="1"/>
    <col min="9730" max="9754" width="5.7109375" style="2" customWidth="1"/>
    <col min="9755" max="9984" width="9.28515625" style="2"/>
    <col min="9985" max="9985" width="34.5703125" style="2" customWidth="1"/>
    <col min="9986" max="10010" width="5.7109375" style="2" customWidth="1"/>
    <col min="10011" max="10240" width="9.28515625" style="2"/>
    <col min="10241" max="10241" width="34.5703125" style="2" customWidth="1"/>
    <col min="10242" max="10266" width="5.7109375" style="2" customWidth="1"/>
    <col min="10267" max="10496" width="9.28515625" style="2"/>
    <col min="10497" max="10497" width="34.5703125" style="2" customWidth="1"/>
    <col min="10498" max="10522" width="5.7109375" style="2" customWidth="1"/>
    <col min="10523" max="10752" width="9.28515625" style="2"/>
    <col min="10753" max="10753" width="34.5703125" style="2" customWidth="1"/>
    <col min="10754" max="10778" width="5.7109375" style="2" customWidth="1"/>
    <col min="10779" max="11008" width="9.28515625" style="2"/>
    <col min="11009" max="11009" width="34.5703125" style="2" customWidth="1"/>
    <col min="11010" max="11034" width="5.7109375" style="2" customWidth="1"/>
    <col min="11035" max="11264" width="9.28515625" style="2"/>
    <col min="11265" max="11265" width="34.5703125" style="2" customWidth="1"/>
    <col min="11266" max="11290" width="5.7109375" style="2" customWidth="1"/>
    <col min="11291" max="11520" width="9.28515625" style="2"/>
    <col min="11521" max="11521" width="34.5703125" style="2" customWidth="1"/>
    <col min="11522" max="11546" width="5.7109375" style="2" customWidth="1"/>
    <col min="11547" max="11776" width="9.28515625" style="2"/>
    <col min="11777" max="11777" width="34.5703125" style="2" customWidth="1"/>
    <col min="11778" max="11802" width="5.7109375" style="2" customWidth="1"/>
    <col min="11803" max="12032" width="9.28515625" style="2"/>
    <col min="12033" max="12033" width="34.5703125" style="2" customWidth="1"/>
    <col min="12034" max="12058" width="5.7109375" style="2" customWidth="1"/>
    <col min="12059" max="12288" width="9.28515625" style="2"/>
    <col min="12289" max="12289" width="34.5703125" style="2" customWidth="1"/>
    <col min="12290" max="12314" width="5.7109375" style="2" customWidth="1"/>
    <col min="12315" max="12544" width="9.28515625" style="2"/>
    <col min="12545" max="12545" width="34.5703125" style="2" customWidth="1"/>
    <col min="12546" max="12570" width="5.7109375" style="2" customWidth="1"/>
    <col min="12571" max="12800" width="9.28515625" style="2"/>
    <col min="12801" max="12801" width="34.5703125" style="2" customWidth="1"/>
    <col min="12802" max="12826" width="5.7109375" style="2" customWidth="1"/>
    <col min="12827" max="13056" width="9.28515625" style="2"/>
    <col min="13057" max="13057" width="34.5703125" style="2" customWidth="1"/>
    <col min="13058" max="13082" width="5.7109375" style="2" customWidth="1"/>
    <col min="13083" max="13312" width="9.28515625" style="2"/>
    <col min="13313" max="13313" width="34.5703125" style="2" customWidth="1"/>
    <col min="13314" max="13338" width="5.7109375" style="2" customWidth="1"/>
    <col min="13339" max="13568" width="9.28515625" style="2"/>
    <col min="13569" max="13569" width="34.5703125" style="2" customWidth="1"/>
    <col min="13570" max="13594" width="5.7109375" style="2" customWidth="1"/>
    <col min="13595" max="13824" width="9.28515625" style="2"/>
    <col min="13825" max="13825" width="34.5703125" style="2" customWidth="1"/>
    <col min="13826" max="13850" width="5.7109375" style="2" customWidth="1"/>
    <col min="13851" max="14080" width="9.28515625" style="2"/>
    <col min="14081" max="14081" width="34.5703125" style="2" customWidth="1"/>
    <col min="14082" max="14106" width="5.7109375" style="2" customWidth="1"/>
    <col min="14107" max="14336" width="9.28515625" style="2"/>
    <col min="14337" max="14337" width="34.5703125" style="2" customWidth="1"/>
    <col min="14338" max="14362" width="5.7109375" style="2" customWidth="1"/>
    <col min="14363" max="14592" width="9.28515625" style="2"/>
    <col min="14593" max="14593" width="34.5703125" style="2" customWidth="1"/>
    <col min="14594" max="14618" width="5.7109375" style="2" customWidth="1"/>
    <col min="14619" max="14848" width="9.28515625" style="2"/>
    <col min="14849" max="14849" width="34.5703125" style="2" customWidth="1"/>
    <col min="14850" max="14874" width="5.7109375" style="2" customWidth="1"/>
    <col min="14875" max="15104" width="9.28515625" style="2"/>
    <col min="15105" max="15105" width="34.5703125" style="2" customWidth="1"/>
    <col min="15106" max="15130" width="5.7109375" style="2" customWidth="1"/>
    <col min="15131" max="15360" width="9.28515625" style="2"/>
    <col min="15361" max="15361" width="34.5703125" style="2" customWidth="1"/>
    <col min="15362" max="15386" width="5.7109375" style="2" customWidth="1"/>
    <col min="15387" max="15616" width="9.28515625" style="2"/>
    <col min="15617" max="15617" width="34.5703125" style="2" customWidth="1"/>
    <col min="15618" max="15642" width="5.7109375" style="2" customWidth="1"/>
    <col min="15643" max="15872" width="9.28515625" style="2"/>
    <col min="15873" max="15873" width="34.5703125" style="2" customWidth="1"/>
    <col min="15874" max="15898" width="5.7109375" style="2" customWidth="1"/>
    <col min="15899" max="16128" width="9.28515625" style="2"/>
    <col min="16129" max="16129" width="34.5703125" style="2" customWidth="1"/>
    <col min="16130" max="16154" width="5.7109375" style="2" customWidth="1"/>
    <col min="16155" max="16384" width="9.28515625" style="2"/>
  </cols>
  <sheetData>
    <row r="1" spans="1:32" ht="38.25" customHeight="1" thickTop="1" x14ac:dyDescent="0.3">
      <c r="A1" s="120" t="s">
        <v>84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32" ht="38.25" customHeight="1" x14ac:dyDescent="0.2">
      <c r="A2" s="121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32" ht="15.75" x14ac:dyDescent="0.3">
      <c r="A3" s="13" t="s">
        <v>28</v>
      </c>
      <c r="B3" s="31"/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3"/>
      <c r="W3" s="33"/>
      <c r="X3" s="33"/>
      <c r="Y3" s="33"/>
      <c r="Z3" s="33"/>
    </row>
    <row r="4" spans="1:32" ht="30.2" customHeight="1" x14ac:dyDescent="0.2">
      <c r="A4" s="15" t="s">
        <v>65</v>
      </c>
      <c r="B4" s="15">
        <v>1990</v>
      </c>
      <c r="C4" s="15">
        <v>1991</v>
      </c>
      <c r="D4" s="15">
        <v>1992</v>
      </c>
      <c r="E4" s="15">
        <v>1993</v>
      </c>
      <c r="F4" s="15">
        <v>1994</v>
      </c>
      <c r="G4" s="15">
        <v>1995</v>
      </c>
      <c r="H4" s="15">
        <v>1996</v>
      </c>
      <c r="I4" s="15">
        <v>1997</v>
      </c>
      <c r="J4" s="15">
        <v>1998</v>
      </c>
      <c r="K4" s="15">
        <v>1999</v>
      </c>
      <c r="L4" s="15">
        <v>2000</v>
      </c>
      <c r="M4" s="15">
        <v>2001</v>
      </c>
      <c r="N4" s="15">
        <v>2002</v>
      </c>
      <c r="O4" s="15">
        <v>2003</v>
      </c>
      <c r="P4" s="15">
        <v>2004</v>
      </c>
      <c r="Q4" s="15">
        <v>2005</v>
      </c>
      <c r="R4" s="15">
        <v>2006</v>
      </c>
      <c r="S4" s="15">
        <v>2007</v>
      </c>
      <c r="T4" s="15">
        <v>2008</v>
      </c>
      <c r="U4" s="15">
        <v>2009</v>
      </c>
      <c r="V4" s="15">
        <v>2010</v>
      </c>
      <c r="W4" s="15">
        <v>2011</v>
      </c>
      <c r="X4" s="15">
        <v>2012</v>
      </c>
      <c r="Y4" s="15">
        <v>2013</v>
      </c>
      <c r="Z4" s="15">
        <v>2014</v>
      </c>
      <c r="AA4" s="15">
        <v>2015</v>
      </c>
      <c r="AB4" s="15">
        <v>2016</v>
      </c>
      <c r="AC4" s="15">
        <v>2017</v>
      </c>
      <c r="AD4" s="15">
        <v>2018</v>
      </c>
      <c r="AE4" s="15">
        <v>2019</v>
      </c>
      <c r="AF4" s="15">
        <v>2020</v>
      </c>
    </row>
    <row r="5" spans="1:32" ht="15" customHeight="1" x14ac:dyDescent="0.2">
      <c r="A5" s="66" t="s">
        <v>66</v>
      </c>
      <c r="B5" s="102">
        <f>'4.1'!B5/'4.1'!$Q5*100</f>
        <v>62.010022211937013</v>
      </c>
      <c r="C5" s="102">
        <f>'4.1'!C5/'4.1'!$Q5*100</f>
        <v>64.708312401021544</v>
      </c>
      <c r="D5" s="102">
        <f>'4.1'!D5/'4.1'!$Q5*100</f>
        <v>69.006726788432232</v>
      </c>
      <c r="E5" s="102">
        <f>'4.1'!E5/'4.1'!$Q5*100</f>
        <v>65.422062196632609</v>
      </c>
      <c r="F5" s="102">
        <f>'4.1'!F5/'4.1'!$Q5*100</f>
        <v>65.067194280661454</v>
      </c>
      <c r="G5" s="102">
        <f>'4.1'!G5/'4.1'!$Q5*100</f>
        <v>67.763703306899998</v>
      </c>
      <c r="H5" s="102">
        <f>'4.1'!H5/'4.1'!$Q5*100</f>
        <v>59.460780047678938</v>
      </c>
      <c r="I5" s="102">
        <f>'4.1'!I5/'4.1'!$Q5*100</f>
        <v>57.946940382165288</v>
      </c>
      <c r="J5" s="102">
        <f>'4.1'!J5/'4.1'!$Q5*100</f>
        <v>66.706866492553232</v>
      </c>
      <c r="K5" s="102">
        <f>'4.1'!K5/'4.1'!$Q5*100</f>
        <v>77.23921609630257</v>
      </c>
      <c r="L5" s="102">
        <f>'4.1'!L5/'4.1'!$Q5*100</f>
        <v>80.295926279574573</v>
      </c>
      <c r="M5" s="102">
        <f>'4.1'!M5/'4.1'!$Q5*100</f>
        <v>77.048313491643626</v>
      </c>
      <c r="N5" s="102">
        <f>'4.1'!N5/'4.1'!$Q5*100</f>
        <v>85.039959835418429</v>
      </c>
      <c r="O5" s="102">
        <f>'4.1'!O5/'4.1'!$Q5*100</f>
        <v>83.52196092063204</v>
      </c>
      <c r="P5" s="102">
        <f>'4.1'!P5/'4.1'!$Q5*100</f>
        <v>90.457941083862806</v>
      </c>
      <c r="Q5" s="102">
        <f>'4.1'!Q5/'4.1'!$Q5*100</f>
        <v>100</v>
      </c>
      <c r="R5" s="102">
        <f>'4.1'!R5/'4.1'!$Q5*100</f>
        <v>100.70710896196853</v>
      </c>
      <c r="S5" s="102">
        <f>'4.1'!S5/'4.1'!$Q5*100</f>
        <v>98.558641349580199</v>
      </c>
      <c r="T5" s="102">
        <f>'4.1'!T5/'4.1'!$Q5*100</f>
        <v>97.917239086345106</v>
      </c>
      <c r="U5" s="102">
        <f>'4.1'!U5/'4.1'!$Q5*100</f>
        <v>94.098585950324136</v>
      </c>
      <c r="V5" s="102">
        <f>'4.1'!V5/'4.1'!$Q5*100</f>
        <v>82.93303208536976</v>
      </c>
      <c r="W5" s="102">
        <f>'4.1'!W5/'4.1'!$Q5*100</f>
        <v>74.204145139284478</v>
      </c>
      <c r="X5" s="102">
        <f>'4.1'!X5/'4.1'!$Q5*100</f>
        <v>79.466730618213631</v>
      </c>
      <c r="Y5" s="102">
        <f>'4.1'!Y5/'4.1'!$Q5*100</f>
        <v>72.512310740531817</v>
      </c>
      <c r="Z5" s="102">
        <f>'4.1'!Z5/'4.1'!$Q5*100</f>
        <v>70.876674279802771</v>
      </c>
      <c r="AA5" s="102">
        <f>'4.1'!AA5/'4.1'!$Q5*100</f>
        <v>72.190968263536917</v>
      </c>
      <c r="AB5" s="102">
        <f>'4.1'!AB5/'4.1'!$Q5*100</f>
        <v>72.271169820377963</v>
      </c>
      <c r="AC5" s="102">
        <f>'4.1'!AC5/'4.1'!$Q5*100</f>
        <v>75.555363337026222</v>
      </c>
      <c r="AD5" s="102">
        <f>'4.1'!AD5/'4.1'!$Q5*100</f>
        <v>73.388997859986347</v>
      </c>
      <c r="AE5" s="102">
        <f>'4.1'!AE5/'4.1'!$Q5*100</f>
        <v>77.801081113852533</v>
      </c>
      <c r="AF5" s="102">
        <f>'4.1'!AF5/'4.1'!$Q5*100</f>
        <v>68.252037985041937</v>
      </c>
    </row>
    <row r="6" spans="1:32" ht="15" customHeight="1" x14ac:dyDescent="0.2">
      <c r="A6" s="67" t="s">
        <v>67</v>
      </c>
      <c r="B6" s="103">
        <f>'4.1'!B6/'4.1'!$Q6*100</f>
        <v>97.650696810183391</v>
      </c>
      <c r="C6" s="103">
        <f>'4.1'!C6/'4.1'!$Q6*100</f>
        <v>95.070144246965782</v>
      </c>
      <c r="D6" s="103">
        <f>'4.1'!D6/'4.1'!$Q6*100</f>
        <v>73.093112641020781</v>
      </c>
      <c r="E6" s="103">
        <f>'4.1'!E6/'4.1'!$Q6*100</f>
        <v>74.985945121516451</v>
      </c>
      <c r="F6" s="103">
        <f>'4.1'!F6/'4.1'!$Q6*100</f>
        <v>99.049886367071366</v>
      </c>
      <c r="G6" s="103">
        <f>'4.1'!G6/'4.1'!$Q6*100</f>
        <v>122.09342632794626</v>
      </c>
      <c r="H6" s="103">
        <f>'4.1'!H6/'4.1'!$Q6*100</f>
        <v>119.6300308445483</v>
      </c>
      <c r="I6" s="103">
        <f>'4.1'!I6/'4.1'!$Q6*100</f>
        <v>147.20078899525922</v>
      </c>
      <c r="J6" s="103">
        <f>'4.1'!J6/'4.1'!$Q6*100</f>
        <v>140.63491202411126</v>
      </c>
      <c r="K6" s="103">
        <f>'4.1'!K6/'4.1'!$Q6*100</f>
        <v>134.34599681541494</v>
      </c>
      <c r="L6" s="103">
        <f>'4.1'!L6/'4.1'!$Q6*100</f>
        <v>141.89788379055636</v>
      </c>
      <c r="M6" s="103">
        <f>'4.1'!M6/'4.1'!$Q6*100</f>
        <v>105.59094387352155</v>
      </c>
      <c r="N6" s="103">
        <f>'4.1'!N6/'4.1'!$Q6*100</f>
        <v>120.85365615348439</v>
      </c>
      <c r="O6" s="103">
        <f>'4.1'!O6/'4.1'!$Q6*100</f>
        <v>125.56065321050252</v>
      </c>
      <c r="P6" s="103">
        <f>'4.1'!P6/'4.1'!$Q6*100</f>
        <v>97.042598652223518</v>
      </c>
      <c r="Q6" s="103">
        <f>'4.1'!Q6/'4.1'!$Q6*100</f>
        <v>100</v>
      </c>
      <c r="R6" s="103">
        <f>'4.1'!R6/'4.1'!$Q6*100</f>
        <v>96.103421635172879</v>
      </c>
      <c r="S6" s="103">
        <f>'4.1'!S6/'4.1'!$Q6*100</f>
        <v>86.64202254830488</v>
      </c>
      <c r="T6" s="103">
        <f>'4.1'!T6/'4.1'!$Q6*100</f>
        <v>100.95940733207962</v>
      </c>
      <c r="U6" s="103">
        <f>'4.1'!U6/'4.1'!$Q6*100</f>
        <v>86.211699453471127</v>
      </c>
      <c r="V6" s="103">
        <f>'4.1'!V6/'4.1'!$Q6*100</f>
        <v>107.05948892574288</v>
      </c>
      <c r="W6" s="103">
        <f>'4.1'!W6/'4.1'!$Q6*100</f>
        <v>75.716840931475588</v>
      </c>
      <c r="X6" s="103">
        <f>'4.1'!X6/'4.1'!$Q6*100</f>
        <v>66.117357462812251</v>
      </c>
      <c r="Y6" s="103">
        <f>'4.1'!Y6/'4.1'!$Q6*100</f>
        <v>56.376686626625897</v>
      </c>
      <c r="Z6" s="103">
        <f>'4.1'!Z6/'4.1'!$Q6*100</f>
        <v>59.300617916976961</v>
      </c>
      <c r="AA6" s="103">
        <f>'4.1'!AA6/'4.1'!$Q6*100</f>
        <v>54.437157867139604</v>
      </c>
      <c r="AB6" s="103">
        <f>'4.1'!AB6/'4.1'!$Q6*100</f>
        <v>53.223279490916774</v>
      </c>
      <c r="AC6" s="103">
        <f>'4.1'!AC6/'4.1'!$Q6*100</f>
        <v>55.540502913316615</v>
      </c>
      <c r="AD6" s="103">
        <f>'4.1'!AD6/'4.1'!$Q6*100</f>
        <v>55.212587744435396</v>
      </c>
      <c r="AE6" s="103">
        <f>'4.1'!AE6/'4.1'!$Q6*100</f>
        <v>52.945596357854129</v>
      </c>
      <c r="AF6" s="103">
        <f>'4.1'!AF6/'4.1'!$Q6*100</f>
        <v>44.593082112946348</v>
      </c>
    </row>
    <row r="7" spans="1:32" ht="15" customHeight="1" x14ac:dyDescent="0.2">
      <c r="A7" s="67" t="s">
        <v>56</v>
      </c>
      <c r="B7" s="103">
        <f>'4.1'!B7/'4.1'!$Q7*100</f>
        <v>134.75904918897788</v>
      </c>
      <c r="C7" s="103">
        <f>'4.1'!C7/'4.1'!$Q7*100</f>
        <v>132.44177924304603</v>
      </c>
      <c r="D7" s="103">
        <f>'4.1'!D7/'4.1'!$Q7*100</f>
        <v>130.1245092971142</v>
      </c>
      <c r="E7" s="103">
        <f>'4.1'!E7/'4.1'!$Q7*100</f>
        <v>127.8072393511823</v>
      </c>
      <c r="F7" s="103">
        <f>'4.1'!F7/'4.1'!$Q7*100</f>
        <v>125.48996940525043</v>
      </c>
      <c r="G7" s="103">
        <f>'4.1'!G7/'4.1'!$Q7*100</f>
        <v>123.17269945931859</v>
      </c>
      <c r="H7" s="103">
        <f>'4.1'!H7/'4.1'!$Q7*100</f>
        <v>120.85542951338675</v>
      </c>
      <c r="I7" s="103">
        <f>'4.1'!I7/'4.1'!$Q7*100</f>
        <v>118.5381595674549</v>
      </c>
      <c r="J7" s="103">
        <f>'4.1'!J7/'4.1'!$Q7*100</f>
        <v>116.22088962152301</v>
      </c>
      <c r="K7" s="103">
        <f>'4.1'!K7/'4.1'!$Q7*100</f>
        <v>113.90361967559114</v>
      </c>
      <c r="L7" s="103">
        <f>'4.1'!L7/'4.1'!$Q7*100</f>
        <v>111.58634972965929</v>
      </c>
      <c r="M7" s="103">
        <f>'4.1'!M7/'4.1'!$Q7*100</f>
        <v>109.26907978372743</v>
      </c>
      <c r="N7" s="103">
        <f>'4.1'!N7/'4.1'!$Q7*100</f>
        <v>106.95180983779559</v>
      </c>
      <c r="O7" s="103">
        <f>'4.1'!O7/'4.1'!$Q7*100</f>
        <v>104.63453989186375</v>
      </c>
      <c r="P7" s="103">
        <f>'4.1'!P7/'4.1'!$Q7*100</f>
        <v>102.31726994593187</v>
      </c>
      <c r="Q7" s="103">
        <f>'4.1'!Q7/'4.1'!$Q7*100</f>
        <v>100</v>
      </c>
      <c r="R7" s="103">
        <f>'4.1'!R7/'4.1'!$Q7*100</f>
        <v>96.482560582935733</v>
      </c>
      <c r="S7" s="103">
        <f>'4.1'!S7/'4.1'!$Q7*100</f>
        <v>95.048691044895619</v>
      </c>
      <c r="T7" s="103">
        <f>'4.1'!T7/'4.1'!$Q7*100</f>
        <v>93.368740348064748</v>
      </c>
      <c r="U7" s="103">
        <f>'4.1'!U7/'4.1'!$Q7*100</f>
        <v>92.978045140468581</v>
      </c>
      <c r="V7" s="103">
        <f>'4.1'!V7/'4.1'!$Q7*100</f>
        <v>90.143691455732053</v>
      </c>
      <c r="W7" s="103">
        <f>'4.1'!W7/'4.1'!$Q7*100</f>
        <v>88.049122906486787</v>
      </c>
      <c r="X7" s="103">
        <f>'4.1'!X7/'4.1'!$Q7*100</f>
        <v>85.759754240340186</v>
      </c>
      <c r="Y7" s="103">
        <f>'4.1'!Y7/'4.1'!$Q7*100</f>
        <v>83.270634785339311</v>
      </c>
      <c r="Z7" s="103">
        <f>'4.1'!Z7/'4.1'!$Q7*100</f>
        <v>83.568882549482623</v>
      </c>
      <c r="AA7" s="103">
        <f>'4.1'!AA7/'4.1'!$Q7*100</f>
        <v>80.567212941007341</v>
      </c>
      <c r="AB7" s="103">
        <f>'4.1'!AB7/'4.1'!$Q7*100</f>
        <v>81.191968581618283</v>
      </c>
      <c r="AC7" s="103">
        <f>'4.1'!AC7/'4.1'!$Q7*100</f>
        <v>80.298844087956525</v>
      </c>
      <c r="AD7" s="103">
        <f>'4.1'!AD7/'4.1'!$Q7*100</f>
        <v>78.331999429768345</v>
      </c>
      <c r="AE7" s="103">
        <f>'4.1'!AE7/'4.1'!$Q7*100</f>
        <v>78.402609753827988</v>
      </c>
      <c r="AF7" s="103">
        <f>'4.1'!AF7/'4.1'!$Q7*100</f>
        <v>78.493748599591555</v>
      </c>
    </row>
    <row r="8" spans="1:32" ht="15" customHeight="1" x14ac:dyDescent="0.2">
      <c r="A8" s="68" t="s">
        <v>68</v>
      </c>
      <c r="B8" s="104">
        <f>'4.1'!B8/'4.1'!$Q8*100</f>
        <v>90.906915327408683</v>
      </c>
      <c r="C8" s="104" t="s">
        <v>69</v>
      </c>
      <c r="D8" s="104" t="s">
        <v>69</v>
      </c>
      <c r="E8" s="104" t="s">
        <v>69</v>
      </c>
      <c r="F8" s="104" t="s">
        <v>69</v>
      </c>
      <c r="G8" s="104" t="s">
        <v>69</v>
      </c>
      <c r="H8" s="104" t="s">
        <v>69</v>
      </c>
      <c r="I8" s="104" t="s">
        <v>69</v>
      </c>
      <c r="J8" s="104" t="s">
        <v>69</v>
      </c>
      <c r="K8" s="104" t="s">
        <v>69</v>
      </c>
      <c r="L8" s="104" t="s">
        <v>69</v>
      </c>
      <c r="M8" s="104" t="s">
        <v>69</v>
      </c>
      <c r="N8" s="104" t="s">
        <v>69</v>
      </c>
      <c r="O8" s="104" t="s">
        <v>69</v>
      </c>
      <c r="P8" s="104" t="s">
        <v>69</v>
      </c>
      <c r="Q8" s="104">
        <f>'4.1'!Q8/'4.1'!$Q8*100</f>
        <v>100</v>
      </c>
      <c r="R8" s="104">
        <f>'4.1'!R8/'4.1'!$Q8*100</f>
        <v>96.470648437321586</v>
      </c>
      <c r="S8" s="104">
        <f>'4.1'!S8/'4.1'!$Q8*100</f>
        <v>94.438371409146654</v>
      </c>
      <c r="T8" s="104">
        <f>'4.1'!T8/'4.1'!$Q8*100</f>
        <v>92.433758557249803</v>
      </c>
      <c r="U8" s="104">
        <f>'4.1'!U8/'4.1'!$Q8*100</f>
        <v>112.48872571200232</v>
      </c>
      <c r="V8" s="104">
        <f>'4.1'!V8/'4.1'!$Q8*100</f>
        <v>88.518978076357882</v>
      </c>
      <c r="W8" s="104">
        <f>'4.1'!W8/'4.1'!$Q8*100</f>
        <v>100.34468005637562</v>
      </c>
      <c r="X8" s="104">
        <f>'4.1'!X8/'4.1'!$Q8*100</f>
        <v>75.712001891828962</v>
      </c>
      <c r="Y8" s="104">
        <f>'4.1'!Y8/'4.1'!$Q8*100</f>
        <v>80.432391673291818</v>
      </c>
      <c r="Z8" s="104">
        <f>'4.1'!Z8/'4.1'!$Q8*100</f>
        <v>66.613237874022985</v>
      </c>
      <c r="AA8" s="104">
        <f>'4.1'!AA8/'4.1'!$Q8*100</f>
        <v>73.896056261656611</v>
      </c>
      <c r="AB8" s="104">
        <f>'4.1'!AB8/'4.1'!$Q8*100</f>
        <v>58.977681459793715</v>
      </c>
      <c r="AC8" s="104">
        <f>'4.1'!AC8/'4.1'!$Q8*100</f>
        <v>44.144229406683053</v>
      </c>
      <c r="AD8" s="104">
        <f>'4.1'!AD8/'4.1'!$Q8*100</f>
        <v>59.329900969898787</v>
      </c>
      <c r="AE8" s="104">
        <f>'4.1'!AE8/'4.1'!$Q8*100</f>
        <v>29.356584242355172</v>
      </c>
      <c r="AF8" s="104">
        <f>'4.1'!AF8/'4.1'!$Q8*100</f>
        <v>35.847373187190549</v>
      </c>
    </row>
    <row r="9" spans="1:32" ht="15" customHeight="1" x14ac:dyDescent="0.2">
      <c r="A9" s="67" t="s">
        <v>57</v>
      </c>
      <c r="B9" s="103">
        <f>'4.1'!B9/'4.1'!$Q9*100</f>
        <v>87.983301463620535</v>
      </c>
      <c r="C9" s="103">
        <f>'4.1'!C9/'4.1'!$Q9*100</f>
        <v>89.643087177008184</v>
      </c>
      <c r="D9" s="103">
        <f>'4.1'!D9/'4.1'!$Q9*100</f>
        <v>91.310736959430585</v>
      </c>
      <c r="E9" s="103">
        <f>'4.1'!E9/'4.1'!$Q9*100</f>
        <v>90.155536330175849</v>
      </c>
      <c r="F9" s="103">
        <f>'4.1'!F9/'4.1'!$Q9*100</f>
        <v>89.752265466840583</v>
      </c>
      <c r="G9" s="103">
        <f>'4.1'!G9/'4.1'!$Q9*100</f>
        <v>90.247477369368184</v>
      </c>
      <c r="H9" s="103">
        <f>'4.1'!H9/'4.1'!$Q9*100</f>
        <v>90.914612122871247</v>
      </c>
      <c r="I9" s="103">
        <f>'4.1'!I9/'4.1'!$Q9*100</f>
        <v>92.855927757834039</v>
      </c>
      <c r="J9" s="103">
        <f>'4.1'!J9/'4.1'!$Q9*100</f>
        <v>93.08040340995872</v>
      </c>
      <c r="K9" s="103">
        <f>'4.1'!K9/'4.1'!$Q9*100</f>
        <v>94.850369107492668</v>
      </c>
      <c r="L9" s="103">
        <f>'4.1'!L9/'4.1'!$Q9*100</f>
        <v>95.056621899928672</v>
      </c>
      <c r="M9" s="103">
        <f>'4.1'!M9/'4.1'!$Q9*100</f>
        <v>95.984202740310948</v>
      </c>
      <c r="N9" s="103">
        <f>'4.1'!N9/'4.1'!$Q9*100</f>
        <v>97.195422780464114</v>
      </c>
      <c r="O9" s="103">
        <f>'4.1'!O9/'4.1'!$Q9*100</f>
        <v>96.716963252457433</v>
      </c>
      <c r="P9" s="103">
        <f>'4.1'!P9/'4.1'!$Q9*100</f>
        <v>98.971818937351387</v>
      </c>
      <c r="Q9" s="103">
        <f>'4.1'!Q9/'4.1'!$Q9*100</f>
        <v>100</v>
      </c>
      <c r="R9" s="103">
        <f>'4.1'!R9/'4.1'!$Q9*100</f>
        <v>97.432433306003816</v>
      </c>
      <c r="S9" s="103">
        <f>'4.1'!S9/'4.1'!$Q9*100</f>
        <v>93.634978249788887</v>
      </c>
      <c r="T9" s="103">
        <f>'4.1'!T9/'4.1'!$Q9*100</f>
        <v>93.576754505182649</v>
      </c>
      <c r="U9" s="103">
        <f>'4.1'!U9/'4.1'!$Q9*100</f>
        <v>90.227919988785601</v>
      </c>
      <c r="V9" s="103">
        <f>'4.1'!V9/'4.1'!$Q9*100</f>
        <v>86.482448868194311</v>
      </c>
      <c r="W9" s="103">
        <f>'4.1'!W9/'4.1'!$Q9*100</f>
        <v>83.947006815299048</v>
      </c>
      <c r="X9" s="103">
        <f>'4.1'!X9/'4.1'!$Q9*100</f>
        <v>84.208623617192117</v>
      </c>
      <c r="Y9" s="103">
        <f>'4.1'!Y9/'4.1'!$Q9*100</f>
        <v>81.828548482810774</v>
      </c>
      <c r="Z9" s="103">
        <f>'4.1'!Z9/'4.1'!$Q9*100</f>
        <v>81.720218976260767</v>
      </c>
      <c r="AA9" s="103">
        <f>'4.1'!AA9/'4.1'!$Q9*100</f>
        <v>77.665703024197242</v>
      </c>
      <c r="AB9" s="103">
        <f>'4.1'!AB9/'4.1'!$Q9*100</f>
        <v>74.463970576810397</v>
      </c>
      <c r="AC9" s="103">
        <f>'4.1'!AC9/'4.1'!$Q9*100</f>
        <v>69.954928177272819</v>
      </c>
      <c r="AD9" s="103">
        <f>'4.1'!AD9/'4.1'!$Q9*100</f>
        <v>66.401265490257728</v>
      </c>
      <c r="AE9" s="103">
        <f>'4.1'!AE9/'4.1'!$Q9*100</f>
        <v>64.798396899063746</v>
      </c>
      <c r="AF9" s="103">
        <f>'4.1'!AF9/'4.1'!$Q9*100</f>
        <v>59.890169096680481</v>
      </c>
    </row>
    <row r="10" spans="1:32" ht="15" customHeight="1" x14ac:dyDescent="0.2">
      <c r="A10" s="69" t="s">
        <v>70</v>
      </c>
      <c r="B10" s="105">
        <f>'4.1'!B10/'4.1'!$Q10*100</f>
        <v>223.92369449764203</v>
      </c>
      <c r="C10" s="105">
        <f>'4.1'!C10/'4.1'!$Q10*100</f>
        <v>226.34671242794099</v>
      </c>
      <c r="D10" s="105">
        <f>'4.1'!D10/'4.1'!$Q10*100</f>
        <v>213.39109992370396</v>
      </c>
      <c r="E10" s="105">
        <f>'4.1'!E10/'4.1'!$Q10*100</f>
        <v>208.63047328736405</v>
      </c>
      <c r="F10" s="105">
        <f>'4.1'!F10/'4.1'!$Q10*100</f>
        <v>215.31283422932987</v>
      </c>
      <c r="G10" s="105">
        <f>'4.1'!G10/'4.1'!$Q10*100</f>
        <v>233.64212169179521</v>
      </c>
      <c r="H10" s="105">
        <f>'4.1'!H10/'4.1'!$Q10*100</f>
        <v>190.15396834955828</v>
      </c>
      <c r="I10" s="105">
        <f>'4.1'!I10/'4.1'!$Q10*100</f>
        <v>241.13081081675057</v>
      </c>
      <c r="J10" s="105">
        <f>'4.1'!J10/'4.1'!$Q10*100</f>
        <v>228.4084314623415</v>
      </c>
      <c r="K10" s="105">
        <f>'4.1'!K10/'4.1'!$Q10*100</f>
        <v>240.13147462137439</v>
      </c>
      <c r="L10" s="105">
        <f>'4.1'!L10/'4.1'!$Q10*100</f>
        <v>263.39685222943604</v>
      </c>
      <c r="M10" s="105">
        <f>'4.1'!M10/'4.1'!$Q10*100</f>
        <v>249.21525917112382</v>
      </c>
      <c r="N10" s="105">
        <f>'4.1'!N10/'4.1'!$Q10*100</f>
        <v>248.99171947139598</v>
      </c>
      <c r="O10" s="105">
        <f>'4.1'!O10/'4.1'!$Q10*100</f>
        <v>231.23212459965953</v>
      </c>
      <c r="P10" s="105">
        <f>'4.1'!P10/'4.1'!$Q10*100</f>
        <v>201.0637790581809</v>
      </c>
      <c r="Q10" s="105">
        <f>'4.1'!Q10/'4.1'!$Q10*100</f>
        <v>100</v>
      </c>
      <c r="R10" s="105">
        <f>'4.1'!R10/'4.1'!$Q10*100</f>
        <v>112.66074168546096</v>
      </c>
      <c r="S10" s="105">
        <f>'4.1'!S10/'4.1'!$Q10*100</f>
        <v>146.38853946046774</v>
      </c>
      <c r="T10" s="105">
        <f>'4.1'!T10/'4.1'!$Q10*100</f>
        <v>104.29518940116466</v>
      </c>
      <c r="U10" s="105">
        <f>'4.1'!U10/'4.1'!$Q10*100</f>
        <v>45.524064268078327</v>
      </c>
      <c r="V10" s="105">
        <f>'4.1'!V10/'4.1'!$Q10*100</f>
        <v>80.200787303303642</v>
      </c>
      <c r="W10" s="105">
        <f>'4.1'!W10/'4.1'!$Q10*100</f>
        <v>126.74248665465042</v>
      </c>
      <c r="X10" s="105">
        <f>'4.1'!X10/'4.1'!$Q10*100</f>
        <v>101.54145061203215</v>
      </c>
      <c r="Y10" s="105">
        <f>'4.1'!Y10/'4.1'!$Q10*100</f>
        <v>97.287197849345844</v>
      </c>
      <c r="Z10" s="105">
        <f>'4.1'!Z10/'4.1'!$Q10*100</f>
        <v>108.0666862636001</v>
      </c>
      <c r="AA10" s="105">
        <f>'4.1'!AA10/'4.1'!$Q10*100</f>
        <v>134.66305447389908</v>
      </c>
      <c r="AB10" s="105">
        <f>'4.1'!AB10/'4.1'!$Q10*100</f>
        <v>104.99906940334411</v>
      </c>
      <c r="AC10" s="105">
        <f>'4.1'!AC10/'4.1'!$Q10*100</f>
        <v>122.69919680225074</v>
      </c>
      <c r="AD10" s="105">
        <f>'4.1'!AD10/'4.1'!$Q10*100</f>
        <v>114.64157609433472</v>
      </c>
      <c r="AE10" s="105">
        <f>'4.1'!AE10/'4.1'!$Q10*100</f>
        <v>58.883797110256438</v>
      </c>
      <c r="AF10" s="105">
        <f>'4.1'!AF10/'4.1'!$Q10*100</f>
        <v>54.265328156123068</v>
      </c>
    </row>
    <row r="11" spans="1:32" ht="30.2" customHeight="1" x14ac:dyDescent="0.2">
      <c r="A11" s="16" t="s">
        <v>71</v>
      </c>
      <c r="B11" s="38">
        <f>'4.1'!B11/'4.1'!$Q11*100</f>
        <v>82.199220167652584</v>
      </c>
      <c r="C11" s="38">
        <f>'4.1'!C11/'4.1'!$Q11*100</f>
        <v>84.181145044305666</v>
      </c>
      <c r="D11" s="38">
        <f>'4.1'!D11/'4.1'!$Q11*100</f>
        <v>84.116874118129218</v>
      </c>
      <c r="E11" s="38">
        <f>'4.1'!E11/'4.1'!$Q11*100</f>
        <v>81.127224471960076</v>
      </c>
      <c r="F11" s="38">
        <f>'4.1'!F11/'4.1'!$Q11*100</f>
        <v>83.757778735397082</v>
      </c>
      <c r="G11" s="38">
        <f>'4.1'!G11/'4.1'!$Q11*100</f>
        <v>89.58481424170914</v>
      </c>
      <c r="H11" s="38">
        <f>'4.1'!H11/'4.1'!$Q11*100</f>
        <v>79.464818366537571</v>
      </c>
      <c r="I11" s="38">
        <f>'4.1'!I11/'4.1'!$Q11*100</f>
        <v>85.442945074490794</v>
      </c>
      <c r="J11" s="38">
        <f>'4.1'!J11/'4.1'!$Q11*100</f>
        <v>90.185367149498134</v>
      </c>
      <c r="K11" s="38">
        <f>'4.1'!K11/'4.1'!$Q11*100</f>
        <v>98.416148797078989</v>
      </c>
      <c r="L11" s="38">
        <f>'4.1'!L11/'4.1'!$Q11*100</f>
        <v>103.36774854696688</v>
      </c>
      <c r="M11" s="38">
        <f>'4.1'!M11/'4.1'!$Q11*100</f>
        <v>96.119963215336782</v>
      </c>
      <c r="N11" s="38">
        <f>'4.1'!N11/'4.1'!$Q11*100</f>
        <v>103.57514501856757</v>
      </c>
      <c r="O11" s="38">
        <f>'4.1'!O11/'4.1'!$Q11*100</f>
        <v>101.33761285786551</v>
      </c>
      <c r="P11" s="38">
        <f>'4.1'!P11/'4.1'!$Q11*100</f>
        <v>101.15546560124946</v>
      </c>
      <c r="Q11" s="38">
        <f>'4.1'!Q11/'4.1'!$Q11*100</f>
        <v>100</v>
      </c>
      <c r="R11" s="38">
        <f>'4.1'!R11/'4.1'!$Q11*100</f>
        <v>101.00136909147666</v>
      </c>
      <c r="S11" s="38">
        <f>'4.1'!S11/'4.1'!$Q11*100</f>
        <v>101.09235704755879</v>
      </c>
      <c r="T11" s="38">
        <f>'4.1'!T11/'4.1'!$Q11*100</f>
        <v>98.443993600549845</v>
      </c>
      <c r="U11" s="38">
        <f>'4.1'!U11/'4.1'!$Q11*100</f>
        <v>88.98954615174911</v>
      </c>
      <c r="V11" s="38">
        <f>'4.1'!V11/'4.1'!$Q11*100</f>
        <v>85.449714323751408</v>
      </c>
      <c r="W11" s="38">
        <f>'4.1'!W11/'4.1'!$Q11*100</f>
        <v>79.591051407266733</v>
      </c>
      <c r="X11" s="38">
        <f>'4.1'!X11/'4.1'!$Q11*100</f>
        <v>80.3764373120963</v>
      </c>
      <c r="Y11" s="38">
        <f>'4.1'!Y11/'4.1'!$Q11*100</f>
        <v>73.69788947212929</v>
      </c>
      <c r="Z11" s="38">
        <f>'4.1'!Z11/'4.1'!$Q11*100</f>
        <v>73.686175941552946</v>
      </c>
      <c r="AA11" s="38">
        <f>'4.1'!AA11/'4.1'!$Q11*100</f>
        <v>76.160380290883239</v>
      </c>
      <c r="AB11" s="38">
        <f>'4.1'!AB11/'4.1'!$Q11*100</f>
        <v>73.448958600316317</v>
      </c>
      <c r="AC11" s="38">
        <f>'4.1'!AC11/'4.1'!$Q11*100</f>
        <v>77.379541737748426</v>
      </c>
      <c r="AD11" s="38">
        <f>'4.1'!AD11/'4.1'!$Q11*100</f>
        <v>74.835567624426787</v>
      </c>
      <c r="AE11" s="38">
        <f>'4.1'!AE11/'4.1'!$Q11*100</f>
        <v>73.100111397870833</v>
      </c>
      <c r="AF11" s="38">
        <f>'4.1'!AF11/'4.1'!$Q11*100</f>
        <v>64.535513732042887</v>
      </c>
    </row>
    <row r="12" spans="1:32" ht="13.5" thickBot="1" x14ac:dyDescent="0.25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32" ht="13.5" thickTop="1" x14ac:dyDescent="0.2">
      <c r="A13" s="94" t="s">
        <v>85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3"/>
      <c r="Z13" s="73"/>
      <c r="AA13" s="73"/>
      <c r="AB13" s="73"/>
      <c r="AC13" s="73"/>
      <c r="AD13" s="73"/>
      <c r="AE13" s="73"/>
      <c r="AF13" s="73"/>
    </row>
    <row r="14" spans="1:32" x14ac:dyDescent="0.2">
      <c r="A14" s="95" t="s">
        <v>81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5"/>
      <c r="Z14" s="75"/>
      <c r="AA14" s="75"/>
      <c r="AB14" s="75"/>
      <c r="AC14" s="75"/>
      <c r="AD14" s="75"/>
      <c r="AE14" s="75"/>
      <c r="AF14" s="75"/>
    </row>
    <row r="15" spans="1:32" x14ac:dyDescent="0.2">
      <c r="A15" s="96" t="s">
        <v>74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  <c r="Z15" s="77"/>
      <c r="AA15" s="77"/>
      <c r="AB15" s="77"/>
      <c r="AC15" s="77"/>
      <c r="AD15" s="77"/>
      <c r="AE15" s="77"/>
      <c r="AF15" s="77"/>
    </row>
    <row r="16" spans="1:32" x14ac:dyDescent="0.2">
      <c r="A16" s="97" t="s">
        <v>75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8"/>
      <c r="Z16" s="58"/>
      <c r="AA16" s="58"/>
      <c r="AB16" s="58"/>
      <c r="AC16" s="58"/>
      <c r="AD16" s="58"/>
      <c r="AE16" s="58"/>
      <c r="AF16" s="58"/>
    </row>
    <row r="17" spans="1:32" x14ac:dyDescent="0.2">
      <c r="A17" s="98" t="s">
        <v>76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8"/>
      <c r="Z17" s="58"/>
      <c r="AA17" s="58"/>
      <c r="AB17" s="58"/>
      <c r="AC17" s="58"/>
      <c r="AD17" s="58"/>
      <c r="AE17" s="58"/>
      <c r="AF17" s="58"/>
    </row>
    <row r="18" spans="1:32" ht="13.5" thickBot="1" x14ac:dyDescent="0.25">
      <c r="A18" s="99" t="s">
        <v>77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5"/>
      <c r="Z18" s="125"/>
      <c r="AA18" s="125"/>
      <c r="AB18" s="125"/>
      <c r="AC18" s="125"/>
      <c r="AD18" s="125"/>
      <c r="AE18" s="125"/>
      <c r="AF18" s="125"/>
    </row>
    <row r="19" spans="1:32" ht="13.5" thickTop="1" x14ac:dyDescent="0.2">
      <c r="A19" s="81" t="s">
        <v>14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60"/>
      <c r="Z19" s="60"/>
      <c r="AA19" s="60"/>
      <c r="AB19" s="60"/>
      <c r="AC19" s="60"/>
      <c r="AD19" s="60"/>
      <c r="AE19" s="60"/>
      <c r="AF19" s="60"/>
    </row>
    <row r="20" spans="1:32" ht="13.5" thickBot="1" x14ac:dyDescent="0.25">
      <c r="A20" s="87" t="s">
        <v>15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2"/>
      <c r="Z20" s="62"/>
      <c r="AA20" s="62"/>
      <c r="AB20" s="62"/>
      <c r="AC20" s="62"/>
      <c r="AD20" s="62"/>
      <c r="AE20" s="62"/>
      <c r="AF20" s="62"/>
    </row>
    <row r="21" spans="1:32" ht="13.5" thickTop="1" x14ac:dyDescent="0.2"/>
  </sheetData>
  <pageMargins left="0.75" right="0.75" top="1" bottom="1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AF22"/>
  <sheetViews>
    <sheetView tabSelected="1" zoomScale="130" zoomScaleNormal="130" workbookViewId="0">
      <pane xSplit="1" topLeftCell="B1" activePane="topRight" state="frozen"/>
      <selection pane="topRight"/>
    </sheetView>
  </sheetViews>
  <sheetFormatPr defaultColWidth="11.42578125" defaultRowHeight="12.75" x14ac:dyDescent="0.2"/>
  <cols>
    <col min="1" max="1" width="29.7109375" style="2" customWidth="1"/>
    <col min="2" max="2" width="10" style="2" bestFit="1" customWidth="1"/>
    <col min="3" max="4" width="9.28515625" style="2" bestFit="1" customWidth="1"/>
    <col min="5" max="5" width="9.5703125" style="2" bestFit="1" customWidth="1"/>
    <col min="6" max="6" width="9.7109375" style="2" bestFit="1" customWidth="1"/>
    <col min="7" max="7" width="10" style="2" bestFit="1" customWidth="1"/>
    <col min="8" max="8" width="9.28515625" style="2" bestFit="1" customWidth="1"/>
    <col min="9" max="9" width="9.7109375" style="2" bestFit="1" customWidth="1"/>
    <col min="10" max="10" width="9.28515625" style="2" bestFit="1" customWidth="1"/>
    <col min="11" max="11" width="9.7109375" style="2" bestFit="1" customWidth="1"/>
    <col min="12" max="12" width="9.28515625" style="2" bestFit="1" customWidth="1"/>
    <col min="13" max="13" width="10" style="2" bestFit="1" customWidth="1"/>
    <col min="14" max="14" width="9.7109375" style="2" bestFit="1" customWidth="1"/>
    <col min="15" max="15" width="8.7109375" style="2" bestFit="1" customWidth="1"/>
    <col min="16" max="16" width="10" style="2" bestFit="1" customWidth="1"/>
    <col min="17" max="17" width="9.7109375" style="2" bestFit="1" customWidth="1"/>
    <col min="18" max="18" width="9.28515625" style="2" bestFit="1" customWidth="1"/>
    <col min="19" max="19" width="10" style="2" bestFit="1" customWidth="1"/>
    <col min="20" max="20" width="9.7109375" style="2" bestFit="1" customWidth="1"/>
    <col min="21" max="21" width="10" style="2" bestFit="1" customWidth="1"/>
    <col min="22" max="23" width="9.7109375" style="2" bestFit="1" customWidth="1"/>
    <col min="24" max="24" width="10" style="2" bestFit="1" customWidth="1"/>
    <col min="25" max="25" width="9.7109375" style="2" bestFit="1" customWidth="1"/>
    <col min="26" max="26" width="11" style="2" bestFit="1" customWidth="1"/>
    <col min="27" max="28" width="10.7109375" style="2" bestFit="1" customWidth="1"/>
    <col min="29" max="30" width="11.42578125" style="2"/>
    <col min="31" max="31" width="12.42578125" style="2" customWidth="1"/>
    <col min="32" max="255" width="11.42578125" style="2"/>
    <col min="256" max="256" width="29.7109375" style="2" customWidth="1"/>
    <col min="257" max="257" width="11.7109375" style="2" customWidth="1"/>
    <col min="258" max="258" width="8.7109375" style="2" customWidth="1"/>
    <col min="259" max="276" width="8.7109375" style="2" bestFit="1" customWidth="1"/>
    <col min="277" max="277" width="8.7109375" style="2" customWidth="1"/>
    <col min="278" max="282" width="8.7109375" style="2" bestFit="1" customWidth="1"/>
    <col min="283" max="511" width="11.42578125" style="2"/>
    <col min="512" max="512" width="29.7109375" style="2" customWidth="1"/>
    <col min="513" max="513" width="11.7109375" style="2" customWidth="1"/>
    <col min="514" max="514" width="8.7109375" style="2" customWidth="1"/>
    <col min="515" max="532" width="8.7109375" style="2" bestFit="1" customWidth="1"/>
    <col min="533" max="533" width="8.7109375" style="2" customWidth="1"/>
    <col min="534" max="538" width="8.7109375" style="2" bestFit="1" customWidth="1"/>
    <col min="539" max="767" width="11.42578125" style="2"/>
    <col min="768" max="768" width="29.7109375" style="2" customWidth="1"/>
    <col min="769" max="769" width="11.7109375" style="2" customWidth="1"/>
    <col min="770" max="770" width="8.7109375" style="2" customWidth="1"/>
    <col min="771" max="788" width="8.7109375" style="2" bestFit="1" customWidth="1"/>
    <col min="789" max="789" width="8.7109375" style="2" customWidth="1"/>
    <col min="790" max="794" width="8.7109375" style="2" bestFit="1" customWidth="1"/>
    <col min="795" max="1023" width="11.42578125" style="2"/>
    <col min="1024" max="1024" width="29.7109375" style="2" customWidth="1"/>
    <col min="1025" max="1025" width="11.7109375" style="2" customWidth="1"/>
    <col min="1026" max="1026" width="8.7109375" style="2" customWidth="1"/>
    <col min="1027" max="1044" width="8.7109375" style="2" bestFit="1" customWidth="1"/>
    <col min="1045" max="1045" width="8.7109375" style="2" customWidth="1"/>
    <col min="1046" max="1050" width="8.7109375" style="2" bestFit="1" customWidth="1"/>
    <col min="1051" max="1279" width="11.42578125" style="2"/>
    <col min="1280" max="1280" width="29.7109375" style="2" customWidth="1"/>
    <col min="1281" max="1281" width="11.7109375" style="2" customWidth="1"/>
    <col min="1282" max="1282" width="8.7109375" style="2" customWidth="1"/>
    <col min="1283" max="1300" width="8.7109375" style="2" bestFit="1" customWidth="1"/>
    <col min="1301" max="1301" width="8.7109375" style="2" customWidth="1"/>
    <col min="1302" max="1306" width="8.7109375" style="2" bestFit="1" customWidth="1"/>
    <col min="1307" max="1535" width="11.42578125" style="2"/>
    <col min="1536" max="1536" width="29.7109375" style="2" customWidth="1"/>
    <col min="1537" max="1537" width="11.7109375" style="2" customWidth="1"/>
    <col min="1538" max="1538" width="8.7109375" style="2" customWidth="1"/>
    <col min="1539" max="1556" width="8.7109375" style="2" bestFit="1" customWidth="1"/>
    <col min="1557" max="1557" width="8.7109375" style="2" customWidth="1"/>
    <col min="1558" max="1562" width="8.7109375" style="2" bestFit="1" customWidth="1"/>
    <col min="1563" max="1791" width="11.42578125" style="2"/>
    <col min="1792" max="1792" width="29.7109375" style="2" customWidth="1"/>
    <col min="1793" max="1793" width="11.7109375" style="2" customWidth="1"/>
    <col min="1794" max="1794" width="8.7109375" style="2" customWidth="1"/>
    <col min="1795" max="1812" width="8.7109375" style="2" bestFit="1" customWidth="1"/>
    <col min="1813" max="1813" width="8.7109375" style="2" customWidth="1"/>
    <col min="1814" max="1818" width="8.7109375" style="2" bestFit="1" customWidth="1"/>
    <col min="1819" max="2047" width="11.42578125" style="2"/>
    <col min="2048" max="2048" width="29.7109375" style="2" customWidth="1"/>
    <col min="2049" max="2049" width="11.7109375" style="2" customWidth="1"/>
    <col min="2050" max="2050" width="8.7109375" style="2" customWidth="1"/>
    <col min="2051" max="2068" width="8.7109375" style="2" bestFit="1" customWidth="1"/>
    <col min="2069" max="2069" width="8.7109375" style="2" customWidth="1"/>
    <col min="2070" max="2074" width="8.7109375" style="2" bestFit="1" customWidth="1"/>
    <col min="2075" max="2303" width="11.42578125" style="2"/>
    <col min="2304" max="2304" width="29.7109375" style="2" customWidth="1"/>
    <col min="2305" max="2305" width="11.7109375" style="2" customWidth="1"/>
    <col min="2306" max="2306" width="8.7109375" style="2" customWidth="1"/>
    <col min="2307" max="2324" width="8.7109375" style="2" bestFit="1" customWidth="1"/>
    <col min="2325" max="2325" width="8.7109375" style="2" customWidth="1"/>
    <col min="2326" max="2330" width="8.7109375" style="2" bestFit="1" customWidth="1"/>
    <col min="2331" max="2559" width="11.42578125" style="2"/>
    <col min="2560" max="2560" width="29.7109375" style="2" customWidth="1"/>
    <col min="2561" max="2561" width="11.7109375" style="2" customWidth="1"/>
    <col min="2562" max="2562" width="8.7109375" style="2" customWidth="1"/>
    <col min="2563" max="2580" width="8.7109375" style="2" bestFit="1" customWidth="1"/>
    <col min="2581" max="2581" width="8.7109375" style="2" customWidth="1"/>
    <col min="2582" max="2586" width="8.7109375" style="2" bestFit="1" customWidth="1"/>
    <col min="2587" max="2815" width="11.42578125" style="2"/>
    <col min="2816" max="2816" width="29.7109375" style="2" customWidth="1"/>
    <col min="2817" max="2817" width="11.7109375" style="2" customWidth="1"/>
    <col min="2818" max="2818" width="8.7109375" style="2" customWidth="1"/>
    <col min="2819" max="2836" width="8.7109375" style="2" bestFit="1" customWidth="1"/>
    <col min="2837" max="2837" width="8.7109375" style="2" customWidth="1"/>
    <col min="2838" max="2842" width="8.7109375" style="2" bestFit="1" customWidth="1"/>
    <col min="2843" max="3071" width="11.42578125" style="2"/>
    <col min="3072" max="3072" width="29.7109375" style="2" customWidth="1"/>
    <col min="3073" max="3073" width="11.7109375" style="2" customWidth="1"/>
    <col min="3074" max="3074" width="8.7109375" style="2" customWidth="1"/>
    <col min="3075" max="3092" width="8.7109375" style="2" bestFit="1" customWidth="1"/>
    <col min="3093" max="3093" width="8.7109375" style="2" customWidth="1"/>
    <col min="3094" max="3098" width="8.7109375" style="2" bestFit="1" customWidth="1"/>
    <col min="3099" max="3327" width="11.42578125" style="2"/>
    <col min="3328" max="3328" width="29.7109375" style="2" customWidth="1"/>
    <col min="3329" max="3329" width="11.7109375" style="2" customWidth="1"/>
    <col min="3330" max="3330" width="8.7109375" style="2" customWidth="1"/>
    <col min="3331" max="3348" width="8.7109375" style="2" bestFit="1" customWidth="1"/>
    <col min="3349" max="3349" width="8.7109375" style="2" customWidth="1"/>
    <col min="3350" max="3354" width="8.7109375" style="2" bestFit="1" customWidth="1"/>
    <col min="3355" max="3583" width="11.42578125" style="2"/>
    <col min="3584" max="3584" width="29.7109375" style="2" customWidth="1"/>
    <col min="3585" max="3585" width="11.7109375" style="2" customWidth="1"/>
    <col min="3586" max="3586" width="8.7109375" style="2" customWidth="1"/>
    <col min="3587" max="3604" width="8.7109375" style="2" bestFit="1" customWidth="1"/>
    <col min="3605" max="3605" width="8.7109375" style="2" customWidth="1"/>
    <col min="3606" max="3610" width="8.7109375" style="2" bestFit="1" customWidth="1"/>
    <col min="3611" max="3839" width="11.42578125" style="2"/>
    <col min="3840" max="3840" width="29.7109375" style="2" customWidth="1"/>
    <col min="3841" max="3841" width="11.7109375" style="2" customWidth="1"/>
    <col min="3842" max="3842" width="8.7109375" style="2" customWidth="1"/>
    <col min="3843" max="3860" width="8.7109375" style="2" bestFit="1" customWidth="1"/>
    <col min="3861" max="3861" width="8.7109375" style="2" customWidth="1"/>
    <col min="3862" max="3866" width="8.7109375" style="2" bestFit="1" customWidth="1"/>
    <col min="3867" max="4095" width="11.42578125" style="2"/>
    <col min="4096" max="4096" width="29.7109375" style="2" customWidth="1"/>
    <col min="4097" max="4097" width="11.7109375" style="2" customWidth="1"/>
    <col min="4098" max="4098" width="8.7109375" style="2" customWidth="1"/>
    <col min="4099" max="4116" width="8.7109375" style="2" bestFit="1" customWidth="1"/>
    <col min="4117" max="4117" width="8.7109375" style="2" customWidth="1"/>
    <col min="4118" max="4122" width="8.7109375" style="2" bestFit="1" customWidth="1"/>
    <col min="4123" max="4351" width="11.42578125" style="2"/>
    <col min="4352" max="4352" width="29.7109375" style="2" customWidth="1"/>
    <col min="4353" max="4353" width="11.7109375" style="2" customWidth="1"/>
    <col min="4354" max="4354" width="8.7109375" style="2" customWidth="1"/>
    <col min="4355" max="4372" width="8.7109375" style="2" bestFit="1" customWidth="1"/>
    <col min="4373" max="4373" width="8.7109375" style="2" customWidth="1"/>
    <col min="4374" max="4378" width="8.7109375" style="2" bestFit="1" customWidth="1"/>
    <col min="4379" max="4607" width="11.42578125" style="2"/>
    <col min="4608" max="4608" width="29.7109375" style="2" customWidth="1"/>
    <col min="4609" max="4609" width="11.7109375" style="2" customWidth="1"/>
    <col min="4610" max="4610" width="8.7109375" style="2" customWidth="1"/>
    <col min="4611" max="4628" width="8.7109375" style="2" bestFit="1" customWidth="1"/>
    <col min="4629" max="4629" width="8.7109375" style="2" customWidth="1"/>
    <col min="4630" max="4634" width="8.7109375" style="2" bestFit="1" customWidth="1"/>
    <col min="4635" max="4863" width="11.42578125" style="2"/>
    <col min="4864" max="4864" width="29.7109375" style="2" customWidth="1"/>
    <col min="4865" max="4865" width="11.7109375" style="2" customWidth="1"/>
    <col min="4866" max="4866" width="8.7109375" style="2" customWidth="1"/>
    <col min="4867" max="4884" width="8.7109375" style="2" bestFit="1" customWidth="1"/>
    <col min="4885" max="4885" width="8.7109375" style="2" customWidth="1"/>
    <col min="4886" max="4890" width="8.7109375" style="2" bestFit="1" customWidth="1"/>
    <col min="4891" max="5119" width="11.42578125" style="2"/>
    <col min="5120" max="5120" width="29.7109375" style="2" customWidth="1"/>
    <col min="5121" max="5121" width="11.7109375" style="2" customWidth="1"/>
    <col min="5122" max="5122" width="8.7109375" style="2" customWidth="1"/>
    <col min="5123" max="5140" width="8.7109375" style="2" bestFit="1" customWidth="1"/>
    <col min="5141" max="5141" width="8.7109375" style="2" customWidth="1"/>
    <col min="5142" max="5146" width="8.7109375" style="2" bestFit="1" customWidth="1"/>
    <col min="5147" max="5375" width="11.42578125" style="2"/>
    <col min="5376" max="5376" width="29.7109375" style="2" customWidth="1"/>
    <col min="5377" max="5377" width="11.7109375" style="2" customWidth="1"/>
    <col min="5378" max="5378" width="8.7109375" style="2" customWidth="1"/>
    <col min="5379" max="5396" width="8.7109375" style="2" bestFit="1" customWidth="1"/>
    <col min="5397" max="5397" width="8.7109375" style="2" customWidth="1"/>
    <col min="5398" max="5402" width="8.7109375" style="2" bestFit="1" customWidth="1"/>
    <col min="5403" max="5631" width="11.42578125" style="2"/>
    <col min="5632" max="5632" width="29.7109375" style="2" customWidth="1"/>
    <col min="5633" max="5633" width="11.7109375" style="2" customWidth="1"/>
    <col min="5634" max="5634" width="8.7109375" style="2" customWidth="1"/>
    <col min="5635" max="5652" width="8.7109375" style="2" bestFit="1" customWidth="1"/>
    <col min="5653" max="5653" width="8.7109375" style="2" customWidth="1"/>
    <col min="5654" max="5658" width="8.7109375" style="2" bestFit="1" customWidth="1"/>
    <col min="5659" max="5887" width="11.42578125" style="2"/>
    <col min="5888" max="5888" width="29.7109375" style="2" customWidth="1"/>
    <col min="5889" max="5889" width="11.7109375" style="2" customWidth="1"/>
    <col min="5890" max="5890" width="8.7109375" style="2" customWidth="1"/>
    <col min="5891" max="5908" width="8.7109375" style="2" bestFit="1" customWidth="1"/>
    <col min="5909" max="5909" width="8.7109375" style="2" customWidth="1"/>
    <col min="5910" max="5914" width="8.7109375" style="2" bestFit="1" customWidth="1"/>
    <col min="5915" max="6143" width="11.42578125" style="2"/>
    <col min="6144" max="6144" width="29.7109375" style="2" customWidth="1"/>
    <col min="6145" max="6145" width="11.7109375" style="2" customWidth="1"/>
    <col min="6146" max="6146" width="8.7109375" style="2" customWidth="1"/>
    <col min="6147" max="6164" width="8.7109375" style="2" bestFit="1" customWidth="1"/>
    <col min="6165" max="6165" width="8.7109375" style="2" customWidth="1"/>
    <col min="6166" max="6170" width="8.7109375" style="2" bestFit="1" customWidth="1"/>
    <col min="6171" max="6399" width="11.42578125" style="2"/>
    <col min="6400" max="6400" width="29.7109375" style="2" customWidth="1"/>
    <col min="6401" max="6401" width="11.7109375" style="2" customWidth="1"/>
    <col min="6402" max="6402" width="8.7109375" style="2" customWidth="1"/>
    <col min="6403" max="6420" width="8.7109375" style="2" bestFit="1" customWidth="1"/>
    <col min="6421" max="6421" width="8.7109375" style="2" customWidth="1"/>
    <col min="6422" max="6426" width="8.7109375" style="2" bestFit="1" customWidth="1"/>
    <col min="6427" max="6655" width="11.42578125" style="2"/>
    <col min="6656" max="6656" width="29.7109375" style="2" customWidth="1"/>
    <col min="6657" max="6657" width="11.7109375" style="2" customWidth="1"/>
    <col min="6658" max="6658" width="8.7109375" style="2" customWidth="1"/>
    <col min="6659" max="6676" width="8.7109375" style="2" bestFit="1" customWidth="1"/>
    <col min="6677" max="6677" width="8.7109375" style="2" customWidth="1"/>
    <col min="6678" max="6682" width="8.7109375" style="2" bestFit="1" customWidth="1"/>
    <col min="6683" max="6911" width="11.42578125" style="2"/>
    <col min="6912" max="6912" width="29.7109375" style="2" customWidth="1"/>
    <col min="6913" max="6913" width="11.7109375" style="2" customWidth="1"/>
    <col min="6914" max="6914" width="8.7109375" style="2" customWidth="1"/>
    <col min="6915" max="6932" width="8.7109375" style="2" bestFit="1" customWidth="1"/>
    <col min="6933" max="6933" width="8.7109375" style="2" customWidth="1"/>
    <col min="6934" max="6938" width="8.7109375" style="2" bestFit="1" customWidth="1"/>
    <col min="6939" max="7167" width="11.42578125" style="2"/>
    <col min="7168" max="7168" width="29.7109375" style="2" customWidth="1"/>
    <col min="7169" max="7169" width="11.7109375" style="2" customWidth="1"/>
    <col min="7170" max="7170" width="8.7109375" style="2" customWidth="1"/>
    <col min="7171" max="7188" width="8.7109375" style="2" bestFit="1" customWidth="1"/>
    <col min="7189" max="7189" width="8.7109375" style="2" customWidth="1"/>
    <col min="7190" max="7194" width="8.7109375" style="2" bestFit="1" customWidth="1"/>
    <col min="7195" max="7423" width="11.42578125" style="2"/>
    <col min="7424" max="7424" width="29.7109375" style="2" customWidth="1"/>
    <col min="7425" max="7425" width="11.7109375" style="2" customWidth="1"/>
    <col min="7426" max="7426" width="8.7109375" style="2" customWidth="1"/>
    <col min="7427" max="7444" width="8.7109375" style="2" bestFit="1" customWidth="1"/>
    <col min="7445" max="7445" width="8.7109375" style="2" customWidth="1"/>
    <col min="7446" max="7450" width="8.7109375" style="2" bestFit="1" customWidth="1"/>
    <col min="7451" max="7679" width="11.42578125" style="2"/>
    <col min="7680" max="7680" width="29.7109375" style="2" customWidth="1"/>
    <col min="7681" max="7681" width="11.7109375" style="2" customWidth="1"/>
    <col min="7682" max="7682" width="8.7109375" style="2" customWidth="1"/>
    <col min="7683" max="7700" width="8.7109375" style="2" bestFit="1" customWidth="1"/>
    <col min="7701" max="7701" width="8.7109375" style="2" customWidth="1"/>
    <col min="7702" max="7706" width="8.7109375" style="2" bestFit="1" customWidth="1"/>
    <col min="7707" max="7935" width="11.42578125" style="2"/>
    <col min="7936" max="7936" width="29.7109375" style="2" customWidth="1"/>
    <col min="7937" max="7937" width="11.7109375" style="2" customWidth="1"/>
    <col min="7938" max="7938" width="8.7109375" style="2" customWidth="1"/>
    <col min="7939" max="7956" width="8.7109375" style="2" bestFit="1" customWidth="1"/>
    <col min="7957" max="7957" width="8.7109375" style="2" customWidth="1"/>
    <col min="7958" max="7962" width="8.7109375" style="2" bestFit="1" customWidth="1"/>
    <col min="7963" max="8191" width="11.42578125" style="2"/>
    <col min="8192" max="8192" width="29.7109375" style="2" customWidth="1"/>
    <col min="8193" max="8193" width="11.7109375" style="2" customWidth="1"/>
    <col min="8194" max="8194" width="8.7109375" style="2" customWidth="1"/>
    <col min="8195" max="8212" width="8.7109375" style="2" bestFit="1" customWidth="1"/>
    <col min="8213" max="8213" width="8.7109375" style="2" customWidth="1"/>
    <col min="8214" max="8218" width="8.7109375" style="2" bestFit="1" customWidth="1"/>
    <col min="8219" max="8447" width="11.42578125" style="2"/>
    <col min="8448" max="8448" width="29.7109375" style="2" customWidth="1"/>
    <col min="8449" max="8449" width="11.7109375" style="2" customWidth="1"/>
    <col min="8450" max="8450" width="8.7109375" style="2" customWidth="1"/>
    <col min="8451" max="8468" width="8.7109375" style="2" bestFit="1" customWidth="1"/>
    <col min="8469" max="8469" width="8.7109375" style="2" customWidth="1"/>
    <col min="8470" max="8474" width="8.7109375" style="2" bestFit="1" customWidth="1"/>
    <col min="8475" max="8703" width="11.42578125" style="2"/>
    <col min="8704" max="8704" width="29.7109375" style="2" customWidth="1"/>
    <col min="8705" max="8705" width="11.7109375" style="2" customWidth="1"/>
    <col min="8706" max="8706" width="8.7109375" style="2" customWidth="1"/>
    <col min="8707" max="8724" width="8.7109375" style="2" bestFit="1" customWidth="1"/>
    <col min="8725" max="8725" width="8.7109375" style="2" customWidth="1"/>
    <col min="8726" max="8730" width="8.7109375" style="2" bestFit="1" customWidth="1"/>
    <col min="8731" max="8959" width="11.42578125" style="2"/>
    <col min="8960" max="8960" width="29.7109375" style="2" customWidth="1"/>
    <col min="8961" max="8961" width="11.7109375" style="2" customWidth="1"/>
    <col min="8962" max="8962" width="8.7109375" style="2" customWidth="1"/>
    <col min="8963" max="8980" width="8.7109375" style="2" bestFit="1" customWidth="1"/>
    <col min="8981" max="8981" width="8.7109375" style="2" customWidth="1"/>
    <col min="8982" max="8986" width="8.7109375" style="2" bestFit="1" customWidth="1"/>
    <col min="8987" max="9215" width="11.42578125" style="2"/>
    <col min="9216" max="9216" width="29.7109375" style="2" customWidth="1"/>
    <col min="9217" max="9217" width="11.7109375" style="2" customWidth="1"/>
    <col min="9218" max="9218" width="8.7109375" style="2" customWidth="1"/>
    <col min="9219" max="9236" width="8.7109375" style="2" bestFit="1" customWidth="1"/>
    <col min="9237" max="9237" width="8.7109375" style="2" customWidth="1"/>
    <col min="9238" max="9242" width="8.7109375" style="2" bestFit="1" customWidth="1"/>
    <col min="9243" max="9471" width="11.42578125" style="2"/>
    <col min="9472" max="9472" width="29.7109375" style="2" customWidth="1"/>
    <col min="9473" max="9473" width="11.7109375" style="2" customWidth="1"/>
    <col min="9474" max="9474" width="8.7109375" style="2" customWidth="1"/>
    <col min="9475" max="9492" width="8.7109375" style="2" bestFit="1" customWidth="1"/>
    <col min="9493" max="9493" width="8.7109375" style="2" customWidth="1"/>
    <col min="9494" max="9498" width="8.7109375" style="2" bestFit="1" customWidth="1"/>
    <col min="9499" max="9727" width="11.42578125" style="2"/>
    <col min="9728" max="9728" width="29.7109375" style="2" customWidth="1"/>
    <col min="9729" max="9729" width="11.7109375" style="2" customWidth="1"/>
    <col min="9730" max="9730" width="8.7109375" style="2" customWidth="1"/>
    <col min="9731" max="9748" width="8.7109375" style="2" bestFit="1" customWidth="1"/>
    <col min="9749" max="9749" width="8.7109375" style="2" customWidth="1"/>
    <col min="9750" max="9754" width="8.7109375" style="2" bestFit="1" customWidth="1"/>
    <col min="9755" max="9983" width="11.42578125" style="2"/>
    <col min="9984" max="9984" width="29.7109375" style="2" customWidth="1"/>
    <col min="9985" max="9985" width="11.7109375" style="2" customWidth="1"/>
    <col min="9986" max="9986" width="8.7109375" style="2" customWidth="1"/>
    <col min="9987" max="10004" width="8.7109375" style="2" bestFit="1" customWidth="1"/>
    <col min="10005" max="10005" width="8.7109375" style="2" customWidth="1"/>
    <col min="10006" max="10010" width="8.7109375" style="2" bestFit="1" customWidth="1"/>
    <col min="10011" max="10239" width="11.42578125" style="2"/>
    <col min="10240" max="10240" width="29.7109375" style="2" customWidth="1"/>
    <col min="10241" max="10241" width="11.7109375" style="2" customWidth="1"/>
    <col min="10242" max="10242" width="8.7109375" style="2" customWidth="1"/>
    <col min="10243" max="10260" width="8.7109375" style="2" bestFit="1" customWidth="1"/>
    <col min="10261" max="10261" width="8.7109375" style="2" customWidth="1"/>
    <col min="10262" max="10266" width="8.7109375" style="2" bestFit="1" customWidth="1"/>
    <col min="10267" max="10495" width="11.42578125" style="2"/>
    <col min="10496" max="10496" width="29.7109375" style="2" customWidth="1"/>
    <col min="10497" max="10497" width="11.7109375" style="2" customWidth="1"/>
    <col min="10498" max="10498" width="8.7109375" style="2" customWidth="1"/>
    <col min="10499" max="10516" width="8.7109375" style="2" bestFit="1" customWidth="1"/>
    <col min="10517" max="10517" width="8.7109375" style="2" customWidth="1"/>
    <col min="10518" max="10522" width="8.7109375" style="2" bestFit="1" customWidth="1"/>
    <col min="10523" max="10751" width="11.42578125" style="2"/>
    <col min="10752" max="10752" width="29.7109375" style="2" customWidth="1"/>
    <col min="10753" max="10753" width="11.7109375" style="2" customWidth="1"/>
    <col min="10754" max="10754" width="8.7109375" style="2" customWidth="1"/>
    <col min="10755" max="10772" width="8.7109375" style="2" bestFit="1" customWidth="1"/>
    <col min="10773" max="10773" width="8.7109375" style="2" customWidth="1"/>
    <col min="10774" max="10778" width="8.7109375" style="2" bestFit="1" customWidth="1"/>
    <col min="10779" max="11007" width="11.42578125" style="2"/>
    <col min="11008" max="11008" width="29.7109375" style="2" customWidth="1"/>
    <col min="11009" max="11009" width="11.7109375" style="2" customWidth="1"/>
    <col min="11010" max="11010" width="8.7109375" style="2" customWidth="1"/>
    <col min="11011" max="11028" width="8.7109375" style="2" bestFit="1" customWidth="1"/>
    <col min="11029" max="11029" width="8.7109375" style="2" customWidth="1"/>
    <col min="11030" max="11034" width="8.7109375" style="2" bestFit="1" customWidth="1"/>
    <col min="11035" max="11263" width="11.42578125" style="2"/>
    <col min="11264" max="11264" width="29.7109375" style="2" customWidth="1"/>
    <col min="11265" max="11265" width="11.7109375" style="2" customWidth="1"/>
    <col min="11266" max="11266" width="8.7109375" style="2" customWidth="1"/>
    <col min="11267" max="11284" width="8.7109375" style="2" bestFit="1" customWidth="1"/>
    <col min="11285" max="11285" width="8.7109375" style="2" customWidth="1"/>
    <col min="11286" max="11290" width="8.7109375" style="2" bestFit="1" customWidth="1"/>
    <col min="11291" max="11519" width="11.42578125" style="2"/>
    <col min="11520" max="11520" width="29.7109375" style="2" customWidth="1"/>
    <col min="11521" max="11521" width="11.7109375" style="2" customWidth="1"/>
    <col min="11522" max="11522" width="8.7109375" style="2" customWidth="1"/>
    <col min="11523" max="11540" width="8.7109375" style="2" bestFit="1" customWidth="1"/>
    <col min="11541" max="11541" width="8.7109375" style="2" customWidth="1"/>
    <col min="11542" max="11546" width="8.7109375" style="2" bestFit="1" customWidth="1"/>
    <col min="11547" max="11775" width="11.42578125" style="2"/>
    <col min="11776" max="11776" width="29.7109375" style="2" customWidth="1"/>
    <col min="11777" max="11777" width="11.7109375" style="2" customWidth="1"/>
    <col min="11778" max="11778" width="8.7109375" style="2" customWidth="1"/>
    <col min="11779" max="11796" width="8.7109375" style="2" bestFit="1" customWidth="1"/>
    <col min="11797" max="11797" width="8.7109375" style="2" customWidth="1"/>
    <col min="11798" max="11802" width="8.7109375" style="2" bestFit="1" customWidth="1"/>
    <col min="11803" max="12031" width="11.42578125" style="2"/>
    <col min="12032" max="12032" width="29.7109375" style="2" customWidth="1"/>
    <col min="12033" max="12033" width="11.7109375" style="2" customWidth="1"/>
    <col min="12034" max="12034" width="8.7109375" style="2" customWidth="1"/>
    <col min="12035" max="12052" width="8.7109375" style="2" bestFit="1" customWidth="1"/>
    <col min="12053" max="12053" width="8.7109375" style="2" customWidth="1"/>
    <col min="12054" max="12058" width="8.7109375" style="2" bestFit="1" customWidth="1"/>
    <col min="12059" max="12287" width="11.42578125" style="2"/>
    <col min="12288" max="12288" width="29.7109375" style="2" customWidth="1"/>
    <col min="12289" max="12289" width="11.7109375" style="2" customWidth="1"/>
    <col min="12290" max="12290" width="8.7109375" style="2" customWidth="1"/>
    <col min="12291" max="12308" width="8.7109375" style="2" bestFit="1" customWidth="1"/>
    <col min="12309" max="12309" width="8.7109375" style="2" customWidth="1"/>
    <col min="12310" max="12314" width="8.7109375" style="2" bestFit="1" customWidth="1"/>
    <col min="12315" max="12543" width="11.42578125" style="2"/>
    <col min="12544" max="12544" width="29.7109375" style="2" customWidth="1"/>
    <col min="12545" max="12545" width="11.7109375" style="2" customWidth="1"/>
    <col min="12546" max="12546" width="8.7109375" style="2" customWidth="1"/>
    <col min="12547" max="12564" width="8.7109375" style="2" bestFit="1" customWidth="1"/>
    <col min="12565" max="12565" width="8.7109375" style="2" customWidth="1"/>
    <col min="12566" max="12570" width="8.7109375" style="2" bestFit="1" customWidth="1"/>
    <col min="12571" max="12799" width="11.42578125" style="2"/>
    <col min="12800" max="12800" width="29.7109375" style="2" customWidth="1"/>
    <col min="12801" max="12801" width="11.7109375" style="2" customWidth="1"/>
    <col min="12802" max="12802" width="8.7109375" style="2" customWidth="1"/>
    <col min="12803" max="12820" width="8.7109375" style="2" bestFit="1" customWidth="1"/>
    <col min="12821" max="12821" width="8.7109375" style="2" customWidth="1"/>
    <col min="12822" max="12826" width="8.7109375" style="2" bestFit="1" customWidth="1"/>
    <col min="12827" max="13055" width="11.42578125" style="2"/>
    <col min="13056" max="13056" width="29.7109375" style="2" customWidth="1"/>
    <col min="13057" max="13057" width="11.7109375" style="2" customWidth="1"/>
    <col min="13058" max="13058" width="8.7109375" style="2" customWidth="1"/>
    <col min="13059" max="13076" width="8.7109375" style="2" bestFit="1" customWidth="1"/>
    <col min="13077" max="13077" width="8.7109375" style="2" customWidth="1"/>
    <col min="13078" max="13082" width="8.7109375" style="2" bestFit="1" customWidth="1"/>
    <col min="13083" max="13311" width="11.42578125" style="2"/>
    <col min="13312" max="13312" width="29.7109375" style="2" customWidth="1"/>
    <col min="13313" max="13313" width="11.7109375" style="2" customWidth="1"/>
    <col min="13314" max="13314" width="8.7109375" style="2" customWidth="1"/>
    <col min="13315" max="13332" width="8.7109375" style="2" bestFit="1" customWidth="1"/>
    <col min="13333" max="13333" width="8.7109375" style="2" customWidth="1"/>
    <col min="13334" max="13338" width="8.7109375" style="2" bestFit="1" customWidth="1"/>
    <col min="13339" max="13567" width="11.42578125" style="2"/>
    <col min="13568" max="13568" width="29.7109375" style="2" customWidth="1"/>
    <col min="13569" max="13569" width="11.7109375" style="2" customWidth="1"/>
    <col min="13570" max="13570" width="8.7109375" style="2" customWidth="1"/>
    <col min="13571" max="13588" width="8.7109375" style="2" bestFit="1" customWidth="1"/>
    <col min="13589" max="13589" width="8.7109375" style="2" customWidth="1"/>
    <col min="13590" max="13594" width="8.7109375" style="2" bestFit="1" customWidth="1"/>
    <col min="13595" max="13823" width="11.42578125" style="2"/>
    <col min="13824" max="13824" width="29.7109375" style="2" customWidth="1"/>
    <col min="13825" max="13825" width="11.7109375" style="2" customWidth="1"/>
    <col min="13826" max="13826" width="8.7109375" style="2" customWidth="1"/>
    <col min="13827" max="13844" width="8.7109375" style="2" bestFit="1" customWidth="1"/>
    <col min="13845" max="13845" width="8.7109375" style="2" customWidth="1"/>
    <col min="13846" max="13850" width="8.7109375" style="2" bestFit="1" customWidth="1"/>
    <col min="13851" max="14079" width="11.42578125" style="2"/>
    <col min="14080" max="14080" width="29.7109375" style="2" customWidth="1"/>
    <col min="14081" max="14081" width="11.7109375" style="2" customWidth="1"/>
    <col min="14082" max="14082" width="8.7109375" style="2" customWidth="1"/>
    <col min="14083" max="14100" width="8.7109375" style="2" bestFit="1" customWidth="1"/>
    <col min="14101" max="14101" width="8.7109375" style="2" customWidth="1"/>
    <col min="14102" max="14106" width="8.7109375" style="2" bestFit="1" customWidth="1"/>
    <col min="14107" max="14335" width="11.42578125" style="2"/>
    <col min="14336" max="14336" width="29.7109375" style="2" customWidth="1"/>
    <col min="14337" max="14337" width="11.7109375" style="2" customWidth="1"/>
    <col min="14338" max="14338" width="8.7109375" style="2" customWidth="1"/>
    <col min="14339" max="14356" width="8.7109375" style="2" bestFit="1" customWidth="1"/>
    <col min="14357" max="14357" width="8.7109375" style="2" customWidth="1"/>
    <col min="14358" max="14362" width="8.7109375" style="2" bestFit="1" customWidth="1"/>
    <col min="14363" max="14591" width="11.42578125" style="2"/>
    <col min="14592" max="14592" width="29.7109375" style="2" customWidth="1"/>
    <col min="14593" max="14593" width="11.7109375" style="2" customWidth="1"/>
    <col min="14594" max="14594" width="8.7109375" style="2" customWidth="1"/>
    <col min="14595" max="14612" width="8.7109375" style="2" bestFit="1" customWidth="1"/>
    <col min="14613" max="14613" width="8.7109375" style="2" customWidth="1"/>
    <col min="14614" max="14618" width="8.7109375" style="2" bestFit="1" customWidth="1"/>
    <col min="14619" max="14847" width="11.42578125" style="2"/>
    <col min="14848" max="14848" width="29.7109375" style="2" customWidth="1"/>
    <col min="14849" max="14849" width="11.7109375" style="2" customWidth="1"/>
    <col min="14850" max="14850" width="8.7109375" style="2" customWidth="1"/>
    <col min="14851" max="14868" width="8.7109375" style="2" bestFit="1" customWidth="1"/>
    <col min="14869" max="14869" width="8.7109375" style="2" customWidth="1"/>
    <col min="14870" max="14874" width="8.7109375" style="2" bestFit="1" customWidth="1"/>
    <col min="14875" max="15103" width="11.42578125" style="2"/>
    <col min="15104" max="15104" width="29.7109375" style="2" customWidth="1"/>
    <col min="15105" max="15105" width="11.7109375" style="2" customWidth="1"/>
    <col min="15106" max="15106" width="8.7109375" style="2" customWidth="1"/>
    <col min="15107" max="15124" width="8.7109375" style="2" bestFit="1" customWidth="1"/>
    <col min="15125" max="15125" width="8.7109375" style="2" customWidth="1"/>
    <col min="15126" max="15130" width="8.7109375" style="2" bestFit="1" customWidth="1"/>
    <col min="15131" max="15359" width="11.42578125" style="2"/>
    <col min="15360" max="15360" width="29.7109375" style="2" customWidth="1"/>
    <col min="15361" max="15361" width="11.7109375" style="2" customWidth="1"/>
    <col min="15362" max="15362" width="8.7109375" style="2" customWidth="1"/>
    <col min="15363" max="15380" width="8.7109375" style="2" bestFit="1" customWidth="1"/>
    <col min="15381" max="15381" width="8.7109375" style="2" customWidth="1"/>
    <col min="15382" max="15386" width="8.7109375" style="2" bestFit="1" customWidth="1"/>
    <col min="15387" max="15615" width="11.42578125" style="2"/>
    <col min="15616" max="15616" width="29.7109375" style="2" customWidth="1"/>
    <col min="15617" max="15617" width="11.7109375" style="2" customWidth="1"/>
    <col min="15618" max="15618" width="8.7109375" style="2" customWidth="1"/>
    <col min="15619" max="15636" width="8.7109375" style="2" bestFit="1" customWidth="1"/>
    <col min="15637" max="15637" width="8.7109375" style="2" customWidth="1"/>
    <col min="15638" max="15642" width="8.7109375" style="2" bestFit="1" customWidth="1"/>
    <col min="15643" max="15871" width="11.42578125" style="2"/>
    <col min="15872" max="15872" width="29.7109375" style="2" customWidth="1"/>
    <col min="15873" max="15873" width="11.7109375" style="2" customWidth="1"/>
    <col min="15874" max="15874" width="8.7109375" style="2" customWidth="1"/>
    <col min="15875" max="15892" width="8.7109375" style="2" bestFit="1" customWidth="1"/>
    <col min="15893" max="15893" width="8.7109375" style="2" customWidth="1"/>
    <col min="15894" max="15898" width="8.7109375" style="2" bestFit="1" customWidth="1"/>
    <col min="15899" max="16127" width="11.42578125" style="2"/>
    <col min="16128" max="16128" width="29.7109375" style="2" customWidth="1"/>
    <col min="16129" max="16129" width="11.7109375" style="2" customWidth="1"/>
    <col min="16130" max="16130" width="8.7109375" style="2" customWidth="1"/>
    <col min="16131" max="16148" width="8.7109375" style="2" bestFit="1" customWidth="1"/>
    <col min="16149" max="16149" width="8.7109375" style="2" customWidth="1"/>
    <col min="16150" max="16154" width="8.7109375" style="2" bestFit="1" customWidth="1"/>
    <col min="16155" max="16384" width="11.42578125" style="2"/>
  </cols>
  <sheetData>
    <row r="1" spans="1:32" ht="36" customHeight="1" thickTop="1" x14ac:dyDescent="0.3">
      <c r="A1" s="12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32" ht="36" customHeight="1" x14ac:dyDescent="0.2">
      <c r="A2" s="12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32" ht="15.75" x14ac:dyDescent="0.3">
      <c r="A3" s="13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32" ht="30.2" customHeight="1" x14ac:dyDescent="0.2">
      <c r="A4" s="15" t="s">
        <v>3</v>
      </c>
      <c r="B4" s="15">
        <v>1990</v>
      </c>
      <c r="C4" s="15">
        <v>1991</v>
      </c>
      <c r="D4" s="15">
        <v>1992</v>
      </c>
      <c r="E4" s="15">
        <v>1993</v>
      </c>
      <c r="F4" s="15">
        <v>1994</v>
      </c>
      <c r="G4" s="15">
        <v>1995</v>
      </c>
      <c r="H4" s="15">
        <v>1996</v>
      </c>
      <c r="I4" s="15">
        <v>1997</v>
      </c>
      <c r="J4" s="15">
        <v>1998</v>
      </c>
      <c r="K4" s="15">
        <v>1999</v>
      </c>
      <c r="L4" s="15">
        <v>2000</v>
      </c>
      <c r="M4" s="15">
        <v>2001</v>
      </c>
      <c r="N4" s="15">
        <v>2002</v>
      </c>
      <c r="O4" s="15">
        <v>2003</v>
      </c>
      <c r="P4" s="15">
        <v>2004</v>
      </c>
      <c r="Q4" s="15">
        <v>2005</v>
      </c>
      <c r="R4" s="15">
        <v>2006</v>
      </c>
      <c r="S4" s="15">
        <v>2007</v>
      </c>
      <c r="T4" s="15">
        <v>2008</v>
      </c>
      <c r="U4" s="15">
        <v>2009</v>
      </c>
      <c r="V4" s="15">
        <v>2010</v>
      </c>
      <c r="W4" s="15">
        <v>2011</v>
      </c>
      <c r="X4" s="15">
        <v>2012</v>
      </c>
      <c r="Y4" s="15">
        <v>2013</v>
      </c>
      <c r="Z4" s="15">
        <v>2014</v>
      </c>
      <c r="AA4" s="15">
        <v>2015</v>
      </c>
      <c r="AB4" s="15">
        <v>2016</v>
      </c>
      <c r="AC4" s="15">
        <v>2017</v>
      </c>
      <c r="AD4" s="15">
        <v>2018</v>
      </c>
      <c r="AE4" s="15">
        <v>2019</v>
      </c>
      <c r="AF4" s="15">
        <f>AE4+1</f>
        <v>2020</v>
      </c>
    </row>
    <row r="5" spans="1:32" ht="13.5" x14ac:dyDescent="0.2">
      <c r="A5" s="126" t="s">
        <v>4</v>
      </c>
      <c r="B5" s="17">
        <v>13070887.516186364</v>
      </c>
      <c r="C5" s="17">
        <v>13620228.24031876</v>
      </c>
      <c r="D5" s="17">
        <v>14236037.257613743</v>
      </c>
      <c r="E5" s="17">
        <v>13732229.669023849</v>
      </c>
      <c r="F5" s="17">
        <v>13823592.918990461</v>
      </c>
      <c r="G5" s="17">
        <v>14180403.339664867</v>
      </c>
      <c r="H5" s="17">
        <v>12308260.80704676</v>
      </c>
      <c r="I5" s="17">
        <v>11968730.178903958</v>
      </c>
      <c r="J5" s="17">
        <v>13614329.867706085</v>
      </c>
      <c r="K5" s="17">
        <v>15705727.661911489</v>
      </c>
      <c r="L5" s="17">
        <v>16281095.734639224</v>
      </c>
      <c r="M5" s="17">
        <v>15718008.385862164</v>
      </c>
      <c r="N5" s="17">
        <v>17176161.585317399</v>
      </c>
      <c r="O5" s="17">
        <v>16990311.666867446</v>
      </c>
      <c r="P5" s="17">
        <v>18266733.113585752</v>
      </c>
      <c r="Q5" s="17">
        <v>20165884.925261803</v>
      </c>
      <c r="R5" s="17">
        <v>20261111.719633099</v>
      </c>
      <c r="S5" s="17">
        <v>19903241.060330555</v>
      </c>
      <c r="T5" s="17">
        <v>19707308.003669221</v>
      </c>
      <c r="U5" s="17">
        <v>18771620.548023246</v>
      </c>
      <c r="V5" s="17">
        <v>16704131.845815675</v>
      </c>
      <c r="W5" s="17">
        <v>14948101.658761518</v>
      </c>
      <c r="X5" s="17">
        <v>15805787.826199839</v>
      </c>
      <c r="Y5" s="17">
        <v>14403863.930118807</v>
      </c>
      <c r="Z5" s="17">
        <v>14257336.511792319</v>
      </c>
      <c r="AA5" s="17">
        <v>14552430.127750048</v>
      </c>
      <c r="AB5" s="17">
        <v>14517789.094669962</v>
      </c>
      <c r="AC5" s="17">
        <v>15185156.865469761</v>
      </c>
      <c r="AD5" s="17">
        <v>14745367.474406211</v>
      </c>
      <c r="AE5" s="17">
        <v>15523049.788203826</v>
      </c>
      <c r="AF5" s="17">
        <v>13539648.291580478</v>
      </c>
    </row>
    <row r="6" spans="1:32" ht="13.5" x14ac:dyDescent="0.2">
      <c r="A6" s="126" t="s">
        <v>5</v>
      </c>
      <c r="B6" s="17">
        <v>1584851.0141010543</v>
      </c>
      <c r="C6" s="17">
        <v>1594787.9321484403</v>
      </c>
      <c r="D6" s="17">
        <v>1607120.640722227</v>
      </c>
      <c r="E6" s="17">
        <v>1583184.9223260954</v>
      </c>
      <c r="F6" s="17">
        <v>1566923.0254358284</v>
      </c>
      <c r="G6" s="17">
        <v>1574430.7454772366</v>
      </c>
      <c r="H6" s="17">
        <v>1573480.398166816</v>
      </c>
      <c r="I6" s="17">
        <v>1582087.5187261547</v>
      </c>
      <c r="J6" s="17">
        <v>1583372.8408538974</v>
      </c>
      <c r="K6" s="17">
        <v>1604164.9889784381</v>
      </c>
      <c r="L6" s="17">
        <v>1604768.1881286495</v>
      </c>
      <c r="M6" s="17">
        <v>1609720.7904161401</v>
      </c>
      <c r="N6" s="17">
        <v>1620299.8539300137</v>
      </c>
      <c r="O6" s="17">
        <v>1612638.1055655612</v>
      </c>
      <c r="P6" s="17">
        <v>1610320.5092057246</v>
      </c>
      <c r="Q6" s="17">
        <v>1652654.5803294664</v>
      </c>
      <c r="R6" s="17">
        <v>1611482.0631915096</v>
      </c>
      <c r="S6" s="17">
        <v>1553861.6060691059</v>
      </c>
      <c r="T6" s="17">
        <v>1548360.8137298529</v>
      </c>
      <c r="U6" s="17">
        <v>1503761.5337612357</v>
      </c>
      <c r="V6" s="17">
        <v>1443306.8634766093</v>
      </c>
      <c r="W6" s="17">
        <v>1394407.1747369079</v>
      </c>
      <c r="X6" s="17">
        <v>1384581.7565199849</v>
      </c>
      <c r="Y6" s="17">
        <v>1341727.2017885856</v>
      </c>
      <c r="Z6" s="17">
        <v>1336372.5517292966</v>
      </c>
      <c r="AA6" s="17">
        <v>1290185.7142508656</v>
      </c>
      <c r="AB6" s="17">
        <v>1247362.6740547738</v>
      </c>
      <c r="AC6" s="17">
        <v>1194125.0927002265</v>
      </c>
      <c r="AD6" s="17">
        <v>1146110.6517018517</v>
      </c>
      <c r="AE6" s="17">
        <v>1128773.0213293037</v>
      </c>
      <c r="AF6" s="17">
        <v>1058282.0238635868</v>
      </c>
    </row>
    <row r="7" spans="1:32" ht="13.5" x14ac:dyDescent="0.2">
      <c r="A7" s="126" t="s">
        <v>6</v>
      </c>
      <c r="B7" s="17">
        <v>780617.32484640728</v>
      </c>
      <c r="C7" s="17">
        <v>791897.92734299984</v>
      </c>
      <c r="D7" s="17">
        <v>790896.9587122337</v>
      </c>
      <c r="E7" s="17">
        <v>796473.71163787786</v>
      </c>
      <c r="F7" s="17">
        <v>704933.95867005491</v>
      </c>
      <c r="G7" s="17">
        <v>798382.79188688996</v>
      </c>
      <c r="H7" s="17">
        <v>795811.24485419469</v>
      </c>
      <c r="I7" s="17">
        <v>794283.12268465862</v>
      </c>
      <c r="J7" s="17">
        <v>767362.47380267747</v>
      </c>
      <c r="K7" s="17">
        <v>799062.01192390046</v>
      </c>
      <c r="L7" s="17">
        <v>795900.73749305948</v>
      </c>
      <c r="M7" s="17">
        <v>700095.73858302471</v>
      </c>
      <c r="N7" s="17">
        <v>735912.17161266902</v>
      </c>
      <c r="O7" s="17">
        <v>773888.89956386038</v>
      </c>
      <c r="P7" s="17">
        <v>786076.55220990302</v>
      </c>
      <c r="Q7" s="17">
        <v>783384.50129055977</v>
      </c>
      <c r="R7" s="17">
        <v>446263.61656115972</v>
      </c>
      <c r="S7" s="17">
        <v>452791.81204117497</v>
      </c>
      <c r="T7" s="17">
        <v>443587.73158476228</v>
      </c>
      <c r="U7" s="17">
        <v>433835.59769617772</v>
      </c>
      <c r="V7" s="17">
        <v>421043.9793903596</v>
      </c>
      <c r="W7" s="17">
        <v>413402.3848662707</v>
      </c>
      <c r="X7" s="17">
        <v>411994.25421940524</v>
      </c>
      <c r="Y7" s="17">
        <v>397743.23668373999</v>
      </c>
      <c r="Z7" s="17">
        <v>412263.82387412799</v>
      </c>
      <c r="AA7" s="17">
        <v>381798.96852854884</v>
      </c>
      <c r="AB7" s="17">
        <v>391444.14793469931</v>
      </c>
      <c r="AC7" s="17">
        <v>398851.3745831488</v>
      </c>
      <c r="AD7" s="17">
        <v>400522.71127577958</v>
      </c>
      <c r="AE7" s="17">
        <v>398345.98594228079</v>
      </c>
      <c r="AF7" s="17">
        <v>380665.80849404022</v>
      </c>
    </row>
    <row r="8" spans="1:32" x14ac:dyDescent="0.2">
      <c r="A8" s="127" t="s">
        <v>7</v>
      </c>
      <c r="B8" s="21">
        <f t="shared" ref="B8:AE8" si="0">SUM(B9:B11)</f>
        <v>620442.00624978321</v>
      </c>
      <c r="C8" s="21">
        <f t="shared" si="0"/>
        <v>500898.82952314412</v>
      </c>
      <c r="D8" s="21">
        <f t="shared" si="0"/>
        <v>135471.70643128216</v>
      </c>
      <c r="E8" s="21">
        <f t="shared" si="0"/>
        <v>1027.3177553193727</v>
      </c>
      <c r="F8" s="21">
        <f t="shared" si="0"/>
        <v>541698.07966309832</v>
      </c>
      <c r="G8" s="21">
        <f t="shared" si="0"/>
        <v>1169489.2705112877</v>
      </c>
      <c r="H8" s="21">
        <f t="shared" si="0"/>
        <v>1409947.5378037218</v>
      </c>
      <c r="I8" s="21">
        <f t="shared" si="0"/>
        <v>2165692.4077939736</v>
      </c>
      <c r="J8" s="21">
        <f t="shared" si="0"/>
        <v>2022375.5872297685</v>
      </c>
      <c r="K8" s="21">
        <f t="shared" si="0"/>
        <v>1715884.2915644285</v>
      </c>
      <c r="L8" s="21">
        <f t="shared" si="0"/>
        <v>1900519.0039222706</v>
      </c>
      <c r="M8" s="21">
        <f t="shared" si="0"/>
        <v>1019305.2368581416</v>
      </c>
      <c r="N8" s="21">
        <f t="shared" si="0"/>
        <v>1411679.3924720911</v>
      </c>
      <c r="O8" s="21">
        <f t="shared" si="0"/>
        <v>1380446.8729329589</v>
      </c>
      <c r="P8" s="21">
        <f t="shared" si="0"/>
        <v>695334.78311930585</v>
      </c>
      <c r="Q8" s="21">
        <f t="shared" si="0"/>
        <v>632098.00470757415</v>
      </c>
      <c r="R8" s="21">
        <f t="shared" si="0"/>
        <v>897614.45109042886</v>
      </c>
      <c r="S8" s="21">
        <f t="shared" si="0"/>
        <v>605876.38300857542</v>
      </c>
      <c r="T8" s="21">
        <f t="shared" si="0"/>
        <v>1047676.7642474794</v>
      </c>
      <c r="U8" s="21">
        <f t="shared" si="0"/>
        <v>899396.11567399453</v>
      </c>
      <c r="V8" s="21">
        <f t="shared" si="0"/>
        <v>1397563.9728521041</v>
      </c>
      <c r="W8" s="21">
        <f t="shared" si="0"/>
        <v>724428.09609341028</v>
      </c>
      <c r="X8" s="21">
        <f t="shared" si="0"/>
        <v>618117.12754616863</v>
      </c>
      <c r="Y8" s="21">
        <f t="shared" si="0"/>
        <v>473426.29342326929</v>
      </c>
      <c r="Z8" s="21">
        <f t="shared" si="0"/>
        <v>376488.59265544318</v>
      </c>
      <c r="AA8" s="21">
        <f t="shared" si="0"/>
        <v>215245.64980647646</v>
      </c>
      <c r="AB8" s="21">
        <f t="shared" si="0"/>
        <v>231490.40490590053</v>
      </c>
      <c r="AC8" s="21">
        <f t="shared" si="0"/>
        <v>227693.08028535126</v>
      </c>
      <c r="AD8" s="21">
        <f t="shared" si="0"/>
        <v>241080.14129081983</v>
      </c>
      <c r="AE8" s="21">
        <f t="shared" si="0"/>
        <v>239007.2582305714</v>
      </c>
      <c r="AF8" s="21">
        <f>SUM(AF9:AF11)</f>
        <v>235522.28040853509</v>
      </c>
    </row>
    <row r="9" spans="1:32" x14ac:dyDescent="0.2">
      <c r="A9" s="126" t="s">
        <v>8</v>
      </c>
      <c r="B9" s="17">
        <v>620120</v>
      </c>
      <c r="C9" s="17">
        <v>500239.99999999994</v>
      </c>
      <c r="D9" s="17">
        <v>134680</v>
      </c>
      <c r="E9" s="17">
        <v>0</v>
      </c>
      <c r="F9" s="17">
        <v>540200</v>
      </c>
      <c r="G9" s="17">
        <v>1167094.5766198887</v>
      </c>
      <c r="H9" s="17">
        <v>1406784.408747694</v>
      </c>
      <c r="I9" s="17">
        <v>2158975.1628311956</v>
      </c>
      <c r="J9" s="17">
        <v>2015472.2703837838</v>
      </c>
      <c r="K9" s="17">
        <v>1704814.4512477124</v>
      </c>
      <c r="L9" s="17">
        <v>1886774.917046238</v>
      </c>
      <c r="M9" s="17">
        <v>1010632.3888537633</v>
      </c>
      <c r="N9" s="17">
        <v>1400981.9975161946</v>
      </c>
      <c r="O9" s="17">
        <v>1373104.7895190977</v>
      </c>
      <c r="P9" s="17">
        <v>685887.86068618449</v>
      </c>
      <c r="Q9" s="17">
        <v>623748.68704319454</v>
      </c>
      <c r="R9" s="17">
        <v>888072.66159929149</v>
      </c>
      <c r="S9" s="17">
        <v>595744.92646149604</v>
      </c>
      <c r="T9" s="17">
        <v>1033153.3584945014</v>
      </c>
      <c r="U9" s="17">
        <v>879551.7767494031</v>
      </c>
      <c r="V9" s="17">
        <v>1374992.3447773699</v>
      </c>
      <c r="W9" s="17">
        <v>695323.46732411836</v>
      </c>
      <c r="X9" s="17">
        <v>580773.64739337051</v>
      </c>
      <c r="Y9" s="17">
        <v>455667.84921939869</v>
      </c>
      <c r="Z9" s="17">
        <v>362070.44858017639</v>
      </c>
      <c r="AA9" s="17">
        <v>204588.45441362754</v>
      </c>
      <c r="AB9" s="17">
        <v>209678.56690372879</v>
      </c>
      <c r="AC9" s="17">
        <v>209448.08971446657</v>
      </c>
      <c r="AD9" s="17">
        <v>210700.51299780939</v>
      </c>
      <c r="AE9" s="17">
        <v>209025.2657587445</v>
      </c>
      <c r="AF9" s="17">
        <v>205207.654443515</v>
      </c>
    </row>
    <row r="10" spans="1:32" x14ac:dyDescent="0.2">
      <c r="A10" s="126" t="s">
        <v>9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2.7939895761605711</v>
      </c>
      <c r="H10" s="17">
        <v>10.641114751461666</v>
      </c>
      <c r="I10" s="17">
        <v>10.650739277053994</v>
      </c>
      <c r="J10" s="17">
        <v>9.4196857197975898</v>
      </c>
      <c r="K10" s="17">
        <v>10.330940822337304</v>
      </c>
      <c r="L10" s="17">
        <v>9.1325646882684222</v>
      </c>
      <c r="M10" s="17">
        <v>8.1707907710823857</v>
      </c>
      <c r="N10" s="17">
        <v>7.229820149115703</v>
      </c>
      <c r="O10" s="17">
        <v>6.4115623955503409</v>
      </c>
      <c r="P10" s="17">
        <v>5.6967068169928625</v>
      </c>
      <c r="Q10" s="17">
        <v>5.0688141674208405</v>
      </c>
      <c r="R10" s="17">
        <v>4.5185676981018261</v>
      </c>
      <c r="S10" s="17">
        <v>4.0175921744470111</v>
      </c>
      <c r="T10" s="17">
        <v>3.5985664738697842</v>
      </c>
      <c r="U10" s="17">
        <v>3.2308957940833483</v>
      </c>
      <c r="V10" s="17">
        <v>2.9021963880309447</v>
      </c>
      <c r="W10" s="17">
        <v>2.6136310929117084</v>
      </c>
      <c r="X10" s="17">
        <v>2.3536179793024443</v>
      </c>
      <c r="Y10" s="17">
        <v>2.1197322592001933</v>
      </c>
      <c r="Z10" s="17">
        <v>1.9120089789234325</v>
      </c>
      <c r="AA10" s="17">
        <v>1.7211458345340738</v>
      </c>
      <c r="AB10" s="17">
        <v>1.5482116016552254</v>
      </c>
      <c r="AC10" s="17">
        <v>1.3917625244427874</v>
      </c>
      <c r="AD10" s="17">
        <v>1.2499781596194821</v>
      </c>
      <c r="AE10" s="17">
        <v>1.2461569760914413</v>
      </c>
      <c r="AF10" s="17">
        <v>5.5596501692867211</v>
      </c>
    </row>
    <row r="11" spans="1:32" ht="13.5" x14ac:dyDescent="0.2">
      <c r="A11" s="126" t="s">
        <v>86</v>
      </c>
      <c r="B11" s="17">
        <v>322.00624978315693</v>
      </c>
      <c r="C11" s="17">
        <v>658.82952314414547</v>
      </c>
      <c r="D11" s="17">
        <v>791.70643128215272</v>
      </c>
      <c r="E11" s="17">
        <v>1027.3177553193727</v>
      </c>
      <c r="F11" s="17">
        <v>1498.0796630983148</v>
      </c>
      <c r="G11" s="17">
        <v>2391.8999018228233</v>
      </c>
      <c r="H11" s="17">
        <v>3152.487941276288</v>
      </c>
      <c r="I11" s="17">
        <v>6706.5942235008688</v>
      </c>
      <c r="J11" s="17">
        <v>6893.897160264858</v>
      </c>
      <c r="K11" s="17">
        <v>11059.509375893842</v>
      </c>
      <c r="L11" s="17">
        <v>13734.954311344321</v>
      </c>
      <c r="M11" s="17">
        <v>8664.6772136071686</v>
      </c>
      <c r="N11" s="17">
        <v>10690.165135747578</v>
      </c>
      <c r="O11" s="17">
        <v>7335.6718514657723</v>
      </c>
      <c r="P11" s="17">
        <v>9441.2257263043703</v>
      </c>
      <c r="Q11" s="17">
        <v>8344.2488502121651</v>
      </c>
      <c r="R11" s="17">
        <v>9537.270923439306</v>
      </c>
      <c r="S11" s="17">
        <v>10127.438954904859</v>
      </c>
      <c r="T11" s="17">
        <v>14519.807186503967</v>
      </c>
      <c r="U11" s="17">
        <v>19841.108028797345</v>
      </c>
      <c r="V11" s="17">
        <v>22568.725878346238</v>
      </c>
      <c r="W11" s="17">
        <v>29102.015138198927</v>
      </c>
      <c r="X11" s="17">
        <v>37341.126534818781</v>
      </c>
      <c r="Y11" s="17">
        <v>17756.324471611399</v>
      </c>
      <c r="Z11" s="17">
        <v>14416.232066287823</v>
      </c>
      <c r="AA11" s="17">
        <v>10655.474247014394</v>
      </c>
      <c r="AB11" s="17">
        <v>21810.289790570081</v>
      </c>
      <c r="AC11" s="17">
        <v>18243.598808360272</v>
      </c>
      <c r="AD11" s="17">
        <v>30378.378314850823</v>
      </c>
      <c r="AE11" s="17">
        <v>29980.746314850825</v>
      </c>
      <c r="AF11" s="17">
        <v>30309.066314850825</v>
      </c>
    </row>
    <row r="12" spans="1:32" x14ac:dyDescent="0.2">
      <c r="A12" s="126" t="s">
        <v>10</v>
      </c>
      <c r="B12" s="17">
        <v>4805370.6100894231</v>
      </c>
      <c r="C12" s="17">
        <v>4857368.2299755178</v>
      </c>
      <c r="D12" s="17">
        <v>4579342.6297672149</v>
      </c>
      <c r="E12" s="17">
        <v>4477180.259790251</v>
      </c>
      <c r="F12" s="17">
        <v>4620582.7744217264</v>
      </c>
      <c r="G12" s="17">
        <v>5013926.6743319659</v>
      </c>
      <c r="H12" s="17">
        <v>4080677.0938144913</v>
      </c>
      <c r="I12" s="17">
        <v>5174632.8769957293</v>
      </c>
      <c r="J12" s="17">
        <v>4901612.4269837737</v>
      </c>
      <c r="K12" s="17">
        <v>5153187.264490841</v>
      </c>
      <c r="L12" s="17">
        <v>5652458.9563107947</v>
      </c>
      <c r="M12" s="17">
        <v>5348123.9879210182</v>
      </c>
      <c r="N12" s="17">
        <v>5343326.85778403</v>
      </c>
      <c r="O12" s="17">
        <v>4962208.4797794381</v>
      </c>
      <c r="P12" s="17">
        <v>4314800.0786931906</v>
      </c>
      <c r="Q12" s="17">
        <v>2145985.7657627319</v>
      </c>
      <c r="R12" s="17">
        <v>2417683.4801727128</v>
      </c>
      <c r="S12" s="17">
        <v>3141477.2195295976</v>
      </c>
      <c r="T12" s="17">
        <v>2238159.9189242753</v>
      </c>
      <c r="U12" s="17">
        <v>976939.93918963883</v>
      </c>
      <c r="V12" s="17">
        <v>1721097.4795585405</v>
      </c>
      <c r="W12" s="17">
        <v>2719875.722782528</v>
      </c>
      <c r="X12" s="17">
        <v>2179065.0764832045</v>
      </c>
      <c r="Y12" s="17">
        <v>2087769.4177563884</v>
      </c>
      <c r="Z12" s="17">
        <v>2319095.7047483274</v>
      </c>
      <c r="AA12" s="17">
        <v>2889849.980751188</v>
      </c>
      <c r="AB12" s="17">
        <v>2253265.0835790965</v>
      </c>
      <c r="AC12" s="17">
        <v>2633107.2980815019</v>
      </c>
      <c r="AD12" s="17">
        <v>2460191.9046304738</v>
      </c>
      <c r="AE12" s="17">
        <v>1263637.9043267102</v>
      </c>
      <c r="AF12" s="17">
        <v>1164526.2179748372</v>
      </c>
    </row>
    <row r="13" spans="1:32" ht="13.5" x14ac:dyDescent="0.2">
      <c r="A13" s="16" t="s">
        <v>11</v>
      </c>
      <c r="B13" s="24">
        <f t="shared" ref="B13:AB13" si="1">B5+B6+B7+B8+B12</f>
        <v>20862168.471473031</v>
      </c>
      <c r="C13" s="24">
        <f t="shared" si="1"/>
        <v>21365181.159308862</v>
      </c>
      <c r="D13" s="24">
        <f t="shared" si="1"/>
        <v>21348869.1932467</v>
      </c>
      <c r="E13" s="24">
        <f t="shared" si="1"/>
        <v>20590095.88053339</v>
      </c>
      <c r="F13" s="24">
        <f t="shared" si="1"/>
        <v>21257730.757181168</v>
      </c>
      <c r="G13" s="24">
        <f t="shared" si="1"/>
        <v>22736632.821872249</v>
      </c>
      <c r="H13" s="24">
        <f t="shared" si="1"/>
        <v>20168177.081685986</v>
      </c>
      <c r="I13" s="24">
        <f t="shared" si="1"/>
        <v>21685426.105104476</v>
      </c>
      <c r="J13" s="24">
        <f t="shared" si="1"/>
        <v>22889053.196576204</v>
      </c>
      <c r="K13" s="24">
        <f t="shared" si="1"/>
        <v>24978026.218869098</v>
      </c>
      <c r="L13" s="24">
        <f t="shared" si="1"/>
        <v>26234742.620494001</v>
      </c>
      <c r="M13" s="24">
        <f t="shared" si="1"/>
        <v>24395254.139640488</v>
      </c>
      <c r="N13" s="24">
        <f t="shared" si="1"/>
        <v>26287379.861116204</v>
      </c>
      <c r="O13" s="24">
        <f t="shared" si="1"/>
        <v>25719494.024709266</v>
      </c>
      <c r="P13" s="24">
        <f t="shared" si="1"/>
        <v>25673265.036813878</v>
      </c>
      <c r="Q13" s="24">
        <f t="shared" si="1"/>
        <v>25380007.777352136</v>
      </c>
      <c r="R13" s="24">
        <f t="shared" si="1"/>
        <v>25634155.33064891</v>
      </c>
      <c r="S13" s="24">
        <f t="shared" si="1"/>
        <v>25657248.080979012</v>
      </c>
      <c r="T13" s="24">
        <f t="shared" si="1"/>
        <v>24985093.232155591</v>
      </c>
      <c r="U13" s="24">
        <f t="shared" si="1"/>
        <v>22585553.734344292</v>
      </c>
      <c r="V13" s="24">
        <f t="shared" si="1"/>
        <v>21687144.141093291</v>
      </c>
      <c r="W13" s="24">
        <f t="shared" si="1"/>
        <v>20200215.037240632</v>
      </c>
      <c r="X13" s="24">
        <f t="shared" si="1"/>
        <v>20399546.040968604</v>
      </c>
      <c r="Y13" s="24">
        <f t="shared" si="1"/>
        <v>18704530.079770789</v>
      </c>
      <c r="Z13" s="24">
        <f t="shared" si="1"/>
        <v>18701557.184799515</v>
      </c>
      <c r="AA13" s="24">
        <f t="shared" si="1"/>
        <v>19329510.441087127</v>
      </c>
      <c r="AB13" s="24">
        <f t="shared" si="1"/>
        <v>18641351.405144431</v>
      </c>
      <c r="AC13" s="24">
        <f t="shared" ref="AC13:AD13" si="2">AC5+AC6+AC7+AC8+AC12</f>
        <v>19638933.711119991</v>
      </c>
      <c r="AD13" s="24">
        <f t="shared" si="2"/>
        <v>18993272.883305132</v>
      </c>
      <c r="AE13" s="24">
        <f>AE5+AE6+AE7+AE8+AE12</f>
        <v>18552813.958032694</v>
      </c>
      <c r="AF13" s="24">
        <f t="shared" ref="AF13" si="3">AF5+AF6+AF7+AF8+AF12</f>
        <v>16378644.622321479</v>
      </c>
    </row>
    <row r="14" spans="1:32" ht="13.5" thickBot="1" x14ac:dyDescent="0.25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spans="1:32" ht="13.5" thickTop="1" x14ac:dyDescent="0.2">
      <c r="A15" s="79" t="s">
        <v>12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</row>
    <row r="16" spans="1:32" ht="13.5" thickBot="1" x14ac:dyDescent="0.25">
      <c r="A16" s="80" t="s">
        <v>13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</row>
    <row r="17" spans="1:32" ht="13.5" thickTop="1" x14ac:dyDescent="0.2">
      <c r="A17" s="81" t="s">
        <v>14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13.5" thickBot="1" x14ac:dyDescent="0.25">
      <c r="A18" s="82" t="s">
        <v>15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</row>
    <row r="19" spans="1:32" ht="13.5" thickTop="1" x14ac:dyDescent="0.2"/>
    <row r="20" spans="1:32" x14ac:dyDescent="0.2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2" spans="1:32" x14ac:dyDescent="0.2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</sheetData>
  <pageMargins left="0.75" right="0.75" top="1" bottom="1" header="0" footer="0"/>
  <pageSetup paperSize="9" fitToWidth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AH19"/>
  <sheetViews>
    <sheetView tabSelected="1" zoomScaleNormal="100" workbookViewId="0">
      <pane xSplit="1" topLeftCell="B1" activePane="topRight" state="frozen"/>
      <selection pane="topRight"/>
    </sheetView>
  </sheetViews>
  <sheetFormatPr defaultColWidth="11.42578125" defaultRowHeight="12.75" x14ac:dyDescent="0.2"/>
  <cols>
    <col min="1" max="1" width="30.7109375" style="2" customWidth="1"/>
    <col min="2" max="7" width="5" style="2" bestFit="1" customWidth="1"/>
    <col min="8" max="23" width="6.28515625" style="2" bestFit="1" customWidth="1"/>
    <col min="24" max="24" width="7.28515625" style="2" customWidth="1"/>
    <col min="25" max="26" width="6.28515625" style="2" bestFit="1" customWidth="1"/>
    <col min="27" max="27" width="6.28515625" style="2" customWidth="1"/>
    <col min="28" max="28" width="6.140625" style="2" customWidth="1"/>
    <col min="29" max="29" width="6.85546875" style="2" customWidth="1"/>
    <col min="30" max="30" width="6.42578125" style="2" customWidth="1"/>
    <col min="31" max="32" width="6" style="2" customWidth="1"/>
    <col min="33" max="16384" width="11.42578125" style="2"/>
  </cols>
  <sheetData>
    <row r="1" spans="1:34" ht="36" customHeight="1" thickTop="1" x14ac:dyDescent="0.3">
      <c r="A1" s="120" t="s">
        <v>16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34" ht="36" customHeight="1" x14ac:dyDescent="0.2">
      <c r="A2" s="121" t="s">
        <v>17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34" ht="15.75" x14ac:dyDescent="0.25">
      <c r="A3" s="13" t="s">
        <v>18</v>
      </c>
      <c r="B3" s="31"/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3"/>
      <c r="W3" s="33"/>
      <c r="X3" s="33"/>
      <c r="Y3" s="33"/>
      <c r="Z3" s="33"/>
    </row>
    <row r="4" spans="1:34" ht="30.2" customHeight="1" x14ac:dyDescent="0.2">
      <c r="A4" s="15" t="s">
        <v>3</v>
      </c>
      <c r="B4" s="15">
        <v>1990</v>
      </c>
      <c r="C4" s="15">
        <v>1991</v>
      </c>
      <c r="D4" s="15">
        <v>1992</v>
      </c>
      <c r="E4" s="15">
        <v>1993</v>
      </c>
      <c r="F4" s="15">
        <v>1994</v>
      </c>
      <c r="G4" s="15">
        <v>1995</v>
      </c>
      <c r="H4" s="15">
        <v>1996</v>
      </c>
      <c r="I4" s="15">
        <v>1997</v>
      </c>
      <c r="J4" s="15">
        <v>1998</v>
      </c>
      <c r="K4" s="15">
        <v>1999</v>
      </c>
      <c r="L4" s="15">
        <v>2000</v>
      </c>
      <c r="M4" s="15">
        <v>2001</v>
      </c>
      <c r="N4" s="15">
        <v>2002</v>
      </c>
      <c r="O4" s="15">
        <v>2003</v>
      </c>
      <c r="P4" s="15">
        <v>2004</v>
      </c>
      <c r="Q4" s="15">
        <v>2005</v>
      </c>
      <c r="R4" s="15">
        <v>2006</v>
      </c>
      <c r="S4" s="15">
        <v>2007</v>
      </c>
      <c r="T4" s="15">
        <v>2008</v>
      </c>
      <c r="U4" s="15">
        <v>2009</v>
      </c>
      <c r="V4" s="15">
        <v>2010</v>
      </c>
      <c r="W4" s="15">
        <v>2011</v>
      </c>
      <c r="X4" s="15">
        <v>2012</v>
      </c>
      <c r="Y4" s="15">
        <v>2013</v>
      </c>
      <c r="Z4" s="15">
        <v>2014</v>
      </c>
      <c r="AA4" s="15">
        <v>2015</v>
      </c>
      <c r="AB4" s="15">
        <v>2016</v>
      </c>
      <c r="AC4" s="15">
        <v>2017</v>
      </c>
      <c r="AD4" s="15">
        <v>2018</v>
      </c>
      <c r="AE4" s="15">
        <v>2019</v>
      </c>
      <c r="AF4" s="15">
        <f>AE4+1</f>
        <v>2020</v>
      </c>
    </row>
    <row r="5" spans="1:34" ht="14.25" customHeight="1" x14ac:dyDescent="0.2">
      <c r="A5" s="100" t="s">
        <v>4</v>
      </c>
      <c r="B5" s="34">
        <f>'1.1'!B5/'1.1'!$B5*100</f>
        <v>100</v>
      </c>
      <c r="C5" s="34">
        <f>'1.1'!C5/'1.1'!$B5*100</f>
        <v>104.20278059505996</v>
      </c>
      <c r="D5" s="34">
        <f>'1.1'!D5/'1.1'!$B5*100</f>
        <v>108.91408284238169</v>
      </c>
      <c r="E5" s="34">
        <f>'1.1'!E5/'1.1'!$B5*100</f>
        <v>105.05965759416497</v>
      </c>
      <c r="F5" s="34">
        <f>'1.1'!F5/'1.1'!$B5*100</f>
        <v>105.75864035148328</v>
      </c>
      <c r="G5" s="34">
        <f>'1.1'!G5/'1.1'!$B5*100</f>
        <v>108.48845055169001</v>
      </c>
      <c r="H5" s="34">
        <f>'1.1'!H5/'1.1'!$B5*100</f>
        <v>94.165455802483166</v>
      </c>
      <c r="I5" s="34">
        <f>'1.1'!I5/'1.1'!$B5*100</f>
        <v>91.567846208472474</v>
      </c>
      <c r="J5" s="34">
        <f>'1.1'!J5/'1.1'!$B5*100</f>
        <v>104.15765456512993</v>
      </c>
      <c r="K5" s="34">
        <f>'1.1'!K5/'1.1'!$B5*100</f>
        <v>120.15808140390058</v>
      </c>
      <c r="L5" s="34">
        <f>'1.1'!L5/'1.1'!$B5*100</f>
        <v>124.5599865692172</v>
      </c>
      <c r="M5" s="34">
        <f>'1.1'!M5/'1.1'!$B5*100</f>
        <v>120.25203618650787</v>
      </c>
      <c r="N5" s="34">
        <f>'1.1'!N5/'1.1'!$B5*100</f>
        <v>131.40776832519796</v>
      </c>
      <c r="O5" s="34">
        <f>'1.1'!O5/'1.1'!$B5*100</f>
        <v>129.98590681640749</v>
      </c>
      <c r="P5" s="34">
        <f>'1.1'!P5/'1.1'!$B5*100</f>
        <v>139.75128384331285</v>
      </c>
      <c r="Q5" s="34">
        <f>'1.1'!Q5/'1.1'!$B5*100</f>
        <v>154.28091551005494</v>
      </c>
      <c r="R5" s="34">
        <f>'1.1'!R5/'1.1'!$B5*100</f>
        <v>155.00945666116937</v>
      </c>
      <c r="S5" s="34">
        <f>'1.1'!S5/'1.1'!$B5*100</f>
        <v>152.27153501002385</v>
      </c>
      <c r="T5" s="34">
        <f>'1.1'!T5/'1.1'!$B5*100</f>
        <v>150.77253154588493</v>
      </c>
      <c r="U5" s="34">
        <f>'1.1'!U5/'1.1'!$B5*100</f>
        <v>143.61397054926351</v>
      </c>
      <c r="V5" s="34">
        <f>'1.1'!V5/'1.1'!$B5*100</f>
        <v>127.79646236822155</v>
      </c>
      <c r="W5" s="34">
        <f>'1.1'!W5/'1.1'!$B5*100</f>
        <v>114.36179555711502</v>
      </c>
      <c r="X5" s="34">
        <f>'1.1'!X5/'1.1'!$B5*100</f>
        <v>120.92360068607971</v>
      </c>
      <c r="Y5" s="34">
        <f>'1.1'!Y5/'1.1'!$B5*100</f>
        <v>110.19805588780218</v>
      </c>
      <c r="Z5" s="34">
        <f>'1.1'!Z5/'1.1'!$B5*100</f>
        <v>109.07703470125278</v>
      </c>
      <c r="AA5" s="34">
        <f>'1.1'!AA5/'1.1'!$B5*100</f>
        <v>111.33467493870643</v>
      </c>
      <c r="AB5" s="34">
        <f>'1.1'!AB5/'1.1'!$B5*100</f>
        <v>111.0696506009391</v>
      </c>
      <c r="AC5" s="34">
        <f>'1.1'!AC5/'1.1'!$B5*100</f>
        <v>116.17540772702073</v>
      </c>
      <c r="AD5" s="34">
        <f>'1.1'!AD5/'1.1'!$B5*100</f>
        <v>112.81075945413998</v>
      </c>
      <c r="AE5" s="34">
        <f>'1.1'!AE5/'1.1'!$B5*100</f>
        <v>118.76048790857408</v>
      </c>
      <c r="AF5" s="34">
        <f>'1.1'!AF5/'1.1'!$B5*100</f>
        <v>103.5862964531951</v>
      </c>
    </row>
    <row r="6" spans="1:34" ht="14.25" customHeight="1" x14ac:dyDescent="0.2">
      <c r="A6" s="101" t="s">
        <v>5</v>
      </c>
      <c r="B6" s="35">
        <f>'1.1'!B6/'1.1'!$B6*100</f>
        <v>100</v>
      </c>
      <c r="C6" s="35">
        <f>'1.1'!C6/'1.1'!$B6*100</f>
        <v>100.62699382837712</v>
      </c>
      <c r="D6" s="35">
        <f>'1.1'!D6/'1.1'!$B6*100</f>
        <v>101.40515584260169</v>
      </c>
      <c r="E6" s="35">
        <f>'1.1'!E6/'1.1'!$B6*100</f>
        <v>99.894873918107436</v>
      </c>
      <c r="F6" s="35">
        <f>'1.1'!F6/'1.1'!$B6*100</f>
        <v>98.868790283394887</v>
      </c>
      <c r="G6" s="35">
        <f>'1.1'!G6/'1.1'!$B6*100</f>
        <v>99.342508000366948</v>
      </c>
      <c r="H6" s="35">
        <f>'1.1'!H6/'1.1'!$B6*100</f>
        <v>99.282543543016388</v>
      </c>
      <c r="I6" s="35">
        <f>'1.1'!I6/'1.1'!$B6*100</f>
        <v>99.825630589228155</v>
      </c>
      <c r="J6" s="35">
        <f>'1.1'!J6/'1.1'!$B6*100</f>
        <v>99.906731091187439</v>
      </c>
      <c r="K6" s="35">
        <f>'1.1'!K6/'1.1'!$B6*100</f>
        <v>101.21866186193778</v>
      </c>
      <c r="L6" s="35">
        <f>'1.1'!L6/'1.1'!$B6*100</f>
        <v>101.25672216822805</v>
      </c>
      <c r="M6" s="35">
        <f>'1.1'!M6/'1.1'!$B6*100</f>
        <v>101.56921856337344</v>
      </c>
      <c r="N6" s="35">
        <f>'1.1'!N6/'1.1'!$B6*100</f>
        <v>102.2367301098688</v>
      </c>
      <c r="O6" s="35">
        <f>'1.1'!O6/'1.1'!$B6*100</f>
        <v>101.7532936040848</v>
      </c>
      <c r="P6" s="35">
        <f>'1.1'!P6/'1.1'!$B6*100</f>
        <v>101.60705926790961</v>
      </c>
      <c r="Q6" s="35">
        <f>'1.1'!Q6/'1.1'!$B6*100</f>
        <v>104.27822966481624</v>
      </c>
      <c r="R6" s="35">
        <f>'1.1'!R6/'1.1'!$B6*100</f>
        <v>101.68035032021989</v>
      </c>
      <c r="S6" s="35">
        <f>'1.1'!S6/'1.1'!$B6*100</f>
        <v>98.044648502842023</v>
      </c>
      <c r="T6" s="35">
        <f>'1.1'!T6/'1.1'!$B6*100</f>
        <v>97.697562733245363</v>
      </c>
      <c r="U6" s="35">
        <f>'1.1'!U6/'1.1'!$B6*100</f>
        <v>94.883463516864794</v>
      </c>
      <c r="V6" s="35">
        <f>'1.1'!V6/'1.1'!$B6*100</f>
        <v>91.068930179236403</v>
      </c>
      <c r="W6" s="35">
        <f>'1.1'!W6/'1.1'!$B6*100</f>
        <v>87.983486291790754</v>
      </c>
      <c r="X6" s="35">
        <f>'1.1'!X6/'1.1'!$B6*100</f>
        <v>87.36352781433753</v>
      </c>
      <c r="Y6" s="35">
        <f>'1.1'!Y6/'1.1'!$B6*100</f>
        <v>84.659516247943884</v>
      </c>
      <c r="Z6" s="35">
        <f>'1.1'!Z6/'1.1'!$B6*100</f>
        <v>84.321651678236918</v>
      </c>
      <c r="AA6" s="35">
        <f>'1.1'!AA6/'1.1'!$B6*100</f>
        <v>81.407381688976855</v>
      </c>
      <c r="AB6" s="35">
        <f>'1.1'!AB6/'1.1'!$B6*100</f>
        <v>78.705358608253292</v>
      </c>
      <c r="AC6" s="35">
        <f>'1.1'!AC6/'1.1'!$B6*100</f>
        <v>75.346204916147769</v>
      </c>
      <c r="AD6" s="35">
        <f>'1.1'!AD6/'1.1'!$B6*100</f>
        <v>72.316617871613559</v>
      </c>
      <c r="AE6" s="35">
        <f>'1.1'!AE6/'1.1'!$B6*100</f>
        <v>71.222658236399383</v>
      </c>
      <c r="AF6" s="35">
        <f>'1.1'!AF6/'1.1'!$B6*100</f>
        <v>66.774858611164561</v>
      </c>
    </row>
    <row r="7" spans="1:34" ht="14.25" customHeight="1" x14ac:dyDescent="0.2">
      <c r="A7" s="19" t="s">
        <v>6</v>
      </c>
      <c r="B7" s="35">
        <f>'1.1'!B7/'1.1'!$B7*100</f>
        <v>100</v>
      </c>
      <c r="C7" s="35">
        <f>'1.1'!C7/'1.1'!$B7*100</f>
        <v>101.44508738629547</v>
      </c>
      <c r="D7" s="35">
        <f>'1.1'!D7/'1.1'!$B7*100</f>
        <v>101.31685955956064</v>
      </c>
      <c r="E7" s="35">
        <f>'1.1'!E7/'1.1'!$B7*100</f>
        <v>102.03126247480998</v>
      </c>
      <c r="F7" s="35">
        <f>'1.1'!F7/'1.1'!$B7*100</f>
        <v>90.30467762277199</v>
      </c>
      <c r="G7" s="35">
        <f>'1.1'!G7/'1.1'!$B7*100</f>
        <v>102.2758227975504</v>
      </c>
      <c r="H7" s="35">
        <f>'1.1'!H7/'1.1'!$B7*100</f>
        <v>101.94639800119435</v>
      </c>
      <c r="I7" s="35">
        <f>'1.1'!I7/'1.1'!$B7*100</f>
        <v>101.75063983379312</v>
      </c>
      <c r="J7" s="35">
        <f>'1.1'!J7/'1.1'!$B7*100</f>
        <v>98.302003988146453</v>
      </c>
      <c r="K7" s="35">
        <f>'1.1'!K7/'1.1'!$B7*100</f>
        <v>102.3628334255997</v>
      </c>
      <c r="L7" s="35">
        <f>'1.1'!L7/'1.1'!$B7*100</f>
        <v>101.95786234307052</v>
      </c>
      <c r="M7" s="35">
        <f>'1.1'!M7/'1.1'!$B7*100</f>
        <v>89.684883527376769</v>
      </c>
      <c r="N7" s="35">
        <f>'1.1'!N7/'1.1'!$B7*100</f>
        <v>94.273102606000407</v>
      </c>
      <c r="O7" s="35">
        <f>'1.1'!O7/'1.1'!$B7*100</f>
        <v>99.138063546838296</v>
      </c>
      <c r="P7" s="35">
        <f>'1.1'!P7/'1.1'!$B7*100</f>
        <v>100.69934745101511</v>
      </c>
      <c r="Q7" s="35">
        <f>'1.1'!Q7/'1.1'!$B7*100</f>
        <v>100.35448565591302</v>
      </c>
      <c r="R7" s="35">
        <f>'1.1'!R7/'1.1'!$B7*100</f>
        <v>57.168038981067411</v>
      </c>
      <c r="S7" s="35">
        <f>'1.1'!S7/'1.1'!$B7*100</f>
        <v>58.004325247363084</v>
      </c>
      <c r="T7" s="35">
        <f>'1.1'!T7/'1.1'!$B7*100</f>
        <v>56.825248103741707</v>
      </c>
      <c r="U7" s="35">
        <f>'1.1'!U7/'1.1'!$B7*100</f>
        <v>55.575963264911955</v>
      </c>
      <c r="V7" s="35">
        <f>'1.1'!V7/'1.1'!$B7*100</f>
        <v>53.937309099974605</v>
      </c>
      <c r="W7" s="35">
        <f>'1.1'!W7/'1.1'!$B7*100</f>
        <v>52.958392250339934</v>
      </c>
      <c r="X7" s="35">
        <f>'1.1'!X7/'1.1'!$B7*100</f>
        <v>52.778005445942213</v>
      </c>
      <c r="Y7" s="35">
        <f>'1.1'!Y7/'1.1'!$B7*100</f>
        <v>50.952396779305296</v>
      </c>
      <c r="Z7" s="35">
        <f>'1.1'!Z7/'1.1'!$B7*100</f>
        <v>52.812538327309632</v>
      </c>
      <c r="AA7" s="35">
        <f>'1.1'!AA7/'1.1'!$B7*100</f>
        <v>48.90987637299375</v>
      </c>
      <c r="AB7" s="35">
        <f>'1.1'!AB7/'1.1'!$B7*100</f>
        <v>50.145459942452476</v>
      </c>
      <c r="AC7" s="35">
        <f>'1.1'!AC7/'1.1'!$B7*100</f>
        <v>51.094353390328095</v>
      </c>
      <c r="AD7" s="35">
        <f>'1.1'!AD7/'1.1'!$B7*100</f>
        <v>51.308457873976302</v>
      </c>
      <c r="AE7" s="35">
        <f>'1.1'!AE7/'1.1'!$B7*100</f>
        <v>51.029611214516478</v>
      </c>
      <c r="AF7" s="35">
        <f>'1.1'!AF7/'1.1'!$B7*100</f>
        <v>48.764714332844108</v>
      </c>
    </row>
    <row r="8" spans="1:34" x14ac:dyDescent="0.2">
      <c r="A8" s="19" t="s">
        <v>7</v>
      </c>
      <c r="B8" s="35">
        <f>'1.1'!B8/'1.1'!$B8*100</f>
        <v>100</v>
      </c>
      <c r="C8" s="35">
        <f>'1.1'!C8/'1.1'!$B8*100</f>
        <v>80.732578464632141</v>
      </c>
      <c r="D8" s="35">
        <f>'1.1'!D8/'1.1'!$B8*100</f>
        <v>21.834708976287903</v>
      </c>
      <c r="E8" s="35">
        <f>'1.1'!E8/'1.1'!$B8*100</f>
        <v>0.16557836912573354</v>
      </c>
      <c r="F8" s="35">
        <f>'1.1'!F8/'1.1'!$B8*100</f>
        <v>87.308414679617385</v>
      </c>
      <c r="G8" s="35">
        <f>'1.1'!G8/'1.1'!$B8*100</f>
        <v>188.49292258275369</v>
      </c>
      <c r="H8" s="35">
        <f>'1.1'!H8/'1.1'!$B8*100</f>
        <v>227.24888444063413</v>
      </c>
      <c r="I8" s="35">
        <f>'1.1'!I8/'1.1'!$B8*100</f>
        <v>349.05638012557284</v>
      </c>
      <c r="J8" s="35">
        <f>'1.1'!J8/'1.1'!$B8*100</f>
        <v>325.95723159588619</v>
      </c>
      <c r="K8" s="35">
        <f>'1.1'!K8/'1.1'!$B8*100</f>
        <v>276.55836875648811</v>
      </c>
      <c r="L8" s="35">
        <f>'1.1'!L8/'1.1'!$B8*100</f>
        <v>306.31694578673358</v>
      </c>
      <c r="M8" s="35">
        <f>'1.1'!M8/'1.1'!$B8*100</f>
        <v>164.28694810966431</v>
      </c>
      <c r="N8" s="35">
        <f>'1.1'!N8/'1.1'!$B8*100</f>
        <v>227.52801684155543</v>
      </c>
      <c r="O8" s="35">
        <f>'1.1'!O8/'1.1'!$B8*100</f>
        <v>222.49410243464496</v>
      </c>
      <c r="P8" s="35">
        <f>'1.1'!P8/'1.1'!$B8*100</f>
        <v>112.07087465308912</v>
      </c>
      <c r="Q8" s="35">
        <f>'1.1'!Q8/'1.1'!$B8*100</f>
        <v>101.87866042923895</v>
      </c>
      <c r="R8" s="35">
        <f>'1.1'!R8/'1.1'!$B8*100</f>
        <v>144.67338478836956</v>
      </c>
      <c r="S8" s="35">
        <f>'1.1'!S8/'1.1'!$B8*100</f>
        <v>97.652379578673504</v>
      </c>
      <c r="T8" s="35">
        <f>'1.1'!T8/'1.1'!$B8*100</f>
        <v>168.85974090956313</v>
      </c>
      <c r="U8" s="35">
        <f>'1.1'!U8/'1.1'!$B8*100</f>
        <v>144.9605453232171</v>
      </c>
      <c r="V8" s="35">
        <f>'1.1'!V8/'1.1'!$B8*100</f>
        <v>225.25295817728045</v>
      </c>
      <c r="W8" s="35">
        <f>'1.1'!W8/'1.1'!$B8*100</f>
        <v>116.76000154666566</v>
      </c>
      <c r="X8" s="35">
        <f>'1.1'!X8/'1.1'!$B8*100</f>
        <v>99.625286702029229</v>
      </c>
      <c r="Y8" s="35">
        <f>'1.1'!Y8/'1.1'!$B8*100</f>
        <v>76.304680962022587</v>
      </c>
      <c r="Z8" s="35">
        <f>'1.1'!Z8/'1.1'!$B8*100</f>
        <v>60.680706474260383</v>
      </c>
      <c r="AA8" s="35">
        <f>'1.1'!AA8/'1.1'!$B8*100</f>
        <v>34.692307683600148</v>
      </c>
      <c r="AB8" s="35">
        <f>'1.1'!AB8/'1.1'!$B8*100</f>
        <v>37.310562884858086</v>
      </c>
      <c r="AC8" s="35">
        <f>'1.1'!AC8/'1.1'!$B8*100</f>
        <v>36.698527500035915</v>
      </c>
      <c r="AD8" s="35">
        <f>'1.1'!AD8/'1.1'!$B8*100</f>
        <v>38.856192659812201</v>
      </c>
      <c r="AE8" s="35">
        <f>'1.1'!AE8/'1.1'!$B8*100</f>
        <v>38.522094865116159</v>
      </c>
      <c r="AF8" s="35">
        <f>'1.1'!AF8/'1.1'!$B8*100</f>
        <v>37.960402106255259</v>
      </c>
    </row>
    <row r="9" spans="1:34" x14ac:dyDescent="0.2">
      <c r="A9" s="20" t="s">
        <v>8</v>
      </c>
      <c r="B9" s="36">
        <f>'1.1'!B9/'1.1'!$B9*100</f>
        <v>100</v>
      </c>
      <c r="C9" s="36">
        <f>'1.1'!C9/'1.1'!$B9*100</f>
        <v>80.668257756563236</v>
      </c>
      <c r="D9" s="36">
        <f>'1.1'!D9/'1.1'!$B9*100</f>
        <v>21.718377088305491</v>
      </c>
      <c r="E9" s="36">
        <f>'1.1'!E9/'1.1'!$B9*100</f>
        <v>0</v>
      </c>
      <c r="F9" s="36">
        <f>'1.1'!F9/'1.1'!$B9*100</f>
        <v>87.112171837708829</v>
      </c>
      <c r="G9" s="36">
        <f>'1.1'!G9/'1.1'!$B9*100</f>
        <v>188.20463404178039</v>
      </c>
      <c r="H9" s="36">
        <f>'1.1'!H9/'1.1'!$B9*100</f>
        <v>226.8568033199532</v>
      </c>
      <c r="I9" s="36">
        <f>'1.1'!I9/'1.1'!$B9*100</f>
        <v>348.15441573101913</v>
      </c>
      <c r="J9" s="36">
        <f>'1.1'!J9/'1.1'!$B9*100</f>
        <v>325.01326684896213</v>
      </c>
      <c r="K9" s="36">
        <f>'1.1'!K9/'1.1'!$B9*100</f>
        <v>274.91686306645687</v>
      </c>
      <c r="L9" s="36">
        <f>'1.1'!L9/'1.1'!$B9*100</f>
        <v>304.25964604370733</v>
      </c>
      <c r="M9" s="36">
        <f>'1.1'!M9/'1.1'!$B9*100</f>
        <v>162.97368071562977</v>
      </c>
      <c r="N9" s="36">
        <f>'1.1'!N9/'1.1'!$B9*100</f>
        <v>225.92111164229416</v>
      </c>
      <c r="O9" s="36">
        <f>'1.1'!O9/'1.1'!$B9*100</f>
        <v>221.42565785962356</v>
      </c>
      <c r="P9" s="36">
        <f>'1.1'!P9/'1.1'!$B9*100</f>
        <v>110.60566675581896</v>
      </c>
      <c r="Q9" s="36">
        <f>'1.1'!Q9/'1.1'!$B9*100</f>
        <v>100.58515884718999</v>
      </c>
      <c r="R9" s="36">
        <f>'1.1'!R9/'1.1'!$B9*100</f>
        <v>143.20980803703983</v>
      </c>
      <c r="S9" s="36">
        <f>'1.1'!S9/'1.1'!$B9*100</f>
        <v>96.0692973072141</v>
      </c>
      <c r="T9" s="36">
        <f>'1.1'!T9/'1.1'!$B9*100</f>
        <v>166.60539226190116</v>
      </c>
      <c r="U9" s="36">
        <f>'1.1'!U9/'1.1'!$B9*100</f>
        <v>141.83573772002242</v>
      </c>
      <c r="V9" s="36">
        <f>'1.1'!V9/'1.1'!$B9*100</f>
        <v>221.73004334279977</v>
      </c>
      <c r="W9" s="36">
        <f>'1.1'!W9/'1.1'!$B9*100</f>
        <v>112.12724429531677</v>
      </c>
      <c r="X9" s="36">
        <f>'1.1'!X9/'1.1'!$B9*100</f>
        <v>93.655042152062578</v>
      </c>
      <c r="Y9" s="36">
        <f>'1.1'!Y9/'1.1'!$B9*100</f>
        <v>73.480592340095257</v>
      </c>
      <c r="Z9" s="36">
        <f>'1.1'!Z9/'1.1'!$B9*100</f>
        <v>58.387158708020451</v>
      </c>
      <c r="AA9" s="36">
        <f>'1.1'!AA9/'1.1'!$B9*100</f>
        <v>32.991752308202855</v>
      </c>
      <c r="AB9" s="36">
        <f>'1.1'!AB9/'1.1'!$B9*100</f>
        <v>33.812579323958069</v>
      </c>
      <c r="AC9" s="36">
        <f>'1.1'!AC9/'1.1'!$B9*100</f>
        <v>33.775412777279648</v>
      </c>
      <c r="AD9" s="36">
        <f>'1.1'!AD9/'1.1'!$B9*100</f>
        <v>33.977377442722279</v>
      </c>
      <c r="AE9" s="36">
        <f>'1.1'!AE9/'1.1'!$B9*100</f>
        <v>33.707228562011302</v>
      </c>
      <c r="AF9" s="36">
        <f>'1.1'!AF9/'1.1'!$B9*100</f>
        <v>33.091603954640227</v>
      </c>
    </row>
    <row r="10" spans="1:34" x14ac:dyDescent="0.2">
      <c r="A10" s="22" t="s">
        <v>9</v>
      </c>
      <c r="B10" s="35" t="s">
        <v>19</v>
      </c>
      <c r="C10" s="35" t="s">
        <v>19</v>
      </c>
      <c r="D10" s="35" t="s">
        <v>19</v>
      </c>
      <c r="E10" s="35" t="s">
        <v>19</v>
      </c>
      <c r="F10" s="35" t="s">
        <v>19</v>
      </c>
      <c r="G10" s="35" t="s">
        <v>19</v>
      </c>
      <c r="H10" s="35" t="s">
        <v>19</v>
      </c>
      <c r="I10" s="35" t="s">
        <v>19</v>
      </c>
      <c r="J10" s="35" t="s">
        <v>19</v>
      </c>
      <c r="K10" s="35" t="s">
        <v>19</v>
      </c>
      <c r="L10" s="35" t="s">
        <v>19</v>
      </c>
      <c r="M10" s="35" t="s">
        <v>19</v>
      </c>
      <c r="N10" s="35" t="s">
        <v>19</v>
      </c>
      <c r="O10" s="35" t="s">
        <v>19</v>
      </c>
      <c r="P10" s="35" t="s">
        <v>19</v>
      </c>
      <c r="Q10" s="35" t="s">
        <v>19</v>
      </c>
      <c r="R10" s="35" t="s">
        <v>19</v>
      </c>
      <c r="S10" s="35" t="s">
        <v>19</v>
      </c>
      <c r="T10" s="35" t="s">
        <v>19</v>
      </c>
      <c r="U10" s="35" t="s">
        <v>19</v>
      </c>
      <c r="V10" s="35" t="s">
        <v>19</v>
      </c>
      <c r="W10" s="35" t="s">
        <v>19</v>
      </c>
      <c r="X10" s="35" t="s">
        <v>19</v>
      </c>
      <c r="Y10" s="35" t="s">
        <v>19</v>
      </c>
      <c r="Z10" s="35" t="s">
        <v>19</v>
      </c>
      <c r="AA10" s="35" t="s">
        <v>19</v>
      </c>
      <c r="AB10" s="35" t="s">
        <v>19</v>
      </c>
      <c r="AC10" s="35" t="s">
        <v>19</v>
      </c>
      <c r="AD10" s="35" t="s">
        <v>19</v>
      </c>
      <c r="AE10" s="35" t="s">
        <v>19</v>
      </c>
      <c r="AF10" s="35" t="s">
        <v>19</v>
      </c>
    </row>
    <row r="11" spans="1:34" x14ac:dyDescent="0.2">
      <c r="A11" s="22" t="s">
        <v>20</v>
      </c>
      <c r="B11" s="35">
        <f>'1.1'!B11/'1.1'!$B11*100</f>
        <v>100</v>
      </c>
      <c r="C11" s="35">
        <f>'1.1'!C11/'1.1'!$B11*100</f>
        <v>204.60147080617523</v>
      </c>
      <c r="D11" s="35">
        <f>'1.1'!D11/'1.1'!$B11*100</f>
        <v>245.86679041642756</v>
      </c>
      <c r="E11" s="35">
        <f>'1.1'!E11/'1.1'!$B11*100</f>
        <v>319.03658888955772</v>
      </c>
      <c r="F11" s="35">
        <f>'1.1'!F11/'1.1'!$B11*100</f>
        <v>465.23310156468716</v>
      </c>
      <c r="G11" s="35">
        <f>'1.1'!G11/'1.1'!$B11*100</f>
        <v>742.8116390391674</v>
      </c>
      <c r="H11" s="35">
        <f>'1.1'!H11/'1.1'!$B11*100</f>
        <v>979.01452018375824</v>
      </c>
      <c r="I11" s="35">
        <f>'1.1'!I11/'1.1'!$B11*100</f>
        <v>2082.7528124119249</v>
      </c>
      <c r="J11" s="35">
        <f>'1.1'!J11/'1.1'!$B11*100</f>
        <v>2140.920297325687</v>
      </c>
      <c r="K11" s="35">
        <f>'1.1'!K11/'1.1'!$B11*100</f>
        <v>3434.5635786080102</v>
      </c>
      <c r="L11" s="35">
        <f>'1.1'!L11/'1.1'!$B11*100</f>
        <v>4265.4309724092664</v>
      </c>
      <c r="M11" s="35">
        <f>'1.1'!M11/'1.1'!$B11*100</f>
        <v>2690.8413173477447</v>
      </c>
      <c r="N11" s="35">
        <f>'1.1'!N11/'1.1'!$B11*100</f>
        <v>3319.8626246995113</v>
      </c>
      <c r="O11" s="35">
        <f>'1.1'!O11/'1.1'!$B11*100</f>
        <v>2278.1147435510043</v>
      </c>
      <c r="P11" s="35">
        <f>'1.1'!P11/'1.1'!$B11*100</f>
        <v>2932.0007709981437</v>
      </c>
      <c r="Q11" s="35">
        <f>'1.1'!Q11/'1.1'!$B11*100</f>
        <v>2591.3313346654877</v>
      </c>
      <c r="R11" s="35">
        <f>'1.1'!R11/'1.1'!$B11*100</f>
        <v>2961.8278930492261</v>
      </c>
      <c r="S11" s="35">
        <f>'1.1'!S11/'1.1'!$B11*100</f>
        <v>3145.1063330990637</v>
      </c>
      <c r="T11" s="35">
        <f>'1.1'!T11/'1.1'!$B11*100</f>
        <v>4509.1693705578036</v>
      </c>
      <c r="U11" s="35">
        <f>'1.1'!U11/'1.1'!$B11*100</f>
        <v>6161.7151971921658</v>
      </c>
      <c r="V11" s="35">
        <f>'1.1'!V11/'1.1'!$B11*100</f>
        <v>7008.7850448692552</v>
      </c>
      <c r="W11" s="35">
        <f>'1.1'!W11/'1.1'!$B11*100</f>
        <v>9037.7174846129819</v>
      </c>
      <c r="X11" s="35">
        <f>'1.1'!X11/'1.1'!$B11*100</f>
        <v>11596.398069902298</v>
      </c>
      <c r="Y11" s="35">
        <f>'1.1'!Y11/'1.1'!$B11*100</f>
        <v>5514.279453758656</v>
      </c>
      <c r="Z11" s="35">
        <f>'1.1'!Z11/'1.1'!$B11*100</f>
        <v>4477.003808465176</v>
      </c>
      <c r="AA11" s="35">
        <f>'1.1'!AA11/'1.1'!$B11*100</f>
        <v>3309.0892658729217</v>
      </c>
      <c r="AB11" s="35">
        <f>'1.1'!AB11/'1.1'!$B11*100</f>
        <v>6773.2504587278681</v>
      </c>
      <c r="AC11" s="35">
        <f>'1.1'!AC11/'1.1'!$B11*100</f>
        <v>5665.6039504344226</v>
      </c>
      <c r="AD11" s="35">
        <f>'1.1'!AD11/'1.1'!$B11*100</f>
        <v>9434.0958709056122</v>
      </c>
      <c r="AE11" s="35">
        <f>'1.1'!AE11/'1.1'!$B11*100</f>
        <v>9310.6100689164377</v>
      </c>
      <c r="AF11" s="35">
        <f>'1.1'!AF11/'1.1'!$B11*100</f>
        <v>9412.5708228524545</v>
      </c>
    </row>
    <row r="12" spans="1:34" ht="15.75" customHeight="1" x14ac:dyDescent="0.2">
      <c r="A12" s="23" t="s">
        <v>10</v>
      </c>
      <c r="B12" s="37">
        <f>'1.1'!B12/'1.1'!$B12*100</f>
        <v>100</v>
      </c>
      <c r="C12" s="37">
        <f>'1.1'!C12/'1.1'!$B12*100</f>
        <v>101.08207304087888</v>
      </c>
      <c r="D12" s="37">
        <f>'1.1'!D12/'1.1'!$B12*100</f>
        <v>95.296346553424272</v>
      </c>
      <c r="E12" s="37">
        <f>'1.1'!E12/'1.1'!$B12*100</f>
        <v>93.170342582732346</v>
      </c>
      <c r="F12" s="37">
        <f>'1.1'!F12/'1.1'!$B12*100</f>
        <v>96.154556002824975</v>
      </c>
      <c r="G12" s="37">
        <f>'1.1'!G12/'1.1'!$B12*100</f>
        <v>104.34006200904994</v>
      </c>
      <c r="H12" s="37">
        <f>'1.1'!H12/'1.1'!$B12*100</f>
        <v>84.919092093472344</v>
      </c>
      <c r="I12" s="37">
        <f>'1.1'!I12/'1.1'!$B12*100</f>
        <v>107.6843660326843</v>
      </c>
      <c r="J12" s="37">
        <f>'1.1'!J12/'1.1'!$B12*100</f>
        <v>102.00279696829793</v>
      </c>
      <c r="K12" s="37">
        <f>'1.1'!K12/'1.1'!$B12*100</f>
        <v>107.23808177606816</v>
      </c>
      <c r="L12" s="37">
        <f>'1.1'!L12/'1.1'!$B12*100</f>
        <v>117.62795036958885</v>
      </c>
      <c r="M12" s="37">
        <f>'1.1'!M12/'1.1'!$B12*100</f>
        <v>111.29472462939742</v>
      </c>
      <c r="N12" s="37">
        <f>'1.1'!N12/'1.1'!$B12*100</f>
        <v>111.19489611405011</v>
      </c>
      <c r="O12" s="37">
        <f>'1.1'!O12/'1.1'!$B12*100</f>
        <v>103.26380382317892</v>
      </c>
      <c r="P12" s="37">
        <f>'1.1'!P12/'1.1'!$B12*100</f>
        <v>89.791202985130354</v>
      </c>
      <c r="Q12" s="37">
        <f>'1.1'!Q12/'1.1'!$B12*100</f>
        <v>44.658069894900308</v>
      </c>
      <c r="R12" s="37">
        <f>'1.1'!R12/'1.1'!$B12*100</f>
        <v>50.312112766006244</v>
      </c>
      <c r="S12" s="37">
        <f>'1.1'!S12/'1.1'!$B12*100</f>
        <v>65.374296270379389</v>
      </c>
      <c r="T12" s="37">
        <f>'1.1'!T12/'1.1'!$B12*100</f>
        <v>46.576218579790776</v>
      </c>
      <c r="U12" s="37">
        <f>'1.1'!U12/'1.1'!$B12*100</f>
        <v>20.330168439837752</v>
      </c>
      <c r="V12" s="37">
        <f>'1.1'!V12/'1.1'!$B12*100</f>
        <v>35.816123650169672</v>
      </c>
      <c r="W12" s="37">
        <f>'1.1'!W12/'1.1'!$B12*100</f>
        <v>56.600748276768478</v>
      </c>
      <c r="X12" s="37">
        <f>'1.1'!X12/'1.1'!$B12*100</f>
        <v>45.346451986616998</v>
      </c>
      <c r="Y12" s="37">
        <f>'1.1'!Y12/'1.1'!$B12*100</f>
        <v>43.446584814350814</v>
      </c>
      <c r="Z12" s="37">
        <f>'1.1'!Z12/'1.1'!$B12*100</f>
        <v>48.260496284701162</v>
      </c>
      <c r="AA12" s="37">
        <f>'1.1'!AA12/'1.1'!$B12*100</f>
        <v>60.137920989561522</v>
      </c>
      <c r="AB12" s="37">
        <f>'1.1'!AB12/'1.1'!$B12*100</f>
        <v>46.890557803140297</v>
      </c>
      <c r="AC12" s="37">
        <f>'1.1'!AC12/'1.1'!$B12*100</f>
        <v>54.795093068430411</v>
      </c>
      <c r="AD12" s="37">
        <f>'1.1'!AD12/'1.1'!$B12*100</f>
        <v>51.196715180823318</v>
      </c>
      <c r="AE12" s="37">
        <f>'1.1'!AE12/'1.1'!$B12*100</f>
        <v>26.296367270269609</v>
      </c>
      <c r="AF12" s="37">
        <f>'1.1'!AF12/'1.1'!$B12*100</f>
        <v>24.233848176658459</v>
      </c>
    </row>
    <row r="13" spans="1:34" ht="13.5" x14ac:dyDescent="0.2">
      <c r="A13" s="16" t="s">
        <v>21</v>
      </c>
      <c r="B13" s="38">
        <f>'1.1'!B13/'1.1'!$B$13*100</f>
        <v>100</v>
      </c>
      <c r="C13" s="38">
        <f>'1.1'!C13/'1.1'!$B$13*100</f>
        <v>102.41112369753725</v>
      </c>
      <c r="D13" s="38">
        <f>'1.1'!D13/'1.1'!$B$13*100</f>
        <v>102.33293448108802</v>
      </c>
      <c r="E13" s="38">
        <f>'1.1'!E13/'1.1'!$B$13*100</f>
        <v>98.69585661091908</v>
      </c>
      <c r="F13" s="38">
        <f>'1.1'!F13/'1.1'!$B$13*100</f>
        <v>101.89607463983923</v>
      </c>
      <c r="G13" s="38">
        <f>'1.1'!G13/'1.1'!$B$13*100</f>
        <v>108.9849928734032</v>
      </c>
      <c r="H13" s="38">
        <f>'1.1'!H13/'1.1'!$B$13*100</f>
        <v>96.67344556853709</v>
      </c>
      <c r="I13" s="38">
        <f>'1.1'!I13/'1.1'!$B$13*100</f>
        <v>103.94617479365662</v>
      </c>
      <c r="J13" s="38">
        <f>'1.1'!J13/'1.1'!$B$13*100</f>
        <v>109.71559944918832</v>
      </c>
      <c r="K13" s="38">
        <f>'1.1'!K13/'1.1'!$B$13*100</f>
        <v>119.72881080422728</v>
      </c>
      <c r="L13" s="38">
        <f>'1.1'!L13/'1.1'!$B$13*100</f>
        <v>125.75271193101254</v>
      </c>
      <c r="M13" s="38">
        <f>'1.1'!M13/'1.1'!$B$13*100</f>
        <v>116.93537118635872</v>
      </c>
      <c r="N13" s="38">
        <f>'1.1'!N13/'1.1'!$B$13*100</f>
        <v>126.00502146774252</v>
      </c>
      <c r="O13" s="38">
        <f>'1.1'!O13/'1.1'!$B$13*100</f>
        <v>123.28293705363444</v>
      </c>
      <c r="P13" s="38">
        <f>'1.1'!P13/'1.1'!$B$13*100</f>
        <v>123.06134461486853</v>
      </c>
      <c r="Q13" s="38">
        <f>'1.1'!Q13/'1.1'!$B$13*100</f>
        <v>121.65565536514964</v>
      </c>
      <c r="R13" s="38">
        <f>'1.1'!R13/'1.1'!$B$13*100</f>
        <v>122.8738774960096</v>
      </c>
      <c r="S13" s="38">
        <f>'1.1'!S13/'1.1'!$B$13*100</f>
        <v>122.98456949028468</v>
      </c>
      <c r="T13" s="38">
        <f>'1.1'!T13/'1.1'!$B$13*100</f>
        <v>119.76268558237489</v>
      </c>
      <c r="U13" s="38">
        <f>'1.1'!U13/'1.1'!$B$13*100</f>
        <v>108.26081557738267</v>
      </c>
      <c r="V13" s="38">
        <f>'1.1'!V13/'1.1'!$B$13*100</f>
        <v>103.95440996820793</v>
      </c>
      <c r="W13" s="38">
        <f>'1.1'!W13/'1.1'!$B$13*100</f>
        <v>96.827015201523494</v>
      </c>
      <c r="X13" s="38">
        <f>'1.1'!X13/'1.1'!$B$13*100</f>
        <v>97.782481571189422</v>
      </c>
      <c r="Y13" s="38">
        <f>'1.1'!Y13/'1.1'!$B$13*100</f>
        <v>89.657650427602476</v>
      </c>
      <c r="Z13" s="38">
        <f>'1.1'!Z13/'1.1'!$B$13*100</f>
        <v>89.64340025521345</v>
      </c>
      <c r="AA13" s="38">
        <f>'1.1'!AA13/'1.1'!$B$13*100</f>
        <v>92.65340977146424</v>
      </c>
      <c r="AB13" s="38">
        <f>'1.1'!AB13/'1.1'!$B$13*100</f>
        <v>89.354811944092248</v>
      </c>
      <c r="AC13" s="38">
        <f>'1.1'!AC13/'1.1'!$B$13*100</f>
        <v>94.136588619607338</v>
      </c>
      <c r="AD13" s="38">
        <f>'1.1'!AD13/'1.1'!$B$13*100</f>
        <v>91.041700239726126</v>
      </c>
      <c r="AE13" s="38">
        <f>'1.1'!AE13/'1.1'!$B$13*100</f>
        <v>88.930419593734214</v>
      </c>
      <c r="AF13" s="38">
        <f>'1.1'!AF13/'1.1'!$B$13*100</f>
        <v>78.508831163537323</v>
      </c>
      <c r="AH13" s="63"/>
    </row>
    <row r="14" spans="1:34" ht="13.5" thickBot="1" x14ac:dyDescent="0.25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34" ht="14.25" thickTop="1" thickBot="1" x14ac:dyDescent="0.25">
      <c r="A15" s="106" t="s">
        <v>22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1:34" ht="14.25" thickTop="1" thickBot="1" x14ac:dyDescent="0.25">
      <c r="A16" s="107" t="s">
        <v>23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</row>
    <row r="17" spans="1:32" ht="13.5" thickTop="1" x14ac:dyDescent="0.2">
      <c r="A17" s="108" t="s">
        <v>24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13.5" thickBot="1" x14ac:dyDescent="0.25">
      <c r="A18" s="8" t="s">
        <v>15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</row>
    <row r="19" spans="1:32" ht="13.5" thickTop="1" x14ac:dyDescent="0.2"/>
  </sheetData>
  <pageMargins left="0.75" right="0.75" top="1" bottom="1" header="0" footer="0"/>
  <pageSetup paperSize="9" fitToWidth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AG19"/>
  <sheetViews>
    <sheetView tabSelected="1" zoomScaleNormal="100" workbookViewId="0">
      <pane xSplit="1" topLeftCell="B1" activePane="topRight" state="frozen"/>
      <selection pane="topRight"/>
    </sheetView>
  </sheetViews>
  <sheetFormatPr defaultColWidth="11.42578125" defaultRowHeight="12.75" x14ac:dyDescent="0.2"/>
  <cols>
    <col min="1" max="1" width="30.7109375" style="2" customWidth="1"/>
    <col min="2" max="7" width="5" style="2" bestFit="1" customWidth="1"/>
    <col min="8" max="26" width="6.28515625" style="2" bestFit="1" customWidth="1"/>
    <col min="27" max="27" width="6.7109375" style="2" customWidth="1"/>
    <col min="28" max="32" width="5" style="2" bestFit="1" customWidth="1"/>
    <col min="33" max="256" width="11.42578125" style="2"/>
    <col min="257" max="257" width="30.7109375" style="2" customWidth="1"/>
    <col min="258" max="263" width="5" style="2" bestFit="1" customWidth="1"/>
    <col min="264" max="282" width="6.28515625" style="2" bestFit="1" customWidth="1"/>
    <col min="283" max="512" width="11.42578125" style="2"/>
    <col min="513" max="513" width="30.7109375" style="2" customWidth="1"/>
    <col min="514" max="519" width="5" style="2" bestFit="1" customWidth="1"/>
    <col min="520" max="538" width="6.28515625" style="2" bestFit="1" customWidth="1"/>
    <col min="539" max="768" width="11.42578125" style="2"/>
    <col min="769" max="769" width="30.7109375" style="2" customWidth="1"/>
    <col min="770" max="775" width="5" style="2" bestFit="1" customWidth="1"/>
    <col min="776" max="794" width="6.28515625" style="2" bestFit="1" customWidth="1"/>
    <col min="795" max="1024" width="11.42578125" style="2"/>
    <col min="1025" max="1025" width="30.7109375" style="2" customWidth="1"/>
    <col min="1026" max="1031" width="5" style="2" bestFit="1" customWidth="1"/>
    <col min="1032" max="1050" width="6.28515625" style="2" bestFit="1" customWidth="1"/>
    <col min="1051" max="1280" width="11.42578125" style="2"/>
    <col min="1281" max="1281" width="30.7109375" style="2" customWidth="1"/>
    <col min="1282" max="1287" width="5" style="2" bestFit="1" customWidth="1"/>
    <col min="1288" max="1306" width="6.28515625" style="2" bestFit="1" customWidth="1"/>
    <col min="1307" max="1536" width="11.42578125" style="2"/>
    <col min="1537" max="1537" width="30.7109375" style="2" customWidth="1"/>
    <col min="1538" max="1543" width="5" style="2" bestFit="1" customWidth="1"/>
    <col min="1544" max="1562" width="6.28515625" style="2" bestFit="1" customWidth="1"/>
    <col min="1563" max="1792" width="11.42578125" style="2"/>
    <col min="1793" max="1793" width="30.7109375" style="2" customWidth="1"/>
    <col min="1794" max="1799" width="5" style="2" bestFit="1" customWidth="1"/>
    <col min="1800" max="1818" width="6.28515625" style="2" bestFit="1" customWidth="1"/>
    <col min="1819" max="2048" width="11.42578125" style="2"/>
    <col min="2049" max="2049" width="30.7109375" style="2" customWidth="1"/>
    <col min="2050" max="2055" width="5" style="2" bestFit="1" customWidth="1"/>
    <col min="2056" max="2074" width="6.28515625" style="2" bestFit="1" customWidth="1"/>
    <col min="2075" max="2304" width="11.42578125" style="2"/>
    <col min="2305" max="2305" width="30.7109375" style="2" customWidth="1"/>
    <col min="2306" max="2311" width="5" style="2" bestFit="1" customWidth="1"/>
    <col min="2312" max="2330" width="6.28515625" style="2" bestFit="1" customWidth="1"/>
    <col min="2331" max="2560" width="11.42578125" style="2"/>
    <col min="2561" max="2561" width="30.7109375" style="2" customWidth="1"/>
    <col min="2562" max="2567" width="5" style="2" bestFit="1" customWidth="1"/>
    <col min="2568" max="2586" width="6.28515625" style="2" bestFit="1" customWidth="1"/>
    <col min="2587" max="2816" width="11.42578125" style="2"/>
    <col min="2817" max="2817" width="30.7109375" style="2" customWidth="1"/>
    <col min="2818" max="2823" width="5" style="2" bestFit="1" customWidth="1"/>
    <col min="2824" max="2842" width="6.28515625" style="2" bestFit="1" customWidth="1"/>
    <col min="2843" max="3072" width="11.42578125" style="2"/>
    <col min="3073" max="3073" width="30.7109375" style="2" customWidth="1"/>
    <col min="3074" max="3079" width="5" style="2" bestFit="1" customWidth="1"/>
    <col min="3080" max="3098" width="6.28515625" style="2" bestFit="1" customWidth="1"/>
    <col min="3099" max="3328" width="11.42578125" style="2"/>
    <col min="3329" max="3329" width="30.7109375" style="2" customWidth="1"/>
    <col min="3330" max="3335" width="5" style="2" bestFit="1" customWidth="1"/>
    <col min="3336" max="3354" width="6.28515625" style="2" bestFit="1" customWidth="1"/>
    <col min="3355" max="3584" width="11.42578125" style="2"/>
    <col min="3585" max="3585" width="30.7109375" style="2" customWidth="1"/>
    <col min="3586" max="3591" width="5" style="2" bestFit="1" customWidth="1"/>
    <col min="3592" max="3610" width="6.28515625" style="2" bestFit="1" customWidth="1"/>
    <col min="3611" max="3840" width="11.42578125" style="2"/>
    <col min="3841" max="3841" width="30.7109375" style="2" customWidth="1"/>
    <col min="3842" max="3847" width="5" style="2" bestFit="1" customWidth="1"/>
    <col min="3848" max="3866" width="6.28515625" style="2" bestFit="1" customWidth="1"/>
    <col min="3867" max="4096" width="11.42578125" style="2"/>
    <col min="4097" max="4097" width="30.7109375" style="2" customWidth="1"/>
    <col min="4098" max="4103" width="5" style="2" bestFit="1" customWidth="1"/>
    <col min="4104" max="4122" width="6.28515625" style="2" bestFit="1" customWidth="1"/>
    <col min="4123" max="4352" width="11.42578125" style="2"/>
    <col min="4353" max="4353" width="30.7109375" style="2" customWidth="1"/>
    <col min="4354" max="4359" width="5" style="2" bestFit="1" customWidth="1"/>
    <col min="4360" max="4378" width="6.28515625" style="2" bestFit="1" customWidth="1"/>
    <col min="4379" max="4608" width="11.42578125" style="2"/>
    <col min="4609" max="4609" width="30.7109375" style="2" customWidth="1"/>
    <col min="4610" max="4615" width="5" style="2" bestFit="1" customWidth="1"/>
    <col min="4616" max="4634" width="6.28515625" style="2" bestFit="1" customWidth="1"/>
    <col min="4635" max="4864" width="11.42578125" style="2"/>
    <col min="4865" max="4865" width="30.7109375" style="2" customWidth="1"/>
    <col min="4866" max="4871" width="5" style="2" bestFit="1" customWidth="1"/>
    <col min="4872" max="4890" width="6.28515625" style="2" bestFit="1" customWidth="1"/>
    <col min="4891" max="5120" width="11.42578125" style="2"/>
    <col min="5121" max="5121" width="30.7109375" style="2" customWidth="1"/>
    <col min="5122" max="5127" width="5" style="2" bestFit="1" customWidth="1"/>
    <col min="5128" max="5146" width="6.28515625" style="2" bestFit="1" customWidth="1"/>
    <col min="5147" max="5376" width="11.42578125" style="2"/>
    <col min="5377" max="5377" width="30.7109375" style="2" customWidth="1"/>
    <col min="5378" max="5383" width="5" style="2" bestFit="1" customWidth="1"/>
    <col min="5384" max="5402" width="6.28515625" style="2" bestFit="1" customWidth="1"/>
    <col min="5403" max="5632" width="11.42578125" style="2"/>
    <col min="5633" max="5633" width="30.7109375" style="2" customWidth="1"/>
    <col min="5634" max="5639" width="5" style="2" bestFit="1" customWidth="1"/>
    <col min="5640" max="5658" width="6.28515625" style="2" bestFit="1" customWidth="1"/>
    <col min="5659" max="5888" width="11.42578125" style="2"/>
    <col min="5889" max="5889" width="30.7109375" style="2" customWidth="1"/>
    <col min="5890" max="5895" width="5" style="2" bestFit="1" customWidth="1"/>
    <col min="5896" max="5914" width="6.28515625" style="2" bestFit="1" customWidth="1"/>
    <col min="5915" max="6144" width="11.42578125" style="2"/>
    <col min="6145" max="6145" width="30.7109375" style="2" customWidth="1"/>
    <col min="6146" max="6151" width="5" style="2" bestFit="1" customWidth="1"/>
    <col min="6152" max="6170" width="6.28515625" style="2" bestFit="1" customWidth="1"/>
    <col min="6171" max="6400" width="11.42578125" style="2"/>
    <col min="6401" max="6401" width="30.7109375" style="2" customWidth="1"/>
    <col min="6402" max="6407" width="5" style="2" bestFit="1" customWidth="1"/>
    <col min="6408" max="6426" width="6.28515625" style="2" bestFit="1" customWidth="1"/>
    <col min="6427" max="6656" width="11.42578125" style="2"/>
    <col min="6657" max="6657" width="30.7109375" style="2" customWidth="1"/>
    <col min="6658" max="6663" width="5" style="2" bestFit="1" customWidth="1"/>
    <col min="6664" max="6682" width="6.28515625" style="2" bestFit="1" customWidth="1"/>
    <col min="6683" max="6912" width="11.42578125" style="2"/>
    <col min="6913" max="6913" width="30.7109375" style="2" customWidth="1"/>
    <col min="6914" max="6919" width="5" style="2" bestFit="1" customWidth="1"/>
    <col min="6920" max="6938" width="6.28515625" style="2" bestFit="1" customWidth="1"/>
    <col min="6939" max="7168" width="11.42578125" style="2"/>
    <col min="7169" max="7169" width="30.7109375" style="2" customWidth="1"/>
    <col min="7170" max="7175" width="5" style="2" bestFit="1" customWidth="1"/>
    <col min="7176" max="7194" width="6.28515625" style="2" bestFit="1" customWidth="1"/>
    <col min="7195" max="7424" width="11.42578125" style="2"/>
    <col min="7425" max="7425" width="30.7109375" style="2" customWidth="1"/>
    <col min="7426" max="7431" width="5" style="2" bestFit="1" customWidth="1"/>
    <col min="7432" max="7450" width="6.28515625" style="2" bestFit="1" customWidth="1"/>
    <col min="7451" max="7680" width="11.42578125" style="2"/>
    <col min="7681" max="7681" width="30.7109375" style="2" customWidth="1"/>
    <col min="7682" max="7687" width="5" style="2" bestFit="1" customWidth="1"/>
    <col min="7688" max="7706" width="6.28515625" style="2" bestFit="1" customWidth="1"/>
    <col min="7707" max="7936" width="11.42578125" style="2"/>
    <col min="7937" max="7937" width="30.7109375" style="2" customWidth="1"/>
    <col min="7938" max="7943" width="5" style="2" bestFit="1" customWidth="1"/>
    <col min="7944" max="7962" width="6.28515625" style="2" bestFit="1" customWidth="1"/>
    <col min="7963" max="8192" width="11.42578125" style="2"/>
    <col min="8193" max="8193" width="30.7109375" style="2" customWidth="1"/>
    <col min="8194" max="8199" width="5" style="2" bestFit="1" customWidth="1"/>
    <col min="8200" max="8218" width="6.28515625" style="2" bestFit="1" customWidth="1"/>
    <col min="8219" max="8448" width="11.42578125" style="2"/>
    <col min="8449" max="8449" width="30.7109375" style="2" customWidth="1"/>
    <col min="8450" max="8455" width="5" style="2" bestFit="1" customWidth="1"/>
    <col min="8456" max="8474" width="6.28515625" style="2" bestFit="1" customWidth="1"/>
    <col min="8475" max="8704" width="11.42578125" style="2"/>
    <col min="8705" max="8705" width="30.7109375" style="2" customWidth="1"/>
    <col min="8706" max="8711" width="5" style="2" bestFit="1" customWidth="1"/>
    <col min="8712" max="8730" width="6.28515625" style="2" bestFit="1" customWidth="1"/>
    <col min="8731" max="8960" width="11.42578125" style="2"/>
    <col min="8961" max="8961" width="30.7109375" style="2" customWidth="1"/>
    <col min="8962" max="8967" width="5" style="2" bestFit="1" customWidth="1"/>
    <col min="8968" max="8986" width="6.28515625" style="2" bestFit="1" customWidth="1"/>
    <col min="8987" max="9216" width="11.42578125" style="2"/>
    <col min="9217" max="9217" width="30.7109375" style="2" customWidth="1"/>
    <col min="9218" max="9223" width="5" style="2" bestFit="1" customWidth="1"/>
    <col min="9224" max="9242" width="6.28515625" style="2" bestFit="1" customWidth="1"/>
    <col min="9243" max="9472" width="11.42578125" style="2"/>
    <col min="9473" max="9473" width="30.7109375" style="2" customWidth="1"/>
    <col min="9474" max="9479" width="5" style="2" bestFit="1" customWidth="1"/>
    <col min="9480" max="9498" width="6.28515625" style="2" bestFit="1" customWidth="1"/>
    <col min="9499" max="9728" width="11.42578125" style="2"/>
    <col min="9729" max="9729" width="30.7109375" style="2" customWidth="1"/>
    <col min="9730" max="9735" width="5" style="2" bestFit="1" customWidth="1"/>
    <col min="9736" max="9754" width="6.28515625" style="2" bestFit="1" customWidth="1"/>
    <col min="9755" max="9984" width="11.42578125" style="2"/>
    <col min="9985" max="9985" width="30.7109375" style="2" customWidth="1"/>
    <col min="9986" max="9991" width="5" style="2" bestFit="1" customWidth="1"/>
    <col min="9992" max="10010" width="6.28515625" style="2" bestFit="1" customWidth="1"/>
    <col min="10011" max="10240" width="11.42578125" style="2"/>
    <col min="10241" max="10241" width="30.7109375" style="2" customWidth="1"/>
    <col min="10242" max="10247" width="5" style="2" bestFit="1" customWidth="1"/>
    <col min="10248" max="10266" width="6.28515625" style="2" bestFit="1" customWidth="1"/>
    <col min="10267" max="10496" width="11.42578125" style="2"/>
    <col min="10497" max="10497" width="30.7109375" style="2" customWidth="1"/>
    <col min="10498" max="10503" width="5" style="2" bestFit="1" customWidth="1"/>
    <col min="10504" max="10522" width="6.28515625" style="2" bestFit="1" customWidth="1"/>
    <col min="10523" max="10752" width="11.42578125" style="2"/>
    <col min="10753" max="10753" width="30.7109375" style="2" customWidth="1"/>
    <col min="10754" max="10759" width="5" style="2" bestFit="1" customWidth="1"/>
    <col min="10760" max="10778" width="6.28515625" style="2" bestFit="1" customWidth="1"/>
    <col min="10779" max="11008" width="11.42578125" style="2"/>
    <col min="11009" max="11009" width="30.7109375" style="2" customWidth="1"/>
    <col min="11010" max="11015" width="5" style="2" bestFit="1" customWidth="1"/>
    <col min="11016" max="11034" width="6.28515625" style="2" bestFit="1" customWidth="1"/>
    <col min="11035" max="11264" width="11.42578125" style="2"/>
    <col min="11265" max="11265" width="30.7109375" style="2" customWidth="1"/>
    <col min="11266" max="11271" width="5" style="2" bestFit="1" customWidth="1"/>
    <col min="11272" max="11290" width="6.28515625" style="2" bestFit="1" customWidth="1"/>
    <col min="11291" max="11520" width="11.42578125" style="2"/>
    <col min="11521" max="11521" width="30.7109375" style="2" customWidth="1"/>
    <col min="11522" max="11527" width="5" style="2" bestFit="1" customWidth="1"/>
    <col min="11528" max="11546" width="6.28515625" style="2" bestFit="1" customWidth="1"/>
    <col min="11547" max="11776" width="11.42578125" style="2"/>
    <col min="11777" max="11777" width="30.7109375" style="2" customWidth="1"/>
    <col min="11778" max="11783" width="5" style="2" bestFit="1" customWidth="1"/>
    <col min="11784" max="11802" width="6.28515625" style="2" bestFit="1" customWidth="1"/>
    <col min="11803" max="12032" width="11.42578125" style="2"/>
    <col min="12033" max="12033" width="30.7109375" style="2" customWidth="1"/>
    <col min="12034" max="12039" width="5" style="2" bestFit="1" customWidth="1"/>
    <col min="12040" max="12058" width="6.28515625" style="2" bestFit="1" customWidth="1"/>
    <col min="12059" max="12288" width="11.42578125" style="2"/>
    <col min="12289" max="12289" width="30.7109375" style="2" customWidth="1"/>
    <col min="12290" max="12295" width="5" style="2" bestFit="1" customWidth="1"/>
    <col min="12296" max="12314" width="6.28515625" style="2" bestFit="1" customWidth="1"/>
    <col min="12315" max="12544" width="11.42578125" style="2"/>
    <col min="12545" max="12545" width="30.7109375" style="2" customWidth="1"/>
    <col min="12546" max="12551" width="5" style="2" bestFit="1" customWidth="1"/>
    <col min="12552" max="12570" width="6.28515625" style="2" bestFit="1" customWidth="1"/>
    <col min="12571" max="12800" width="11.42578125" style="2"/>
    <col min="12801" max="12801" width="30.7109375" style="2" customWidth="1"/>
    <col min="12802" max="12807" width="5" style="2" bestFit="1" customWidth="1"/>
    <col min="12808" max="12826" width="6.28515625" style="2" bestFit="1" customWidth="1"/>
    <col min="12827" max="13056" width="11.42578125" style="2"/>
    <col min="13057" max="13057" width="30.7109375" style="2" customWidth="1"/>
    <col min="13058" max="13063" width="5" style="2" bestFit="1" customWidth="1"/>
    <col min="13064" max="13082" width="6.28515625" style="2" bestFit="1" customWidth="1"/>
    <col min="13083" max="13312" width="11.42578125" style="2"/>
    <col min="13313" max="13313" width="30.7109375" style="2" customWidth="1"/>
    <col min="13314" max="13319" width="5" style="2" bestFit="1" customWidth="1"/>
    <col min="13320" max="13338" width="6.28515625" style="2" bestFit="1" customWidth="1"/>
    <col min="13339" max="13568" width="11.42578125" style="2"/>
    <col min="13569" max="13569" width="30.7109375" style="2" customWidth="1"/>
    <col min="13570" max="13575" width="5" style="2" bestFit="1" customWidth="1"/>
    <col min="13576" max="13594" width="6.28515625" style="2" bestFit="1" customWidth="1"/>
    <col min="13595" max="13824" width="11.42578125" style="2"/>
    <col min="13825" max="13825" width="30.7109375" style="2" customWidth="1"/>
    <col min="13826" max="13831" width="5" style="2" bestFit="1" customWidth="1"/>
    <col min="13832" max="13850" width="6.28515625" style="2" bestFit="1" customWidth="1"/>
    <col min="13851" max="14080" width="11.42578125" style="2"/>
    <col min="14081" max="14081" width="30.7109375" style="2" customWidth="1"/>
    <col min="14082" max="14087" width="5" style="2" bestFit="1" customWidth="1"/>
    <col min="14088" max="14106" width="6.28515625" style="2" bestFit="1" customWidth="1"/>
    <col min="14107" max="14336" width="11.42578125" style="2"/>
    <col min="14337" max="14337" width="30.7109375" style="2" customWidth="1"/>
    <col min="14338" max="14343" width="5" style="2" bestFit="1" customWidth="1"/>
    <col min="14344" max="14362" width="6.28515625" style="2" bestFit="1" customWidth="1"/>
    <col min="14363" max="14592" width="11.42578125" style="2"/>
    <col min="14593" max="14593" width="30.7109375" style="2" customWidth="1"/>
    <col min="14594" max="14599" width="5" style="2" bestFit="1" customWidth="1"/>
    <col min="14600" max="14618" width="6.28515625" style="2" bestFit="1" customWidth="1"/>
    <col min="14619" max="14848" width="11.42578125" style="2"/>
    <col min="14849" max="14849" width="30.7109375" style="2" customWidth="1"/>
    <col min="14850" max="14855" width="5" style="2" bestFit="1" customWidth="1"/>
    <col min="14856" max="14874" width="6.28515625" style="2" bestFit="1" customWidth="1"/>
    <col min="14875" max="15104" width="11.42578125" style="2"/>
    <col min="15105" max="15105" width="30.7109375" style="2" customWidth="1"/>
    <col min="15106" max="15111" width="5" style="2" bestFit="1" customWidth="1"/>
    <col min="15112" max="15130" width="6.28515625" style="2" bestFit="1" customWidth="1"/>
    <col min="15131" max="15360" width="11.42578125" style="2"/>
    <col min="15361" max="15361" width="30.7109375" style="2" customWidth="1"/>
    <col min="15362" max="15367" width="5" style="2" bestFit="1" customWidth="1"/>
    <col min="15368" max="15386" width="6.28515625" style="2" bestFit="1" customWidth="1"/>
    <col min="15387" max="15616" width="11.42578125" style="2"/>
    <col min="15617" max="15617" width="30.7109375" style="2" customWidth="1"/>
    <col min="15618" max="15623" width="5" style="2" bestFit="1" customWidth="1"/>
    <col min="15624" max="15642" width="6.28515625" style="2" bestFit="1" customWidth="1"/>
    <col min="15643" max="15872" width="11.42578125" style="2"/>
    <col min="15873" max="15873" width="30.7109375" style="2" customWidth="1"/>
    <col min="15874" max="15879" width="5" style="2" bestFit="1" customWidth="1"/>
    <col min="15880" max="15898" width="6.28515625" style="2" bestFit="1" customWidth="1"/>
    <col min="15899" max="16128" width="11.42578125" style="2"/>
    <col min="16129" max="16129" width="30.7109375" style="2" customWidth="1"/>
    <col min="16130" max="16135" width="5" style="2" bestFit="1" customWidth="1"/>
    <col min="16136" max="16154" width="6.28515625" style="2" bestFit="1" customWidth="1"/>
    <col min="16155" max="16384" width="11.42578125" style="2"/>
  </cols>
  <sheetData>
    <row r="1" spans="1:33" ht="36" customHeight="1" thickTop="1" x14ac:dyDescent="0.3">
      <c r="A1" s="12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33" ht="36" customHeight="1" x14ac:dyDescent="0.2">
      <c r="A2" s="121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33" ht="15.75" x14ac:dyDescent="0.3">
      <c r="A3" s="13" t="s">
        <v>2</v>
      </c>
      <c r="B3" s="31"/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3"/>
      <c r="W3" s="33"/>
      <c r="X3" s="33"/>
      <c r="Y3" s="33"/>
      <c r="Z3" s="33"/>
    </row>
    <row r="4" spans="1:33" ht="30.2" customHeight="1" x14ac:dyDescent="0.2">
      <c r="A4" s="15" t="s">
        <v>3</v>
      </c>
      <c r="B4" s="15">
        <v>1990</v>
      </c>
      <c r="C4" s="15">
        <v>1991</v>
      </c>
      <c r="D4" s="15">
        <v>1992</v>
      </c>
      <c r="E4" s="15">
        <v>1993</v>
      </c>
      <c r="F4" s="15">
        <v>1994</v>
      </c>
      <c r="G4" s="15">
        <v>1995</v>
      </c>
      <c r="H4" s="15">
        <v>1996</v>
      </c>
      <c r="I4" s="15">
        <v>1997</v>
      </c>
      <c r="J4" s="15">
        <v>1998</v>
      </c>
      <c r="K4" s="15">
        <v>1999</v>
      </c>
      <c r="L4" s="15">
        <v>2000</v>
      </c>
      <c r="M4" s="15">
        <v>2001</v>
      </c>
      <c r="N4" s="15">
        <v>2002</v>
      </c>
      <c r="O4" s="15">
        <v>2003</v>
      </c>
      <c r="P4" s="15">
        <v>2004</v>
      </c>
      <c r="Q4" s="15">
        <v>2005</v>
      </c>
      <c r="R4" s="15">
        <v>2006</v>
      </c>
      <c r="S4" s="15">
        <v>2007</v>
      </c>
      <c r="T4" s="15">
        <v>2008</v>
      </c>
      <c r="U4" s="15">
        <v>2009</v>
      </c>
      <c r="V4" s="15">
        <v>2010</v>
      </c>
      <c r="W4" s="15">
        <v>2011</v>
      </c>
      <c r="X4" s="15">
        <v>2012</v>
      </c>
      <c r="Y4" s="15">
        <v>2013</v>
      </c>
      <c r="Z4" s="15">
        <v>2014</v>
      </c>
      <c r="AA4" s="15">
        <v>2015</v>
      </c>
      <c r="AB4" s="15">
        <v>2016</v>
      </c>
      <c r="AC4" s="15">
        <v>2017</v>
      </c>
      <c r="AD4" s="15">
        <v>2018</v>
      </c>
      <c r="AE4" s="15">
        <v>2019</v>
      </c>
      <c r="AF4" s="15">
        <v>2020</v>
      </c>
    </row>
    <row r="5" spans="1:33" ht="14.25" customHeight="1" x14ac:dyDescent="0.2">
      <c r="A5" s="100" t="s">
        <v>4</v>
      </c>
      <c r="B5" s="34">
        <f>'1.1'!B5/'1.1'!$Q5*100</f>
        <v>64.816830824083809</v>
      </c>
      <c r="C5" s="34">
        <f>'1.1'!C5/'1.1'!$Q5*100</f>
        <v>67.540940012291259</v>
      </c>
      <c r="D5" s="34">
        <f>'1.1'!D5/'1.1'!$Q5*100</f>
        <v>70.594656819549044</v>
      </c>
      <c r="E5" s="34">
        <f>'1.1'!E5/'1.1'!$Q5*100</f>
        <v>68.096340527171634</v>
      </c>
      <c r="F5" s="34">
        <f>'1.1'!F5/'1.1'!$Q5*100</f>
        <v>68.549398998472157</v>
      </c>
      <c r="G5" s="34">
        <f>'1.1'!G5/'1.1'!$Q5*100</f>
        <v>70.318775457758747</v>
      </c>
      <c r="H5" s="34">
        <f>'1.1'!H5/'1.1'!$Q5*100</f>
        <v>61.035064182222932</v>
      </c>
      <c r="I5" s="34">
        <f>'1.1'!I5/'1.1'!$Q5*100</f>
        <v>59.351375966202859</v>
      </c>
      <c r="J5" s="34">
        <f>'1.1'!J5/'1.1'!$Q5*100</f>
        <v>67.51169074981388</v>
      </c>
      <c r="K5" s="34">
        <f>'1.1'!K5/'1.1'!$Q5*100</f>
        <v>77.882660345031155</v>
      </c>
      <c r="L5" s="34">
        <f>'1.1'!L5/'1.1'!$Q5*100</f>
        <v>80.735835769071045</v>
      </c>
      <c r="M5" s="34">
        <f>'1.1'!M5/'1.1'!$Q5*100</f>
        <v>77.943558857524849</v>
      </c>
      <c r="N5" s="34">
        <f>'1.1'!N5/'1.1'!$Q5*100</f>
        <v>85.174350885047573</v>
      </c>
      <c r="O5" s="34">
        <f>'1.1'!O5/'1.1'!$Q5*100</f>
        <v>84.252745316342072</v>
      </c>
      <c r="P5" s="34">
        <f>'1.1'!P5/'1.1'!$Q5*100</f>
        <v>90.582353223205274</v>
      </c>
      <c r="Q5" s="34">
        <f>'1.1'!Q5/'1.1'!$Q5*100</f>
        <v>100</v>
      </c>
      <c r="R5" s="34">
        <f>'1.1'!R5/'1.1'!$Q5*100</f>
        <v>100.47221728540168</v>
      </c>
      <c r="S5" s="34">
        <f>'1.1'!S5/'1.1'!$Q5*100</f>
        <v>98.697583240682718</v>
      </c>
      <c r="T5" s="34">
        <f>'1.1'!T5/'1.1'!$Q5*100</f>
        <v>97.725976701284651</v>
      </c>
      <c r="U5" s="34">
        <f>'1.1'!U5/'1.1'!$Q5*100</f>
        <v>93.08602433066568</v>
      </c>
      <c r="V5" s="34">
        <f>'1.1'!V5/'1.1'!$Q5*100</f>
        <v>82.833616812374103</v>
      </c>
      <c r="W5" s="34">
        <f>'1.1'!W5/'1.1'!$Q5*100</f>
        <v>74.12569155363984</v>
      </c>
      <c r="X5" s="34">
        <f>'1.1'!X5/'1.1'!$Q5*100</f>
        <v>78.378845683086922</v>
      </c>
      <c r="Y5" s="34">
        <f>'1.1'!Y5/'1.1'!$Q5*100</f>
        <v>71.426887456226069</v>
      </c>
      <c r="Z5" s="34">
        <f>'1.1'!Z5/'1.1'!$Q5*100</f>
        <v>70.700277050238213</v>
      </c>
      <c r="AA5" s="34">
        <f>'1.1'!AA5/'1.1'!$Q5*100</f>
        <v>72.163607903564994</v>
      </c>
      <c r="AB5" s="34">
        <f>'1.1'!AB5/'1.1'!$Q5*100</f>
        <v>71.991827526911692</v>
      </c>
      <c r="AC5" s="34">
        <f>'1.1'!AC5/'1.1'!$Q5*100</f>
        <v>75.301217485612625</v>
      </c>
      <c r="AD5" s="34">
        <f>'1.1'!AD5/'1.1'!$Q5*100</f>
        <v>73.120359106754051</v>
      </c>
      <c r="AE5" s="34">
        <f>'1.1'!AE5/'1.1'!$Q5*100</f>
        <v>76.97678453355698</v>
      </c>
      <c r="AF5" s="34">
        <f>'1.1'!AF5/'1.1'!$Q5*100</f>
        <v>67.141354529001404</v>
      </c>
    </row>
    <row r="6" spans="1:33" ht="14.25" customHeight="1" x14ac:dyDescent="0.2">
      <c r="A6" s="101" t="s">
        <v>5</v>
      </c>
      <c r="B6" s="35">
        <f>'1.1'!B6/'1.1'!$Q6*100</f>
        <v>95.89729354001517</v>
      </c>
      <c r="C6" s="35">
        <f>'1.1'!C6/'1.1'!$Q6*100</f>
        <v>96.498563652091775</v>
      </c>
      <c r="D6" s="35">
        <f>'1.1'!D6/'1.1'!$Q6*100</f>
        <v>97.244799963089562</v>
      </c>
      <c r="E6" s="35">
        <f>'1.1'!E6/'1.1'!$Q6*100</f>
        <v>95.796480472675555</v>
      </c>
      <c r="F6" s="35">
        <f>'1.1'!F6/'1.1'!$Q6*100</f>
        <v>94.812494037529191</v>
      </c>
      <c r="G6" s="35">
        <f>'1.1'!G6/'1.1'!$Q6*100</f>
        <v>95.266776507124945</v>
      </c>
      <c r="H6" s="35">
        <f>'1.1'!H6/'1.1'!$Q6*100</f>
        <v>95.20927221543981</v>
      </c>
      <c r="I6" s="35">
        <f>'1.1'!I6/'1.1'!$Q6*100</f>
        <v>95.73007799432331</v>
      </c>
      <c r="J6" s="35">
        <f>'1.1'!J6/'1.1'!$Q6*100</f>
        <v>95.807851180749623</v>
      </c>
      <c r="K6" s="35">
        <f>'1.1'!K6/'1.1'!$Q6*100</f>
        <v>97.065957283017866</v>
      </c>
      <c r="L6" s="35">
        <f>'1.1'!L6/'1.1'!$Q6*100</f>
        <v>97.102456086663281</v>
      </c>
      <c r="M6" s="35">
        <f>'1.1'!M6/'1.1'!$Q6*100</f>
        <v>97.402131672017802</v>
      </c>
      <c r="N6" s="35">
        <f>'1.1'!N6/'1.1'!$Q6*100</f>
        <v>98.042257179173973</v>
      </c>
      <c r="O6" s="35">
        <f>'1.1'!O6/'1.1'!$Q6*100</f>
        <v>97.578654654142696</v>
      </c>
      <c r="P6" s="35">
        <f>'1.1'!P6/'1.1'!$Q6*100</f>
        <v>97.43841988352446</v>
      </c>
      <c r="Q6" s="35">
        <f>'1.1'!Q6/'1.1'!$Q6*100</f>
        <v>100</v>
      </c>
      <c r="R6" s="35">
        <f>'1.1'!R6/'1.1'!$Q6*100</f>
        <v>97.508704019097038</v>
      </c>
      <c r="S6" s="35">
        <f>'1.1'!S6/'1.1'!$Q6*100</f>
        <v>94.022164375046515</v>
      </c>
      <c r="T6" s="35">
        <f>'1.1'!T6/'1.1'!$Q6*100</f>
        <v>93.68931851574078</v>
      </c>
      <c r="U6" s="35">
        <f>'1.1'!U6/'1.1'!$Q6*100</f>
        <v>90.990673529701056</v>
      </c>
      <c r="V6" s="35">
        <f>'1.1'!V6/'1.1'!$Q6*100</f>
        <v>87.33263929773382</v>
      </c>
      <c r="W6" s="35">
        <f>'1.1'!W6/'1.1'!$Q6*100</f>
        <v>84.373782115977605</v>
      </c>
      <c r="X6" s="35">
        <f>'1.1'!X6/'1.1'!$Q6*100</f>
        <v>83.779258715028064</v>
      </c>
      <c r="Y6" s="35">
        <f>'1.1'!Y6/'1.1'!$Q6*100</f>
        <v>81.186184805847589</v>
      </c>
      <c r="Z6" s="35">
        <f>'1.1'!Z6/'1.1'!$Q6*100</f>
        <v>80.862181827667996</v>
      </c>
      <c r="AA6" s="35">
        <f>'1.1'!AA6/'1.1'!$Q6*100</f>
        <v>78.067475781518695</v>
      </c>
      <c r="AB6" s="35">
        <f>'1.1'!AB6/'1.1'!$Q6*100</f>
        <v>75.476308776278273</v>
      </c>
      <c r="AC6" s="35">
        <f>'1.1'!AC6/'1.1'!$Q6*100</f>
        <v>72.254971299699577</v>
      </c>
      <c r="AD6" s="35">
        <f>'1.1'!AD6/'1.1'!$Q6*100</f>
        <v>69.349679318552333</v>
      </c>
      <c r="AE6" s="35">
        <f>'1.1'!AE6/'1.1'!$Q6*100</f>
        <v>68.300601635961712</v>
      </c>
      <c r="AF6" s="35">
        <f>'1.1'!AF6/'1.1'!$Q6*100</f>
        <v>64.035282173278588</v>
      </c>
    </row>
    <row r="7" spans="1:33" ht="14.25" customHeight="1" x14ac:dyDescent="0.2">
      <c r="A7" s="19" t="s">
        <v>6</v>
      </c>
      <c r="B7" s="35">
        <f>'1.1'!B7/'1.1'!$Q7*100</f>
        <v>99.646766506154535</v>
      </c>
      <c r="C7" s="35">
        <f>'1.1'!C7/'1.1'!$Q7*100</f>
        <v>101.08674935978628</v>
      </c>
      <c r="D7" s="35">
        <f>'1.1'!D7/'1.1'!$Q7*100</f>
        <v>100.95897447668389</v>
      </c>
      <c r="E7" s="35">
        <f>'1.1'!E7/'1.1'!$Q7*100</f>
        <v>101.67085388155557</v>
      </c>
      <c r="F7" s="35">
        <f>'1.1'!F7/'1.1'!$Q7*100</f>
        <v>89.985691254899194</v>
      </c>
      <c r="G7" s="35">
        <f>'1.1'!G7/'1.1'!$Q7*100</f>
        <v>101.91455033532344</v>
      </c>
      <c r="H7" s="35">
        <f>'1.1'!H7/'1.1'!$Q7*100</f>
        <v>101.58628917768515</v>
      </c>
      <c r="I7" s="35">
        <f>'1.1'!I7/'1.1'!$Q7*100</f>
        <v>101.39122249369809</v>
      </c>
      <c r="J7" s="35">
        <f>'1.1'!J7/'1.1'!$Q7*100</f>
        <v>97.95476838493903</v>
      </c>
      <c r="K7" s="35">
        <f>'1.1'!K7/'1.1'!$Q7*100</f>
        <v>102.00125361269126</v>
      </c>
      <c r="L7" s="35">
        <f>'1.1'!L7/'1.1'!$Q7*100</f>
        <v>101.59771302366593</v>
      </c>
      <c r="M7" s="35">
        <f>'1.1'!M7/'1.1'!$Q7*100</f>
        <v>89.368086479841779</v>
      </c>
      <c r="N7" s="35">
        <f>'1.1'!N7/'1.1'!$Q7*100</f>
        <v>93.940098431908709</v>
      </c>
      <c r="O7" s="35">
        <f>'1.1'!O7/'1.1'!$Q7*100</f>
        <v>98.787874701241066</v>
      </c>
      <c r="P7" s="35">
        <f>'1.1'!P7/'1.1'!$Q7*100</f>
        <v>100.34364362773431</v>
      </c>
      <c r="Q7" s="35">
        <f>'1.1'!Q7/'1.1'!$Q7*100</f>
        <v>100</v>
      </c>
      <c r="R7" s="35">
        <f>'1.1'!R7/'1.1'!$Q7*100</f>
        <v>56.966102319611643</v>
      </c>
      <c r="S7" s="35">
        <f>'1.1'!S7/'1.1'!$Q7*100</f>
        <v>57.799434542710351</v>
      </c>
      <c r="T7" s="35">
        <f>'1.1'!T7/'1.1'!$Q7*100</f>
        <v>56.62452229447851</v>
      </c>
      <c r="U7" s="35">
        <f>'1.1'!U7/'1.1'!$Q7*100</f>
        <v>55.379650348133033</v>
      </c>
      <c r="V7" s="35">
        <f>'1.1'!V7/'1.1'!$Q7*100</f>
        <v>53.746784458554544</v>
      </c>
      <c r="W7" s="35">
        <f>'1.1'!W7/'1.1'!$Q7*100</f>
        <v>52.771325471109677</v>
      </c>
      <c r="X7" s="35">
        <f>'1.1'!X7/'1.1'!$Q7*100</f>
        <v>52.591575853323555</v>
      </c>
      <c r="Y7" s="35">
        <f>'1.1'!Y7/'1.1'!$Q7*100</f>
        <v>50.772415847963757</v>
      </c>
      <c r="Z7" s="35">
        <f>'1.1'!Z7/'1.1'!$Q7*100</f>
        <v>52.625986752987608</v>
      </c>
      <c r="AA7" s="35">
        <f>'1.1'!AA7/'1.1'!$Q7*100</f>
        <v>48.737110307845931</v>
      </c>
      <c r="AB7" s="35">
        <f>'1.1'!AB7/'1.1'!$Q7*100</f>
        <v>49.968329382292879</v>
      </c>
      <c r="AC7" s="35">
        <f>'1.1'!AC7/'1.1'!$Q7*100</f>
        <v>50.913871020689697</v>
      </c>
      <c r="AD7" s="35">
        <f>'1.1'!AD7/'1.1'!$Q7*100</f>
        <v>51.127219215589825</v>
      </c>
      <c r="AE7" s="35">
        <f>'1.1'!AE7/'1.1'!$Q7*100</f>
        <v>50.849357535927687</v>
      </c>
      <c r="AF7" s="35">
        <f>'1.1'!AF7/'1.1'!$Q7*100</f>
        <v>48.59246102864244</v>
      </c>
    </row>
    <row r="8" spans="1:33" x14ac:dyDescent="0.2">
      <c r="A8" s="19" t="s">
        <v>7</v>
      </c>
      <c r="B8" s="35">
        <f>'1.1'!B8/'1.1'!$Q8*100</f>
        <v>98.155982399725602</v>
      </c>
      <c r="C8" s="35">
        <f>'1.1'!C8/'1.1'!$Q8*100</f>
        <v>79.243855508588993</v>
      </c>
      <c r="D8" s="35">
        <f>'1.1'!D8/'1.1'!$Q8*100</f>
        <v>21.432073099796458</v>
      </c>
      <c r="E8" s="35">
        <f>'1.1'!E8/'1.1'!$Q8*100</f>
        <v>0.1625250748568077</v>
      </c>
      <c r="F8" s="35">
        <f>'1.1'!F8/'1.1'!$Q8*100</f>
        <v>85.698432146404684</v>
      </c>
      <c r="G8" s="35">
        <f>'1.1'!G8/'1.1'!$Q8*100</f>
        <v>185.01707991505614</v>
      </c>
      <c r="H8" s="35">
        <f>'1.1'!H8/'1.1'!$Q8*100</f>
        <v>223.05837501512161</v>
      </c>
      <c r="I8" s="35">
        <f>'1.1'!I8/'1.1'!$Q8*100</f>
        <v>342.61971904117655</v>
      </c>
      <c r="J8" s="35">
        <f>'1.1'!J8/'1.1'!$Q8*100</f>
        <v>319.94652287589088</v>
      </c>
      <c r="K8" s="35">
        <f>'1.1'!K8/'1.1'!$Q8*100</f>
        <v>271.45858376158668</v>
      </c>
      <c r="L8" s="35">
        <f>'1.1'!L8/'1.1'!$Q8*100</f>
        <v>300.66840739380325</v>
      </c>
      <c r="M8" s="35">
        <f>'1.1'!M8/'1.1'!$Q8*100</f>
        <v>161.25746787156845</v>
      </c>
      <c r="N8" s="35">
        <f>'1.1'!N8/'1.1'!$Q8*100</f>
        <v>223.33236016544186</v>
      </c>
      <c r="O8" s="35">
        <f>'1.1'!O8/'1.1'!$Q8*100</f>
        <v>218.39127202617755</v>
      </c>
      <c r="P8" s="35">
        <f>'1.1'!P8/'1.1'!$Q8*100</f>
        <v>110.00426799970468</v>
      </c>
      <c r="Q8" s="35">
        <f>'1.1'!Q8/'1.1'!$Q8*100</f>
        <v>100</v>
      </c>
      <c r="R8" s="35">
        <f>'1.1'!R8/'1.1'!$Q8*100</f>
        <v>142.00558210995936</v>
      </c>
      <c r="S8" s="35">
        <f>'1.1'!S8/'1.1'!$Q8*100</f>
        <v>95.851652512155994</v>
      </c>
      <c r="T8" s="35">
        <f>'1.1'!T8/'1.1'!$Q8*100</f>
        <v>165.74593756741305</v>
      </c>
      <c r="U8" s="35">
        <f>'1.1'!U8/'1.1'!$Q8*100</f>
        <v>142.28744735400326</v>
      </c>
      <c r="V8" s="35">
        <f>'1.1'!V8/'1.1'!$Q8*100</f>
        <v>221.09925398335272</v>
      </c>
      <c r="W8" s="35">
        <f>'1.1'!W8/'1.1'!$Q8*100</f>
        <v>114.60692656806448</v>
      </c>
      <c r="X8" s="35">
        <f>'1.1'!X8/'1.1'!$Q8*100</f>
        <v>97.788178880919986</v>
      </c>
      <c r="Y8" s="35">
        <f>'1.1'!Y8/'1.1'!$Q8*100</f>
        <v>74.897609215249659</v>
      </c>
      <c r="Z8" s="35">
        <f>'1.1'!Z8/'1.1'!$Q8*100</f>
        <v>59.56174356690417</v>
      </c>
      <c r="AA8" s="35">
        <f>'1.1'!AA8/'1.1'!$Q8*100</f>
        <v>34.052575423973217</v>
      </c>
      <c r="AB8" s="35">
        <f>'1.1'!AB8/'1.1'!$Q8*100</f>
        <v>36.622549538499861</v>
      </c>
      <c r="AC8" s="35">
        <f>'1.1'!AC8/'1.1'!$Q8*100</f>
        <v>36.021800193893718</v>
      </c>
      <c r="AD8" s="35">
        <f>'1.1'!AD8/'1.1'!$Q8*100</f>
        <v>38.139677628368737</v>
      </c>
      <c r="AE8" s="35">
        <f>'1.1'!AE8/'1.1'!$Q8*100</f>
        <v>37.811740655809018</v>
      </c>
      <c r="AF8" s="35">
        <f>'1.1'!AF8/'1.1'!$Q8*100</f>
        <v>37.260405610280984</v>
      </c>
    </row>
    <row r="9" spans="1:33" x14ac:dyDescent="0.2">
      <c r="A9" s="20" t="s">
        <v>8</v>
      </c>
      <c r="B9" s="36">
        <f>'1.1'!B9/'1.1'!$Q9*100</f>
        <v>99.418245341662214</v>
      </c>
      <c r="C9" s="36">
        <f>'1.1'!C9/'1.1'!$Q9*100</f>
        <v>80.1989664092645</v>
      </c>
      <c r="D9" s="36">
        <f>'1.1'!D9/'1.1'!$Q9*100</f>
        <v>21.592029417878905</v>
      </c>
      <c r="E9" s="36">
        <f>'1.1'!E9/'1.1'!$Q9*100</f>
        <v>0</v>
      </c>
      <c r="F9" s="36">
        <f>'1.1'!F9/'1.1'!$Q9*100</f>
        <v>86.605392720063747</v>
      </c>
      <c r="G9" s="36">
        <f>'1.1'!G9/'1.1'!$Q9*100</f>
        <v>187.10974481603478</v>
      </c>
      <c r="H9" s="36">
        <f>'1.1'!H9/'1.1'!$Q9*100</f>
        <v>225.53705329888322</v>
      </c>
      <c r="I9" s="36">
        <f>'1.1'!I9/'1.1'!$Q9*100</f>
        <v>346.12901119929523</v>
      </c>
      <c r="J9" s="36">
        <f>'1.1'!J9/'1.1'!$Q9*100</f>
        <v>323.12248702885245</v>
      </c>
      <c r="K9" s="36">
        <f>'1.1'!K9/'1.1'!$Q9*100</f>
        <v>273.31752140901165</v>
      </c>
      <c r="L9" s="36">
        <f>'1.1'!L9/'1.1'!$Q9*100</f>
        <v>302.489601379406</v>
      </c>
      <c r="M9" s="36">
        <f>'1.1'!M9/'1.1'!$Q9*100</f>
        <v>162.02557373620206</v>
      </c>
      <c r="N9" s="36">
        <f>'1.1'!N9/'1.1'!$Q9*100</f>
        <v>224.60680505114664</v>
      </c>
      <c r="O9" s="36">
        <f>'1.1'!O9/'1.1'!$Q9*100</f>
        <v>220.13750378027009</v>
      </c>
      <c r="P9" s="36">
        <f>'1.1'!P9/'1.1'!$Q9*100</f>
        <v>109.96221313708141</v>
      </c>
      <c r="Q9" s="36">
        <f>'1.1'!Q9/'1.1'!$Q9*100</f>
        <v>100</v>
      </c>
      <c r="R9" s="36">
        <f>'1.1'!R9/'1.1'!$Q9*100</f>
        <v>142.37667830758778</v>
      </c>
      <c r="S9" s="36">
        <f>'1.1'!S9/'1.1'!$Q9*100</f>
        <v>95.510409694897007</v>
      </c>
      <c r="T9" s="36">
        <f>'1.1'!T9/'1.1'!$Q9*100</f>
        <v>165.6361576313756</v>
      </c>
      <c r="U9" s="36">
        <f>'1.1'!U9/'1.1'!$Q9*100</f>
        <v>141.01060170864844</v>
      </c>
      <c r="V9" s="36">
        <f>'1.1'!V9/'1.1'!$Q9*100</f>
        <v>220.44011848671863</v>
      </c>
      <c r="W9" s="36">
        <f>'1.1'!W9/'1.1'!$Q9*100</f>
        <v>111.47493882836299</v>
      </c>
      <c r="X9" s="36">
        <f>'1.1'!X9/'1.1'!$Q9*100</f>
        <v>93.110199581574747</v>
      </c>
      <c r="Y9" s="36">
        <f>'1.1'!Y9/'1.1'!$Q9*100</f>
        <v>73.053115571182559</v>
      </c>
      <c r="Z9" s="36">
        <f>'1.1'!Z9/'1.1'!$Q9*100</f>
        <v>58.047488692365469</v>
      </c>
      <c r="AA9" s="36">
        <f>'1.1'!AA9/'1.1'!$Q9*100</f>
        <v>32.799821252282619</v>
      </c>
      <c r="AB9" s="36">
        <f>'1.1'!AB9/'1.1'!$Q9*100</f>
        <v>33.615873068636787</v>
      </c>
      <c r="AC9" s="36">
        <f>'1.1'!AC9/'1.1'!$Q9*100</f>
        <v>33.578922740075015</v>
      </c>
      <c r="AD9" s="36">
        <f>'1.1'!AD9/'1.1'!$Q9*100</f>
        <v>33.779712466668229</v>
      </c>
      <c r="AE9" s="36">
        <f>'1.1'!AE9/'1.1'!$Q9*100</f>
        <v>33.511135189655242</v>
      </c>
      <c r="AF9" s="36">
        <f>'1.1'!AF9/'1.1'!$Q9*100</f>
        <v>32.899092007115421</v>
      </c>
    </row>
    <row r="10" spans="1:33" x14ac:dyDescent="0.2">
      <c r="A10" s="22" t="s">
        <v>9</v>
      </c>
      <c r="B10" s="35">
        <f>'1.1'!B10/'1.1'!$Q10*100</f>
        <v>0</v>
      </c>
      <c r="C10" s="35">
        <f>'1.1'!C10/'1.1'!$Q10*100</f>
        <v>0</v>
      </c>
      <c r="D10" s="35">
        <f>'1.1'!D10/'1.1'!$Q10*100</f>
        <v>0</v>
      </c>
      <c r="E10" s="35">
        <f>'1.1'!E10/'1.1'!$Q10*100</f>
        <v>0</v>
      </c>
      <c r="F10" s="35">
        <f>'1.1'!F10/'1.1'!$Q10*100</f>
        <v>0</v>
      </c>
      <c r="G10" s="35">
        <f>'1.1'!G10/'1.1'!$Q10*100</f>
        <v>55.121168065670759</v>
      </c>
      <c r="H10" s="35">
        <f>'1.1'!H10/'1.1'!$Q10*100</f>
        <v>209.93302180727161</v>
      </c>
      <c r="I10" s="35">
        <f>'1.1'!I10/'1.1'!$Q10*100</f>
        <v>210.12289906996924</v>
      </c>
      <c r="J10" s="35">
        <f>'1.1'!J10/'1.1'!$Q10*100</f>
        <v>185.83608332578899</v>
      </c>
      <c r="K10" s="35">
        <f>'1.1'!K10/'1.1'!$Q10*100</f>
        <v>203.81376158427972</v>
      </c>
      <c r="L10" s="35">
        <f>'1.1'!L10/'1.1'!$Q10*100</f>
        <v>180.1716217368319</v>
      </c>
      <c r="M10" s="35">
        <f>'1.1'!M10/'1.1'!$Q10*100</f>
        <v>161.19728404326017</v>
      </c>
      <c r="N10" s="35">
        <f>'1.1'!N10/'1.1'!$Q10*100</f>
        <v>142.63336374776677</v>
      </c>
      <c r="O10" s="35">
        <f>'1.1'!O10/'1.1'!$Q10*100</f>
        <v>126.49038184828009</v>
      </c>
      <c r="P10" s="35">
        <f>'1.1'!P10/'1.1'!$Q10*100</f>
        <v>112.38736771230877</v>
      </c>
      <c r="Q10" s="35">
        <f>'1.1'!Q10/'1.1'!$Q10*100</f>
        <v>100</v>
      </c>
      <c r="R10" s="35">
        <f>'1.1'!R10/'1.1'!$Q10*100</f>
        <v>89.144473418345981</v>
      </c>
      <c r="S10" s="35">
        <f>'1.1'!S10/'1.1'!$Q10*100</f>
        <v>79.260987713252035</v>
      </c>
      <c r="T10" s="35">
        <f>'1.1'!T10/'1.1'!$Q10*100</f>
        <v>70.994247471116879</v>
      </c>
      <c r="U10" s="35">
        <f>'1.1'!U10/'1.1'!$Q10*100</f>
        <v>63.740663740436979</v>
      </c>
      <c r="V10" s="35">
        <f>'1.1'!V10/'1.1'!$Q10*100</f>
        <v>57.25592401245332</v>
      </c>
      <c r="W10" s="35">
        <f>'1.1'!W10/'1.1'!$Q10*100</f>
        <v>51.562969297838748</v>
      </c>
      <c r="X10" s="35">
        <f>'1.1'!X10/'1.1'!$Q10*100</f>
        <v>46.433305731151577</v>
      </c>
      <c r="Y10" s="35">
        <f>'1.1'!Y10/'1.1'!$Q10*100</f>
        <v>41.819095930257284</v>
      </c>
      <c r="Z10" s="35">
        <f>'1.1'!Z10/'1.1'!$Q10*100</f>
        <v>37.721031305756433</v>
      </c>
      <c r="AA10" s="35">
        <f>'1.1'!AA10/'1.1'!$Q10*100</f>
        <v>33.955591538480931</v>
      </c>
      <c r="AB10" s="35">
        <f>'1.1'!AB10/'1.1'!$Q10*100</f>
        <v>30.543861947162291</v>
      </c>
      <c r="AC10" s="35">
        <f>'1.1'!AC10/'1.1'!$Q10*100</f>
        <v>27.4573594231993</v>
      </c>
      <c r="AD10" s="35">
        <f>'1.1'!AD10/'1.1'!$Q10*100</f>
        <v>24.660169387419213</v>
      </c>
      <c r="AE10" s="35">
        <f>'1.1'!AE10/'1.1'!$Q10*100</f>
        <v>24.58478324380004</v>
      </c>
      <c r="AF10" s="35">
        <f>'1.1'!AF10/'1.1'!$Q10*100</f>
        <v>109.68344835012233</v>
      </c>
    </row>
    <row r="11" spans="1:33" x14ac:dyDescent="0.2">
      <c r="A11" s="22" t="s">
        <v>20</v>
      </c>
      <c r="B11" s="35">
        <f>'1.1'!B11/'1.1'!$Q11*100</f>
        <v>3.8590202133649143</v>
      </c>
      <c r="C11" s="35">
        <f>'1.1'!C11/'1.1'!$Q11*100</f>
        <v>7.8956121152522165</v>
      </c>
      <c r="D11" s="35">
        <f>'1.1'!D11/'1.1'!$Q11*100</f>
        <v>9.4880491401214897</v>
      </c>
      <c r="E11" s="35">
        <f>'1.1'!E11/'1.1'!$Q11*100</f>
        <v>12.311686453277956</v>
      </c>
      <c r="F11" s="35">
        <f>'1.1'!F11/'1.1'!$Q11*100</f>
        <v>17.953439428645801</v>
      </c>
      <c r="G11" s="35">
        <f>'1.1'!G11/'1.1'!$Q11*100</f>
        <v>28.665251297748696</v>
      </c>
      <c r="H11" s="35">
        <f>'1.1'!H11/'1.1'!$Q11*100</f>
        <v>37.780368225668767</v>
      </c>
      <c r="I11" s="35">
        <f>'1.1'!I11/'1.1'!$Q11*100</f>
        <v>80.373852025402428</v>
      </c>
      <c r="J11" s="35">
        <f>'1.1'!J11/'1.1'!$Q11*100</f>
        <v>82.618547025830495</v>
      </c>
      <c r="K11" s="35">
        <f>'1.1'!K11/'1.1'!$Q11*100</f>
        <v>132.54050273935246</v>
      </c>
      <c r="L11" s="35">
        <f>'1.1'!L11/'1.1'!$Q11*100</f>
        <v>164.6038434124012</v>
      </c>
      <c r="M11" s="35">
        <f>'1.1'!M11/'1.1'!$Q11*100</f>
        <v>103.8401103460242</v>
      </c>
      <c r="N11" s="35">
        <f>'1.1'!N11/'1.1'!$Q11*100</f>
        <v>128.11416974310114</v>
      </c>
      <c r="O11" s="35">
        <f>'1.1'!O11/'1.1'!$Q11*100</f>
        <v>87.91290843727954</v>
      </c>
      <c r="P11" s="35">
        <f>'1.1'!P11/'1.1'!$Q11*100</f>
        <v>113.1465024088335</v>
      </c>
      <c r="Q11" s="35">
        <f>'1.1'!Q11/'1.1'!$Q11*100</f>
        <v>100</v>
      </c>
      <c r="R11" s="35">
        <f>'1.1'!R11/'1.1'!$Q11*100</f>
        <v>114.29753707784982</v>
      </c>
      <c r="S11" s="35">
        <f>'1.1'!S11/'1.1'!$Q11*100</f>
        <v>121.37028912611294</v>
      </c>
      <c r="T11" s="35">
        <f>'1.1'!T11/'1.1'!$Q11*100</f>
        <v>174.00975746468515</v>
      </c>
      <c r="U11" s="35">
        <f>'1.1'!U11/'1.1'!$Q11*100</f>
        <v>237.78183494962346</v>
      </c>
      <c r="V11" s="35">
        <f>'1.1'!V11/'1.1'!$Q11*100</f>
        <v>270.47043159280173</v>
      </c>
      <c r="W11" s="35">
        <f>'1.1'!W11/'1.1'!$Q11*100</f>
        <v>348.76734455803012</v>
      </c>
      <c r="X11" s="35">
        <f>'1.1'!X11/'1.1'!$Q11*100</f>
        <v>447.5073455397885</v>
      </c>
      <c r="Y11" s="35">
        <f>'1.1'!Y11/'1.1'!$Q11*100</f>
        <v>212.79715874197493</v>
      </c>
      <c r="Z11" s="35">
        <f>'1.1'!Z11/'1.1'!$Q11*100</f>
        <v>172.76848192178818</v>
      </c>
      <c r="AA11" s="35">
        <f>'1.1'!AA11/'1.1'!$Q11*100</f>
        <v>127.69842364832471</v>
      </c>
      <c r="AB11" s="35">
        <f>'1.1'!AB11/'1.1'!$Q11*100</f>
        <v>261.38110430414019</v>
      </c>
      <c r="AC11" s="35">
        <f>'1.1'!AC11/'1.1'!$Q11*100</f>
        <v>218.63680165646548</v>
      </c>
      <c r="AD11" s="35">
        <f>'1.1'!AD11/'1.1'!$Q11*100</f>
        <v>364.0636666064724</v>
      </c>
      <c r="AE11" s="35">
        <f>'1.1'!AE11/'1.1'!$Q11*100</f>
        <v>359.29832454707434</v>
      </c>
      <c r="AF11" s="35">
        <f>'1.1'!AF11/'1.1'!$Q11*100</f>
        <v>363.23301065116448</v>
      </c>
    </row>
    <row r="12" spans="1:33" ht="15.75" customHeight="1" x14ac:dyDescent="0.2">
      <c r="A12" s="23" t="s">
        <v>10</v>
      </c>
      <c r="B12" s="37">
        <f>'1.1'!B12/'1.1'!$Q12*100</f>
        <v>223.92369449764203</v>
      </c>
      <c r="C12" s="37">
        <f>'1.1'!C12/'1.1'!$Q12*100</f>
        <v>226.34671242794099</v>
      </c>
      <c r="D12" s="37">
        <f>'1.1'!D12/'1.1'!$Q12*100</f>
        <v>213.39109992370396</v>
      </c>
      <c r="E12" s="37">
        <f>'1.1'!E12/'1.1'!$Q12*100</f>
        <v>208.63047328736405</v>
      </c>
      <c r="F12" s="37">
        <f>'1.1'!F12/'1.1'!$Q12*100</f>
        <v>215.31283422932987</v>
      </c>
      <c r="G12" s="37">
        <f>'1.1'!G12/'1.1'!$Q12*100</f>
        <v>233.64212169179521</v>
      </c>
      <c r="H12" s="37">
        <f>'1.1'!H12/'1.1'!$Q12*100</f>
        <v>190.15396834955828</v>
      </c>
      <c r="I12" s="37">
        <f>'1.1'!I12/'1.1'!$Q12*100</f>
        <v>241.13081081675057</v>
      </c>
      <c r="J12" s="37">
        <f>'1.1'!J12/'1.1'!$Q12*100</f>
        <v>228.4084314623415</v>
      </c>
      <c r="K12" s="37">
        <f>'1.1'!K12/'1.1'!$Q12*100</f>
        <v>240.13147462137439</v>
      </c>
      <c r="L12" s="37">
        <f>'1.1'!L12/'1.1'!$Q12*100</f>
        <v>263.39685222943604</v>
      </c>
      <c r="M12" s="37">
        <f>'1.1'!M12/'1.1'!$Q12*100</f>
        <v>249.21525917112382</v>
      </c>
      <c r="N12" s="37">
        <f>'1.1'!N12/'1.1'!$Q12*100</f>
        <v>248.99171947139598</v>
      </c>
      <c r="O12" s="37">
        <f>'1.1'!O12/'1.1'!$Q12*100</f>
        <v>231.23212459965953</v>
      </c>
      <c r="P12" s="37">
        <f>'1.1'!P12/'1.1'!$Q12*100</f>
        <v>201.0637790581809</v>
      </c>
      <c r="Q12" s="37">
        <f>'1.1'!Q12/'1.1'!$Q12*100</f>
        <v>100</v>
      </c>
      <c r="R12" s="37">
        <f>'1.1'!R12/'1.1'!$Q12*100</f>
        <v>112.66074168546096</v>
      </c>
      <c r="S12" s="37">
        <f>'1.1'!S12/'1.1'!$Q12*100</f>
        <v>146.38853946046774</v>
      </c>
      <c r="T12" s="37">
        <f>'1.1'!T12/'1.1'!$Q12*100</f>
        <v>104.29518940116466</v>
      </c>
      <c r="U12" s="37">
        <f>'1.1'!U12/'1.1'!$Q12*100</f>
        <v>45.524064268078327</v>
      </c>
      <c r="V12" s="37">
        <f>'1.1'!V12/'1.1'!$Q12*100</f>
        <v>80.200787303303642</v>
      </c>
      <c r="W12" s="37">
        <f>'1.1'!W12/'1.1'!$Q12*100</f>
        <v>126.74248665465042</v>
      </c>
      <c r="X12" s="37">
        <f>'1.1'!X12/'1.1'!$Q12*100</f>
        <v>101.54145061203215</v>
      </c>
      <c r="Y12" s="37">
        <f>'1.1'!Y12/'1.1'!$Q12*100</f>
        <v>97.287197849345844</v>
      </c>
      <c r="Z12" s="37">
        <f>'1.1'!Z12/'1.1'!$Q12*100</f>
        <v>108.0666862636001</v>
      </c>
      <c r="AA12" s="37">
        <f>'1.1'!AA12/'1.1'!$Q12*100</f>
        <v>134.66305447389908</v>
      </c>
      <c r="AB12" s="37">
        <f>'1.1'!AB12/'1.1'!$Q12*100</f>
        <v>104.99906940334411</v>
      </c>
      <c r="AC12" s="37">
        <f>'1.1'!AC12/'1.1'!$Q12*100</f>
        <v>122.69919680225074</v>
      </c>
      <c r="AD12" s="37">
        <f>'1.1'!AD12/'1.1'!$Q12*100</f>
        <v>114.64157609433472</v>
      </c>
      <c r="AE12" s="37">
        <f>'1.1'!AE12/'1.1'!$Q12*100</f>
        <v>58.883797110256438</v>
      </c>
      <c r="AF12" s="37">
        <f>'1.1'!AF12/'1.1'!$Q12*100</f>
        <v>54.265328156123068</v>
      </c>
    </row>
    <row r="13" spans="1:33" ht="13.5" x14ac:dyDescent="0.2">
      <c r="A13" s="16" t="s">
        <v>21</v>
      </c>
      <c r="B13" s="38">
        <f>'1.1'!B13/'1.1'!$Q13*100</f>
        <v>82.199220167652584</v>
      </c>
      <c r="C13" s="38">
        <f>'1.1'!C13/'1.1'!$Q13*100</f>
        <v>84.181145044305666</v>
      </c>
      <c r="D13" s="38">
        <f>'1.1'!D13/'1.1'!$Q13*100</f>
        <v>84.116874118129218</v>
      </c>
      <c r="E13" s="38">
        <f>'1.1'!E13/'1.1'!$Q13*100</f>
        <v>81.127224471960062</v>
      </c>
      <c r="F13" s="38">
        <f>'1.1'!F13/'1.1'!$Q13*100</f>
        <v>83.757778735397054</v>
      </c>
      <c r="G13" s="38">
        <f>'1.1'!G13/'1.1'!$Q13*100</f>
        <v>89.584814241709168</v>
      </c>
      <c r="H13" s="38">
        <f>'1.1'!H13/'1.1'!$Q13*100</f>
        <v>79.464818366537585</v>
      </c>
      <c r="I13" s="38">
        <f>'1.1'!I13/'1.1'!$Q13*100</f>
        <v>85.442945074490794</v>
      </c>
      <c r="J13" s="38">
        <f>'1.1'!J13/'1.1'!$Q13*100</f>
        <v>90.185367149498134</v>
      </c>
      <c r="K13" s="38">
        <f>'1.1'!K13/'1.1'!$Q13*100</f>
        <v>98.416148797078989</v>
      </c>
      <c r="L13" s="38">
        <f>'1.1'!L13/'1.1'!$Q13*100</f>
        <v>103.36774854696691</v>
      </c>
      <c r="M13" s="38">
        <f>'1.1'!M13/'1.1'!$Q13*100</f>
        <v>96.119963215336782</v>
      </c>
      <c r="N13" s="38">
        <f>'1.1'!N13/'1.1'!$Q13*100</f>
        <v>103.57514501856757</v>
      </c>
      <c r="O13" s="38">
        <f>'1.1'!O13/'1.1'!$Q13*100</f>
        <v>101.33761285786551</v>
      </c>
      <c r="P13" s="38">
        <f>'1.1'!P13/'1.1'!$Q13*100</f>
        <v>101.15546560124946</v>
      </c>
      <c r="Q13" s="38">
        <f>'1.1'!Q13/'1.1'!$Q13*100</f>
        <v>100</v>
      </c>
      <c r="R13" s="38">
        <f>'1.1'!R13/'1.1'!$Q13*100</f>
        <v>101.00136909147666</v>
      </c>
      <c r="S13" s="38">
        <f>'1.1'!S13/'1.1'!$Q13*100</f>
        <v>101.09235704755879</v>
      </c>
      <c r="T13" s="38">
        <f>'1.1'!T13/'1.1'!$Q13*100</f>
        <v>98.443993600549845</v>
      </c>
      <c r="U13" s="38">
        <f>'1.1'!U13/'1.1'!$Q13*100</f>
        <v>88.98954615174911</v>
      </c>
      <c r="V13" s="38">
        <f>'1.1'!V13/'1.1'!$Q13*100</f>
        <v>85.449714323751408</v>
      </c>
      <c r="W13" s="38">
        <f>'1.1'!W13/'1.1'!$Q13*100</f>
        <v>79.591051407266733</v>
      </c>
      <c r="X13" s="38">
        <f>'1.1'!X13/'1.1'!$Q13*100</f>
        <v>80.3764373120963</v>
      </c>
      <c r="Y13" s="38">
        <f>'1.1'!Y13/'1.1'!$Q13*100</f>
        <v>73.697889472129262</v>
      </c>
      <c r="Z13" s="38">
        <f>'1.1'!Z13/'1.1'!$Q13*100</f>
        <v>73.686175941552946</v>
      </c>
      <c r="AA13" s="38">
        <f>'1.1'!AA13/'1.1'!$Q13*100</f>
        <v>76.160380290883239</v>
      </c>
      <c r="AB13" s="38">
        <f>'1.1'!AB13/'1.1'!$Q13*100</f>
        <v>73.448958600316317</v>
      </c>
      <c r="AC13" s="38">
        <f>'1.1'!AC13/'1.1'!$Q13*100</f>
        <v>77.379541737748426</v>
      </c>
      <c r="AD13" s="38">
        <f>'1.1'!AD13/'1.1'!$Q13*100</f>
        <v>74.835567624426773</v>
      </c>
      <c r="AE13" s="38">
        <f>'1.1'!AE13/'1.1'!$Q13*100</f>
        <v>73.100111397870833</v>
      </c>
      <c r="AF13" s="38">
        <f>'1.1'!AF13/'1.1'!$Q13*100</f>
        <v>64.53364697916669</v>
      </c>
      <c r="AG13" s="63"/>
    </row>
    <row r="14" spans="1:33" ht="13.5" thickBot="1" x14ac:dyDescent="0.25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33" ht="14.25" thickTop="1" thickBot="1" x14ac:dyDescent="0.25">
      <c r="A15" s="79" t="s">
        <v>12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1:33" ht="14.25" thickTop="1" thickBot="1" x14ac:dyDescent="0.25">
      <c r="A16" s="84" t="s">
        <v>13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</row>
    <row r="17" spans="1:32" ht="13.5" thickTop="1" x14ac:dyDescent="0.2">
      <c r="A17" s="81" t="s">
        <v>14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13.5" thickBot="1" x14ac:dyDescent="0.25">
      <c r="A18" s="82" t="s">
        <v>15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</row>
    <row r="19" spans="1:32" ht="13.5" thickTop="1" x14ac:dyDescent="0.2"/>
  </sheetData>
  <pageMargins left="0.75" right="0.75" top="1" bottom="1" header="0" footer="0"/>
  <pageSetup paperSize="9" fitToWidth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AF22"/>
  <sheetViews>
    <sheetView tabSelected="1" zoomScale="85" zoomScaleNormal="85" workbookViewId="0">
      <pane xSplit="1" topLeftCell="B1" activePane="topRight" state="frozen"/>
      <selection pane="topRight"/>
    </sheetView>
  </sheetViews>
  <sheetFormatPr defaultColWidth="11.42578125" defaultRowHeight="12.75" x14ac:dyDescent="0.2"/>
  <cols>
    <col min="1" max="1" width="31.28515625" style="2" customWidth="1"/>
    <col min="2" max="2" width="10" style="2" bestFit="1" customWidth="1"/>
    <col min="3" max="3" width="9.7109375" style="2" bestFit="1" customWidth="1"/>
    <col min="4" max="4" width="9.28515625" style="2" bestFit="1" customWidth="1"/>
    <col min="5" max="6" width="9.7109375" style="2" bestFit="1" customWidth="1"/>
    <col min="7" max="7" width="10" style="2" bestFit="1" customWidth="1"/>
    <col min="8" max="8" width="9.28515625" style="2" bestFit="1" customWidth="1"/>
    <col min="9" max="11" width="9.7109375" style="2" bestFit="1" customWidth="1"/>
    <col min="12" max="13" width="10" style="2" bestFit="1" customWidth="1"/>
    <col min="14" max="14" width="9.7109375" style="2" bestFit="1" customWidth="1"/>
    <col min="15" max="16" width="10" style="2" bestFit="1" customWidth="1"/>
    <col min="17" max="17" width="9.7109375" style="2" bestFit="1" customWidth="1"/>
    <col min="18" max="22" width="10" style="2" bestFit="1" customWidth="1"/>
    <col min="23" max="23" width="9.7109375" style="2" bestFit="1" customWidth="1"/>
    <col min="24" max="24" width="10" style="2" bestFit="1" customWidth="1"/>
    <col min="25" max="28" width="9.7109375" style="2" bestFit="1" customWidth="1"/>
    <col min="29" max="29" width="10" style="2" bestFit="1" customWidth="1"/>
    <col min="30" max="30" width="11" style="2" bestFit="1" customWidth="1"/>
    <col min="31" max="32" width="9.7109375" style="2" bestFit="1" customWidth="1"/>
    <col min="33" max="255" width="11.42578125" style="2"/>
    <col min="256" max="256" width="31.28515625" style="2" customWidth="1"/>
    <col min="257" max="257" width="10.7109375" style="2" customWidth="1"/>
    <col min="258" max="282" width="8.7109375" style="2" customWidth="1"/>
    <col min="283" max="511" width="11.42578125" style="2"/>
    <col min="512" max="512" width="31.28515625" style="2" customWidth="1"/>
    <col min="513" max="513" width="10.7109375" style="2" customWidth="1"/>
    <col min="514" max="538" width="8.7109375" style="2" customWidth="1"/>
    <col min="539" max="767" width="11.42578125" style="2"/>
    <col min="768" max="768" width="31.28515625" style="2" customWidth="1"/>
    <col min="769" max="769" width="10.7109375" style="2" customWidth="1"/>
    <col min="770" max="794" width="8.7109375" style="2" customWidth="1"/>
    <col min="795" max="1023" width="11.42578125" style="2"/>
    <col min="1024" max="1024" width="31.28515625" style="2" customWidth="1"/>
    <col min="1025" max="1025" width="10.7109375" style="2" customWidth="1"/>
    <col min="1026" max="1050" width="8.7109375" style="2" customWidth="1"/>
    <col min="1051" max="1279" width="11.42578125" style="2"/>
    <col min="1280" max="1280" width="31.28515625" style="2" customWidth="1"/>
    <col min="1281" max="1281" width="10.7109375" style="2" customWidth="1"/>
    <col min="1282" max="1306" width="8.7109375" style="2" customWidth="1"/>
    <col min="1307" max="1535" width="11.42578125" style="2"/>
    <col min="1536" max="1536" width="31.28515625" style="2" customWidth="1"/>
    <col min="1537" max="1537" width="10.7109375" style="2" customWidth="1"/>
    <col min="1538" max="1562" width="8.7109375" style="2" customWidth="1"/>
    <col min="1563" max="1791" width="11.42578125" style="2"/>
    <col min="1792" max="1792" width="31.28515625" style="2" customWidth="1"/>
    <col min="1793" max="1793" width="10.7109375" style="2" customWidth="1"/>
    <col min="1794" max="1818" width="8.7109375" style="2" customWidth="1"/>
    <col min="1819" max="2047" width="11.42578125" style="2"/>
    <col min="2048" max="2048" width="31.28515625" style="2" customWidth="1"/>
    <col min="2049" max="2049" width="10.7109375" style="2" customWidth="1"/>
    <col min="2050" max="2074" width="8.7109375" style="2" customWidth="1"/>
    <col min="2075" max="2303" width="11.42578125" style="2"/>
    <col min="2304" max="2304" width="31.28515625" style="2" customWidth="1"/>
    <col min="2305" max="2305" width="10.7109375" style="2" customWidth="1"/>
    <col min="2306" max="2330" width="8.7109375" style="2" customWidth="1"/>
    <col min="2331" max="2559" width="11.42578125" style="2"/>
    <col min="2560" max="2560" width="31.28515625" style="2" customWidth="1"/>
    <col min="2561" max="2561" width="10.7109375" style="2" customWidth="1"/>
    <col min="2562" max="2586" width="8.7109375" style="2" customWidth="1"/>
    <col min="2587" max="2815" width="11.42578125" style="2"/>
    <col min="2816" max="2816" width="31.28515625" style="2" customWidth="1"/>
    <col min="2817" max="2817" width="10.7109375" style="2" customWidth="1"/>
    <col min="2818" max="2842" width="8.7109375" style="2" customWidth="1"/>
    <col min="2843" max="3071" width="11.42578125" style="2"/>
    <col min="3072" max="3072" width="31.28515625" style="2" customWidth="1"/>
    <col min="3073" max="3073" width="10.7109375" style="2" customWidth="1"/>
    <col min="3074" max="3098" width="8.7109375" style="2" customWidth="1"/>
    <col min="3099" max="3327" width="11.42578125" style="2"/>
    <col min="3328" max="3328" width="31.28515625" style="2" customWidth="1"/>
    <col min="3329" max="3329" width="10.7109375" style="2" customWidth="1"/>
    <col min="3330" max="3354" width="8.7109375" style="2" customWidth="1"/>
    <col min="3355" max="3583" width="11.42578125" style="2"/>
    <col min="3584" max="3584" width="31.28515625" style="2" customWidth="1"/>
    <col min="3585" max="3585" width="10.7109375" style="2" customWidth="1"/>
    <col min="3586" max="3610" width="8.7109375" style="2" customWidth="1"/>
    <col min="3611" max="3839" width="11.42578125" style="2"/>
    <col min="3840" max="3840" width="31.28515625" style="2" customWidth="1"/>
    <col min="3841" max="3841" width="10.7109375" style="2" customWidth="1"/>
    <col min="3842" max="3866" width="8.7109375" style="2" customWidth="1"/>
    <col min="3867" max="4095" width="11.42578125" style="2"/>
    <col min="4096" max="4096" width="31.28515625" style="2" customWidth="1"/>
    <col min="4097" max="4097" width="10.7109375" style="2" customWidth="1"/>
    <col min="4098" max="4122" width="8.7109375" style="2" customWidth="1"/>
    <col min="4123" max="4351" width="11.42578125" style="2"/>
    <col min="4352" max="4352" width="31.28515625" style="2" customWidth="1"/>
    <col min="4353" max="4353" width="10.7109375" style="2" customWidth="1"/>
    <col min="4354" max="4378" width="8.7109375" style="2" customWidth="1"/>
    <col min="4379" max="4607" width="11.42578125" style="2"/>
    <col min="4608" max="4608" width="31.28515625" style="2" customWidth="1"/>
    <col min="4609" max="4609" width="10.7109375" style="2" customWidth="1"/>
    <col min="4610" max="4634" width="8.7109375" style="2" customWidth="1"/>
    <col min="4635" max="4863" width="11.42578125" style="2"/>
    <col min="4864" max="4864" width="31.28515625" style="2" customWidth="1"/>
    <col min="4865" max="4865" width="10.7109375" style="2" customWidth="1"/>
    <col min="4866" max="4890" width="8.7109375" style="2" customWidth="1"/>
    <col min="4891" max="5119" width="11.42578125" style="2"/>
    <col min="5120" max="5120" width="31.28515625" style="2" customWidth="1"/>
    <col min="5121" max="5121" width="10.7109375" style="2" customWidth="1"/>
    <col min="5122" max="5146" width="8.7109375" style="2" customWidth="1"/>
    <col min="5147" max="5375" width="11.42578125" style="2"/>
    <col min="5376" max="5376" width="31.28515625" style="2" customWidth="1"/>
    <col min="5377" max="5377" width="10.7109375" style="2" customWidth="1"/>
    <col min="5378" max="5402" width="8.7109375" style="2" customWidth="1"/>
    <col min="5403" max="5631" width="11.42578125" style="2"/>
    <col min="5632" max="5632" width="31.28515625" style="2" customWidth="1"/>
    <col min="5633" max="5633" width="10.7109375" style="2" customWidth="1"/>
    <col min="5634" max="5658" width="8.7109375" style="2" customWidth="1"/>
    <col min="5659" max="5887" width="11.42578125" style="2"/>
    <col min="5888" max="5888" width="31.28515625" style="2" customWidth="1"/>
    <col min="5889" max="5889" width="10.7109375" style="2" customWidth="1"/>
    <col min="5890" max="5914" width="8.7109375" style="2" customWidth="1"/>
    <col min="5915" max="6143" width="11.42578125" style="2"/>
    <col min="6144" max="6144" width="31.28515625" style="2" customWidth="1"/>
    <col min="6145" max="6145" width="10.7109375" style="2" customWidth="1"/>
    <col min="6146" max="6170" width="8.7109375" style="2" customWidth="1"/>
    <col min="6171" max="6399" width="11.42578125" style="2"/>
    <col min="6400" max="6400" width="31.28515625" style="2" customWidth="1"/>
    <col min="6401" max="6401" width="10.7109375" style="2" customWidth="1"/>
    <col min="6402" max="6426" width="8.7109375" style="2" customWidth="1"/>
    <col min="6427" max="6655" width="11.42578125" style="2"/>
    <col min="6656" max="6656" width="31.28515625" style="2" customWidth="1"/>
    <col min="6657" max="6657" width="10.7109375" style="2" customWidth="1"/>
    <col min="6658" max="6682" width="8.7109375" style="2" customWidth="1"/>
    <col min="6683" max="6911" width="11.42578125" style="2"/>
    <col min="6912" max="6912" width="31.28515625" style="2" customWidth="1"/>
    <col min="6913" max="6913" width="10.7109375" style="2" customWidth="1"/>
    <col min="6914" max="6938" width="8.7109375" style="2" customWidth="1"/>
    <col min="6939" max="7167" width="11.42578125" style="2"/>
    <col min="7168" max="7168" width="31.28515625" style="2" customWidth="1"/>
    <col min="7169" max="7169" width="10.7109375" style="2" customWidth="1"/>
    <col min="7170" max="7194" width="8.7109375" style="2" customWidth="1"/>
    <col min="7195" max="7423" width="11.42578125" style="2"/>
    <col min="7424" max="7424" width="31.28515625" style="2" customWidth="1"/>
    <col min="7425" max="7425" width="10.7109375" style="2" customWidth="1"/>
    <col min="7426" max="7450" width="8.7109375" style="2" customWidth="1"/>
    <col min="7451" max="7679" width="11.42578125" style="2"/>
    <col min="7680" max="7680" width="31.28515625" style="2" customWidth="1"/>
    <col min="7681" max="7681" width="10.7109375" style="2" customWidth="1"/>
    <col min="7682" max="7706" width="8.7109375" style="2" customWidth="1"/>
    <col min="7707" max="7935" width="11.42578125" style="2"/>
    <col min="7936" max="7936" width="31.28515625" style="2" customWidth="1"/>
    <col min="7937" max="7937" width="10.7109375" style="2" customWidth="1"/>
    <col min="7938" max="7962" width="8.7109375" style="2" customWidth="1"/>
    <col min="7963" max="8191" width="11.42578125" style="2"/>
    <col min="8192" max="8192" width="31.28515625" style="2" customWidth="1"/>
    <col min="8193" max="8193" width="10.7109375" style="2" customWidth="1"/>
    <col min="8194" max="8218" width="8.7109375" style="2" customWidth="1"/>
    <col min="8219" max="8447" width="11.42578125" style="2"/>
    <col min="8448" max="8448" width="31.28515625" style="2" customWidth="1"/>
    <col min="8449" max="8449" width="10.7109375" style="2" customWidth="1"/>
    <col min="8450" max="8474" width="8.7109375" style="2" customWidth="1"/>
    <col min="8475" max="8703" width="11.42578125" style="2"/>
    <col min="8704" max="8704" width="31.28515625" style="2" customWidth="1"/>
    <col min="8705" max="8705" width="10.7109375" style="2" customWidth="1"/>
    <col min="8706" max="8730" width="8.7109375" style="2" customWidth="1"/>
    <col min="8731" max="8959" width="11.42578125" style="2"/>
    <col min="8960" max="8960" width="31.28515625" style="2" customWidth="1"/>
    <col min="8961" max="8961" width="10.7109375" style="2" customWidth="1"/>
    <col min="8962" max="8986" width="8.7109375" style="2" customWidth="1"/>
    <col min="8987" max="9215" width="11.42578125" style="2"/>
    <col min="9216" max="9216" width="31.28515625" style="2" customWidth="1"/>
    <col min="9217" max="9217" width="10.7109375" style="2" customWidth="1"/>
    <col min="9218" max="9242" width="8.7109375" style="2" customWidth="1"/>
    <col min="9243" max="9471" width="11.42578125" style="2"/>
    <col min="9472" max="9472" width="31.28515625" style="2" customWidth="1"/>
    <col min="9473" max="9473" width="10.7109375" style="2" customWidth="1"/>
    <col min="9474" max="9498" width="8.7109375" style="2" customWidth="1"/>
    <col min="9499" max="9727" width="11.42578125" style="2"/>
    <col min="9728" max="9728" width="31.28515625" style="2" customWidth="1"/>
    <col min="9729" max="9729" width="10.7109375" style="2" customWidth="1"/>
    <col min="9730" max="9754" width="8.7109375" style="2" customWidth="1"/>
    <col min="9755" max="9983" width="11.42578125" style="2"/>
    <col min="9984" max="9984" width="31.28515625" style="2" customWidth="1"/>
    <col min="9985" max="9985" width="10.7109375" style="2" customWidth="1"/>
    <col min="9986" max="10010" width="8.7109375" style="2" customWidth="1"/>
    <col min="10011" max="10239" width="11.42578125" style="2"/>
    <col min="10240" max="10240" width="31.28515625" style="2" customWidth="1"/>
    <col min="10241" max="10241" width="10.7109375" style="2" customWidth="1"/>
    <col min="10242" max="10266" width="8.7109375" style="2" customWidth="1"/>
    <col min="10267" max="10495" width="11.42578125" style="2"/>
    <col min="10496" max="10496" width="31.28515625" style="2" customWidth="1"/>
    <col min="10497" max="10497" width="10.7109375" style="2" customWidth="1"/>
    <col min="10498" max="10522" width="8.7109375" style="2" customWidth="1"/>
    <col min="10523" max="10751" width="11.42578125" style="2"/>
    <col min="10752" max="10752" width="31.28515625" style="2" customWidth="1"/>
    <col min="10753" max="10753" width="10.7109375" style="2" customWidth="1"/>
    <col min="10754" max="10778" width="8.7109375" style="2" customWidth="1"/>
    <col min="10779" max="11007" width="11.42578125" style="2"/>
    <col min="11008" max="11008" width="31.28515625" style="2" customWidth="1"/>
    <col min="11009" max="11009" width="10.7109375" style="2" customWidth="1"/>
    <col min="11010" max="11034" width="8.7109375" style="2" customWidth="1"/>
    <col min="11035" max="11263" width="11.42578125" style="2"/>
    <col min="11264" max="11264" width="31.28515625" style="2" customWidth="1"/>
    <col min="11265" max="11265" width="10.7109375" style="2" customWidth="1"/>
    <col min="11266" max="11290" width="8.7109375" style="2" customWidth="1"/>
    <col min="11291" max="11519" width="11.42578125" style="2"/>
    <col min="11520" max="11520" width="31.28515625" style="2" customWidth="1"/>
    <col min="11521" max="11521" width="10.7109375" style="2" customWidth="1"/>
    <col min="11522" max="11546" width="8.7109375" style="2" customWidth="1"/>
    <col min="11547" max="11775" width="11.42578125" style="2"/>
    <col min="11776" max="11776" width="31.28515625" style="2" customWidth="1"/>
    <col min="11777" max="11777" width="10.7109375" style="2" customWidth="1"/>
    <col min="11778" max="11802" width="8.7109375" style="2" customWidth="1"/>
    <col min="11803" max="12031" width="11.42578125" style="2"/>
    <col min="12032" max="12032" width="31.28515625" style="2" customWidth="1"/>
    <col min="12033" max="12033" width="10.7109375" style="2" customWidth="1"/>
    <col min="12034" max="12058" width="8.7109375" style="2" customWidth="1"/>
    <col min="12059" max="12287" width="11.42578125" style="2"/>
    <col min="12288" max="12288" width="31.28515625" style="2" customWidth="1"/>
    <col min="12289" max="12289" width="10.7109375" style="2" customWidth="1"/>
    <col min="12290" max="12314" width="8.7109375" style="2" customWidth="1"/>
    <col min="12315" max="12543" width="11.42578125" style="2"/>
    <col min="12544" max="12544" width="31.28515625" style="2" customWidth="1"/>
    <col min="12545" max="12545" width="10.7109375" style="2" customWidth="1"/>
    <col min="12546" max="12570" width="8.7109375" style="2" customWidth="1"/>
    <col min="12571" max="12799" width="11.42578125" style="2"/>
    <col min="12800" max="12800" width="31.28515625" style="2" customWidth="1"/>
    <col min="12801" max="12801" width="10.7109375" style="2" customWidth="1"/>
    <col min="12802" max="12826" width="8.7109375" style="2" customWidth="1"/>
    <col min="12827" max="13055" width="11.42578125" style="2"/>
    <col min="13056" max="13056" width="31.28515625" style="2" customWidth="1"/>
    <col min="13057" max="13057" width="10.7109375" style="2" customWidth="1"/>
    <col min="13058" max="13082" width="8.7109375" style="2" customWidth="1"/>
    <col min="13083" max="13311" width="11.42578125" style="2"/>
    <col min="13312" max="13312" width="31.28515625" style="2" customWidth="1"/>
    <col min="13313" max="13313" width="10.7109375" style="2" customWidth="1"/>
    <col min="13314" max="13338" width="8.7109375" style="2" customWidth="1"/>
    <col min="13339" max="13567" width="11.42578125" style="2"/>
    <col min="13568" max="13568" width="31.28515625" style="2" customWidth="1"/>
    <col min="13569" max="13569" width="10.7109375" style="2" customWidth="1"/>
    <col min="13570" max="13594" width="8.7109375" style="2" customWidth="1"/>
    <col min="13595" max="13823" width="11.42578125" style="2"/>
    <col min="13824" max="13824" width="31.28515625" style="2" customWidth="1"/>
    <col min="13825" max="13825" width="10.7109375" style="2" customWidth="1"/>
    <col min="13826" max="13850" width="8.7109375" style="2" customWidth="1"/>
    <col min="13851" max="14079" width="11.42578125" style="2"/>
    <col min="14080" max="14080" width="31.28515625" style="2" customWidth="1"/>
    <col min="14081" max="14081" width="10.7109375" style="2" customWidth="1"/>
    <col min="14082" max="14106" width="8.7109375" style="2" customWidth="1"/>
    <col min="14107" max="14335" width="11.42578125" style="2"/>
    <col min="14336" max="14336" width="31.28515625" style="2" customWidth="1"/>
    <col min="14337" max="14337" width="10.7109375" style="2" customWidth="1"/>
    <col min="14338" max="14362" width="8.7109375" style="2" customWidth="1"/>
    <col min="14363" max="14591" width="11.42578125" style="2"/>
    <col min="14592" max="14592" width="31.28515625" style="2" customWidth="1"/>
    <col min="14593" max="14593" width="10.7109375" style="2" customWidth="1"/>
    <col min="14594" max="14618" width="8.7109375" style="2" customWidth="1"/>
    <col min="14619" max="14847" width="11.42578125" style="2"/>
    <col min="14848" max="14848" width="31.28515625" style="2" customWidth="1"/>
    <col min="14849" max="14849" width="10.7109375" style="2" customWidth="1"/>
    <col min="14850" max="14874" width="8.7109375" style="2" customWidth="1"/>
    <col min="14875" max="15103" width="11.42578125" style="2"/>
    <col min="15104" max="15104" width="31.28515625" style="2" customWidth="1"/>
    <col min="15105" max="15105" width="10.7109375" style="2" customWidth="1"/>
    <col min="15106" max="15130" width="8.7109375" style="2" customWidth="1"/>
    <col min="15131" max="15359" width="11.42578125" style="2"/>
    <col min="15360" max="15360" width="31.28515625" style="2" customWidth="1"/>
    <col min="15361" max="15361" width="10.7109375" style="2" customWidth="1"/>
    <col min="15362" max="15386" width="8.7109375" style="2" customWidth="1"/>
    <col min="15387" max="15615" width="11.42578125" style="2"/>
    <col min="15616" max="15616" width="31.28515625" style="2" customWidth="1"/>
    <col min="15617" max="15617" width="10.7109375" style="2" customWidth="1"/>
    <col min="15618" max="15642" width="8.7109375" style="2" customWidth="1"/>
    <col min="15643" max="15871" width="11.42578125" style="2"/>
    <col min="15872" max="15872" width="31.28515625" style="2" customWidth="1"/>
    <col min="15873" max="15873" width="10.7109375" style="2" customWidth="1"/>
    <col min="15874" max="15898" width="8.7109375" style="2" customWidth="1"/>
    <col min="15899" max="16127" width="11.42578125" style="2"/>
    <col min="16128" max="16128" width="31.28515625" style="2" customWidth="1"/>
    <col min="16129" max="16129" width="10.7109375" style="2" customWidth="1"/>
    <col min="16130" max="16154" width="8.7109375" style="2" customWidth="1"/>
    <col min="16155" max="16384" width="11.42578125" style="2"/>
  </cols>
  <sheetData>
    <row r="1" spans="1:32" ht="36" customHeight="1" thickTop="1" x14ac:dyDescent="0.3">
      <c r="A1" s="120" t="s">
        <v>27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32" ht="36" customHeight="1" x14ac:dyDescent="0.2">
      <c r="A2" s="12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32" ht="15.75" x14ac:dyDescent="0.3">
      <c r="A3" s="13" t="s">
        <v>28</v>
      </c>
      <c r="B3" s="31"/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3"/>
      <c r="W3" s="41"/>
    </row>
    <row r="4" spans="1:32" ht="30.2" customHeight="1" x14ac:dyDescent="0.2">
      <c r="A4" s="15" t="s">
        <v>29</v>
      </c>
      <c r="B4" s="15">
        <v>1990</v>
      </c>
      <c r="C4" s="15">
        <v>1991</v>
      </c>
      <c r="D4" s="15">
        <v>1992</v>
      </c>
      <c r="E4" s="15">
        <v>1993</v>
      </c>
      <c r="F4" s="15">
        <v>1994</v>
      </c>
      <c r="G4" s="15">
        <v>1995</v>
      </c>
      <c r="H4" s="15">
        <v>1996</v>
      </c>
      <c r="I4" s="15">
        <v>1997</v>
      </c>
      <c r="J4" s="15">
        <v>1998</v>
      </c>
      <c r="K4" s="15">
        <v>1999</v>
      </c>
      <c r="L4" s="15">
        <v>2000</v>
      </c>
      <c r="M4" s="15">
        <v>2001</v>
      </c>
      <c r="N4" s="15">
        <v>2002</v>
      </c>
      <c r="O4" s="15">
        <v>2003</v>
      </c>
      <c r="P4" s="15">
        <v>2004</v>
      </c>
      <c r="Q4" s="15">
        <v>2005</v>
      </c>
      <c r="R4" s="15">
        <v>2006</v>
      </c>
      <c r="S4" s="15">
        <v>2007</v>
      </c>
      <c r="T4" s="15">
        <v>2008</v>
      </c>
      <c r="U4" s="15">
        <v>2009</v>
      </c>
      <c r="V4" s="15">
        <v>2010</v>
      </c>
      <c r="W4" s="15">
        <v>2011</v>
      </c>
      <c r="X4" s="15">
        <v>2012</v>
      </c>
      <c r="Y4" s="15">
        <v>2013</v>
      </c>
      <c r="Z4" s="15">
        <v>2014</v>
      </c>
      <c r="AA4" s="15">
        <v>2015</v>
      </c>
      <c r="AB4" s="15">
        <v>2016</v>
      </c>
      <c r="AC4" s="15">
        <v>2017</v>
      </c>
      <c r="AD4" s="15">
        <v>2018</v>
      </c>
      <c r="AE4" s="15">
        <v>2019</v>
      </c>
      <c r="AF4" s="15">
        <v>2020</v>
      </c>
    </row>
    <row r="5" spans="1:32" ht="15" customHeight="1" x14ac:dyDescent="0.2">
      <c r="A5" s="42" t="s">
        <v>30</v>
      </c>
      <c r="B5" s="43">
        <f t="shared" ref="B5:AB5" si="0">SUM(B6:B7)</f>
        <v>7800384.2302236259</v>
      </c>
      <c r="C5" s="43">
        <f t="shared" si="0"/>
        <v>8010404.2508474384</v>
      </c>
      <c r="D5" s="43">
        <f t="shared" si="0"/>
        <v>8562252.9013585523</v>
      </c>
      <c r="E5" s="43">
        <f t="shared" si="0"/>
        <v>7814204.7223433843</v>
      </c>
      <c r="F5" s="43">
        <f t="shared" si="0"/>
        <v>7907858.8059043046</v>
      </c>
      <c r="G5" s="43">
        <f t="shared" si="0"/>
        <v>8808266.2900019623</v>
      </c>
      <c r="H5" s="43">
        <f t="shared" si="0"/>
        <v>6761945.3608429618</v>
      </c>
      <c r="I5" s="43">
        <f t="shared" si="0"/>
        <v>7999835.8580974927</v>
      </c>
      <c r="J5" s="43">
        <f t="shared" si="0"/>
        <v>8619978.7010487877</v>
      </c>
      <c r="K5" s="43">
        <f t="shared" si="0"/>
        <v>10203227.692879943</v>
      </c>
      <c r="L5" s="43">
        <f t="shared" si="0"/>
        <v>10781523.353152469</v>
      </c>
      <c r="M5" s="43">
        <f t="shared" si="0"/>
        <v>9887306.357151527</v>
      </c>
      <c r="N5" s="43">
        <f t="shared" si="0"/>
        <v>11366149.031339189</v>
      </c>
      <c r="O5" s="43">
        <f t="shared" si="0"/>
        <v>10243944.721031155</v>
      </c>
      <c r="P5" s="43">
        <f t="shared" si="0"/>
        <v>10662409.716795053</v>
      </c>
      <c r="Q5" s="43">
        <f t="shared" si="0"/>
        <v>10521787.968764</v>
      </c>
      <c r="R5" s="43">
        <f t="shared" si="0"/>
        <v>10785134.925127886</v>
      </c>
      <c r="S5" s="43">
        <f t="shared" si="0"/>
        <v>10914114.234010709</v>
      </c>
      <c r="T5" s="43">
        <f t="shared" si="0"/>
        <v>9806625.102660127</v>
      </c>
      <c r="U5" s="43">
        <f t="shared" si="0"/>
        <v>8662922.4581049755</v>
      </c>
      <c r="V5" s="43">
        <f t="shared" si="0"/>
        <v>7702035.1327717993</v>
      </c>
      <c r="W5" s="43">
        <f t="shared" si="0"/>
        <v>7606754.2036586702</v>
      </c>
      <c r="X5" s="43">
        <f t="shared" si="0"/>
        <v>7857893.2917143758</v>
      </c>
      <c r="Y5" s="43">
        <f t="shared" si="0"/>
        <v>6617009.8363809567</v>
      </c>
      <c r="Z5" s="43">
        <f t="shared" si="0"/>
        <v>6487685.8124315999</v>
      </c>
      <c r="AA5" s="43">
        <f t="shared" si="0"/>
        <v>6945243.4760355409</v>
      </c>
      <c r="AB5" s="43">
        <f t="shared" si="0"/>
        <v>6238885.6246818108</v>
      </c>
      <c r="AC5" s="43">
        <f t="shared" ref="AC5:AD5" si="1">SUM(AC6:AC7)</f>
        <v>6604366.3303731205</v>
      </c>
      <c r="AD5" s="43">
        <f t="shared" si="1"/>
        <v>6288744.2162337974</v>
      </c>
      <c r="AE5" s="43">
        <f t="shared" ref="AE5" si="2">SUM(AE6:AE7)</f>
        <v>6088538.7147378502</v>
      </c>
      <c r="AF5" s="43">
        <v>5313850.6302750818</v>
      </c>
    </row>
    <row r="6" spans="1:32" s="46" customFormat="1" ht="15" customHeight="1" x14ac:dyDescent="0.2">
      <c r="A6" s="44" t="s">
        <v>31</v>
      </c>
      <c r="B6" s="45">
        <v>2995013.6201342018</v>
      </c>
      <c r="C6" s="45">
        <v>3153036.0208719214</v>
      </c>
      <c r="D6" s="45">
        <v>3982910.2715913369</v>
      </c>
      <c r="E6" s="45">
        <v>3337024.4625531333</v>
      </c>
      <c r="F6" s="45">
        <v>3287276.0314825787</v>
      </c>
      <c r="G6" s="45">
        <v>3794339.6156699979</v>
      </c>
      <c r="H6" s="45">
        <v>2681268.2670284705</v>
      </c>
      <c r="I6" s="45">
        <v>2825202.9811017634</v>
      </c>
      <c r="J6" s="45">
        <v>3718366.2740650144</v>
      </c>
      <c r="K6" s="45">
        <v>5050040.4283891032</v>
      </c>
      <c r="L6" s="45">
        <v>5129064.3968416741</v>
      </c>
      <c r="M6" s="45">
        <v>4539182.3692305088</v>
      </c>
      <c r="N6" s="45">
        <v>6022822.173555159</v>
      </c>
      <c r="O6" s="45">
        <v>5281736.2412517192</v>
      </c>
      <c r="P6" s="45">
        <v>6347609.6381018637</v>
      </c>
      <c r="Q6" s="45">
        <v>8375802.2030012691</v>
      </c>
      <c r="R6" s="45">
        <v>8367451.4449551748</v>
      </c>
      <c r="S6" s="45">
        <v>7772637.0144811124</v>
      </c>
      <c r="T6" s="45">
        <v>7568465.1837358521</v>
      </c>
      <c r="U6" s="45">
        <v>7685982.5189153366</v>
      </c>
      <c r="V6" s="45">
        <v>5980937.6532132588</v>
      </c>
      <c r="W6" s="45">
        <v>4886878.4808761422</v>
      </c>
      <c r="X6" s="45">
        <v>5678828.2152311709</v>
      </c>
      <c r="Y6" s="45">
        <v>4529240.4186245687</v>
      </c>
      <c r="Z6" s="45">
        <v>4168590.1076832726</v>
      </c>
      <c r="AA6" s="45">
        <v>4055393.4952843525</v>
      </c>
      <c r="AB6" s="45">
        <v>3985620.5411027148</v>
      </c>
      <c r="AC6" s="45">
        <v>3971259.0322916182</v>
      </c>
      <c r="AD6" s="45">
        <v>3828552.3116033231</v>
      </c>
      <c r="AE6" s="45">
        <v>4824900.8104111403</v>
      </c>
      <c r="AF6" s="45">
        <v>4149324.4123002449</v>
      </c>
    </row>
    <row r="7" spans="1:32" s="46" customFormat="1" ht="15" customHeight="1" x14ac:dyDescent="0.2">
      <c r="A7" s="44" t="s">
        <v>32</v>
      </c>
      <c r="B7" s="47">
        <v>4805370.6100894241</v>
      </c>
      <c r="C7" s="47">
        <v>4857368.2299755169</v>
      </c>
      <c r="D7" s="47">
        <v>4579342.6297672149</v>
      </c>
      <c r="E7" s="47">
        <v>4477180.259790251</v>
      </c>
      <c r="F7" s="47">
        <v>4620582.7744217264</v>
      </c>
      <c r="G7" s="47">
        <v>5013926.6743319649</v>
      </c>
      <c r="H7" s="47">
        <v>4080677.0938144913</v>
      </c>
      <c r="I7" s="47">
        <v>5174632.8769957293</v>
      </c>
      <c r="J7" s="47">
        <v>4901612.4269837737</v>
      </c>
      <c r="K7" s="47">
        <v>5153187.26449084</v>
      </c>
      <c r="L7" s="47">
        <v>5652458.9563107938</v>
      </c>
      <c r="M7" s="47">
        <v>5348123.9879210182</v>
      </c>
      <c r="N7" s="47">
        <v>5343326.85778403</v>
      </c>
      <c r="O7" s="47">
        <v>4962208.4797794372</v>
      </c>
      <c r="P7" s="47">
        <v>4314800.0786931897</v>
      </c>
      <c r="Q7" s="47">
        <v>2145985.7657627314</v>
      </c>
      <c r="R7" s="47">
        <v>2417683.4801727124</v>
      </c>
      <c r="S7" s="47">
        <v>3141477.2195295976</v>
      </c>
      <c r="T7" s="47">
        <v>2238159.9189242753</v>
      </c>
      <c r="U7" s="47">
        <v>976939.93918963883</v>
      </c>
      <c r="V7" s="47">
        <v>1721097.4795585405</v>
      </c>
      <c r="W7" s="47">
        <v>2719875.722782528</v>
      </c>
      <c r="X7" s="47">
        <v>2179065.0764832045</v>
      </c>
      <c r="Y7" s="47">
        <v>2087769.4177563884</v>
      </c>
      <c r="Z7" s="47">
        <v>2319095.7047483274</v>
      </c>
      <c r="AA7" s="47">
        <v>2889849.980751188</v>
      </c>
      <c r="AB7" s="47">
        <v>2253265.083579096</v>
      </c>
      <c r="AC7" s="47">
        <v>2633107.2980815023</v>
      </c>
      <c r="AD7" s="47">
        <v>2460191.9046304738</v>
      </c>
      <c r="AE7" s="47">
        <v>1263637.9043267099</v>
      </c>
      <c r="AF7" s="47">
        <v>1164526.2179748372</v>
      </c>
    </row>
    <row r="8" spans="1:32" ht="15" customHeight="1" x14ac:dyDescent="0.2">
      <c r="A8" s="48" t="s">
        <v>33</v>
      </c>
      <c r="B8" s="47">
        <v>7246779.6271627881</v>
      </c>
      <c r="C8" s="47">
        <v>7282675.3022984909</v>
      </c>
      <c r="D8" s="47">
        <v>6587390.5042099878</v>
      </c>
      <c r="E8" s="47">
        <v>6686259.9748690045</v>
      </c>
      <c r="F8" s="47">
        <v>7059167.3055900643</v>
      </c>
      <c r="G8" s="47">
        <v>7349648.716354657</v>
      </c>
      <c r="H8" s="47">
        <v>6417591.0447594216</v>
      </c>
      <c r="I8" s="47">
        <v>6380497.8954823408</v>
      </c>
      <c r="J8" s="47">
        <v>6593847.6282069944</v>
      </c>
      <c r="K8" s="47">
        <v>6668518.6472689426</v>
      </c>
      <c r="L8" s="47">
        <v>7057554.8305107495</v>
      </c>
      <c r="M8" s="47">
        <v>6143828.6167950984</v>
      </c>
      <c r="N8" s="47">
        <v>6442377.6924332716</v>
      </c>
      <c r="O8" s="47">
        <v>6725344.1543461969</v>
      </c>
      <c r="P8" s="47">
        <v>5912561.0412630439</v>
      </c>
      <c r="Q8" s="47">
        <v>5488389.511122141</v>
      </c>
      <c r="R8" s="47">
        <v>5502388.462370622</v>
      </c>
      <c r="S8" s="47">
        <v>5295529.828948034</v>
      </c>
      <c r="T8" s="47">
        <v>5968389.9310140349</v>
      </c>
      <c r="U8" s="47">
        <v>5234877.5489567611</v>
      </c>
      <c r="V8" s="47">
        <v>5534046.5601620609</v>
      </c>
      <c r="W8" s="47">
        <v>4404542.5399853326</v>
      </c>
      <c r="X8" s="47">
        <v>4025793.8861097298</v>
      </c>
      <c r="Y8" s="47">
        <v>3605987.4014258431</v>
      </c>
      <c r="Z8" s="47">
        <v>3664192.5633777231</v>
      </c>
      <c r="AA8" s="47">
        <v>3625533.9044529358</v>
      </c>
      <c r="AB8" s="47">
        <v>3579732.1840085471</v>
      </c>
      <c r="AC8" s="47">
        <v>3719963.624463541</v>
      </c>
      <c r="AD8" s="47">
        <v>3486297.6348560243</v>
      </c>
      <c r="AE8" s="47">
        <v>3377916.7243194049</v>
      </c>
      <c r="AF8" s="47">
        <v>2833135.4607713125</v>
      </c>
    </row>
    <row r="9" spans="1:32" ht="15" customHeight="1" x14ac:dyDescent="0.2">
      <c r="A9" s="49" t="s">
        <v>34</v>
      </c>
      <c r="B9" s="50">
        <v>2799271.666571578</v>
      </c>
      <c r="C9" s="50">
        <v>2933689.9630068662</v>
      </c>
      <c r="D9" s="50">
        <v>3056695.7885265038</v>
      </c>
      <c r="E9" s="50">
        <v>2713694.5362072717</v>
      </c>
      <c r="F9" s="50">
        <v>2941841.6563761029</v>
      </c>
      <c r="G9" s="50">
        <v>3265631.0292949495</v>
      </c>
      <c r="H9" s="50">
        <v>3601799.7550045648</v>
      </c>
      <c r="I9" s="50">
        <v>3978458.8409325737</v>
      </c>
      <c r="J9" s="50">
        <v>4196746.8998114495</v>
      </c>
      <c r="K9" s="50">
        <v>4439146.8286276441</v>
      </c>
      <c r="L9" s="50">
        <v>4790635.6361608095</v>
      </c>
      <c r="M9" s="50">
        <v>4843306.5659501674</v>
      </c>
      <c r="N9" s="50">
        <v>4977231.965749586</v>
      </c>
      <c r="O9" s="50">
        <v>5180483.8936921852</v>
      </c>
      <c r="P9" s="50">
        <v>5389185.0035584513</v>
      </c>
      <c r="Q9" s="50">
        <v>5634481.3512123702</v>
      </c>
      <c r="R9" s="50">
        <v>5859639.9013081407</v>
      </c>
      <c r="S9" s="50">
        <v>6265462.1897676568</v>
      </c>
      <c r="T9" s="50">
        <v>5889712.1868992643</v>
      </c>
      <c r="U9" s="50">
        <v>5443384.9151668604</v>
      </c>
      <c r="V9" s="50">
        <v>5243197.931350911</v>
      </c>
      <c r="W9" s="50">
        <v>5157234.5294353608</v>
      </c>
      <c r="X9" s="50">
        <v>5438882.2586897695</v>
      </c>
      <c r="Y9" s="50">
        <v>5509592.701253443</v>
      </c>
      <c r="Z9" s="50">
        <v>5693101.9196716473</v>
      </c>
      <c r="AA9" s="50">
        <v>5889515.4369964888</v>
      </c>
      <c r="AB9" s="50">
        <v>6158325.2743702531</v>
      </c>
      <c r="AC9" s="50">
        <v>6551120.5549836876</v>
      </c>
      <c r="AD9" s="50">
        <v>6462963.528966696</v>
      </c>
      <c r="AE9" s="50">
        <v>6423366.232875512</v>
      </c>
      <c r="AF9" s="50">
        <v>5732569.1886065593</v>
      </c>
    </row>
    <row r="10" spans="1:32" ht="15" customHeight="1" x14ac:dyDescent="0.2">
      <c r="A10" s="48" t="s">
        <v>35</v>
      </c>
      <c r="B10" s="47">
        <v>631751.41995080281</v>
      </c>
      <c r="C10" s="47">
        <v>710505.08593747811</v>
      </c>
      <c r="D10" s="47">
        <v>709650.00170596025</v>
      </c>
      <c r="E10" s="47">
        <v>776622.70333122334</v>
      </c>
      <c r="F10" s="47">
        <v>740240.8255795188</v>
      </c>
      <c r="G10" s="47">
        <v>770990.6963508894</v>
      </c>
      <c r="H10" s="47">
        <v>826861.44284014148</v>
      </c>
      <c r="I10" s="47">
        <v>758733.26198257902</v>
      </c>
      <c r="J10" s="47">
        <v>862665.59806835256</v>
      </c>
      <c r="K10" s="47">
        <v>941060.39113717433</v>
      </c>
      <c r="L10" s="47">
        <v>900397.11984240462</v>
      </c>
      <c r="M10" s="47">
        <v>820949.64507175086</v>
      </c>
      <c r="N10" s="47">
        <v>771453.1268496085</v>
      </c>
      <c r="O10" s="47">
        <v>850105.29772392858</v>
      </c>
      <c r="P10" s="47">
        <v>930293.04010039498</v>
      </c>
      <c r="Q10" s="47">
        <v>945935.90078974888</v>
      </c>
      <c r="R10" s="47">
        <v>781338.80818363209</v>
      </c>
      <c r="S10" s="47">
        <v>784846.12732473155</v>
      </c>
      <c r="T10" s="47">
        <v>884279.1044208681</v>
      </c>
      <c r="U10" s="47">
        <v>873791.22674256156</v>
      </c>
      <c r="V10" s="47">
        <v>890000.94979100139</v>
      </c>
      <c r="W10" s="47">
        <v>776577.27211367746</v>
      </c>
      <c r="X10" s="47">
        <v>814076.8654704967</v>
      </c>
      <c r="Y10" s="47">
        <v>788482.91708143568</v>
      </c>
      <c r="Z10" s="47">
        <v>715712.59399852017</v>
      </c>
      <c r="AA10" s="47">
        <v>763992.47946208727</v>
      </c>
      <c r="AB10" s="47">
        <v>694454.42075688089</v>
      </c>
      <c r="AC10" s="47">
        <v>859724.5670958386</v>
      </c>
      <c r="AD10" s="47">
        <v>910554.98415922374</v>
      </c>
      <c r="AE10" s="47">
        <v>840005.57324139378</v>
      </c>
      <c r="AF10" s="47">
        <v>772043.4898494801</v>
      </c>
    </row>
    <row r="11" spans="1:32" ht="15" customHeight="1" x14ac:dyDescent="0.2">
      <c r="A11" s="48" t="s">
        <v>36</v>
      </c>
      <c r="B11" s="47">
        <v>224430.44419007422</v>
      </c>
      <c r="C11" s="47">
        <v>264087.24398471793</v>
      </c>
      <c r="D11" s="47">
        <v>254290.42612153047</v>
      </c>
      <c r="E11" s="47">
        <v>302113.26563950861</v>
      </c>
      <c r="F11" s="47">
        <v>300658.85795515234</v>
      </c>
      <c r="G11" s="47">
        <v>315176.01330859429</v>
      </c>
      <c r="H11" s="47">
        <v>320344.02503276535</v>
      </c>
      <c r="I11" s="47">
        <v>344724.91798264103</v>
      </c>
      <c r="J11" s="47">
        <v>392171.795564637</v>
      </c>
      <c r="K11" s="47">
        <v>442783.01983196981</v>
      </c>
      <c r="L11" s="47">
        <v>408430.42441376642</v>
      </c>
      <c r="M11" s="47">
        <v>408346.41888285341</v>
      </c>
      <c r="N11" s="47">
        <v>382767.588693092</v>
      </c>
      <c r="O11" s="47">
        <v>384168.04549991339</v>
      </c>
      <c r="P11" s="47">
        <v>425674.42070102354</v>
      </c>
      <c r="Q11" s="47">
        <v>438468.21841557528</v>
      </c>
      <c r="R11" s="47">
        <v>409495.22917011566</v>
      </c>
      <c r="S11" s="47">
        <v>407613.0962523265</v>
      </c>
      <c r="T11" s="47">
        <v>477493.4006570559</v>
      </c>
      <c r="U11" s="47">
        <v>455077.93948490534</v>
      </c>
      <c r="V11" s="47">
        <v>485405.21941885911</v>
      </c>
      <c r="W11" s="47">
        <v>465965.29660190106</v>
      </c>
      <c r="X11" s="47">
        <v>479740.54280244617</v>
      </c>
      <c r="Y11" s="47">
        <v>457648.01367127622</v>
      </c>
      <c r="Z11" s="47">
        <v>443915.46833641181</v>
      </c>
      <c r="AA11" s="47">
        <v>476099.95440196519</v>
      </c>
      <c r="AB11" s="47">
        <v>412686.97146089893</v>
      </c>
      <c r="AC11" s="47">
        <v>443998.64711386926</v>
      </c>
      <c r="AD11" s="47">
        <v>461282.48467223271</v>
      </c>
      <c r="AE11" s="47">
        <v>455292.23380804987</v>
      </c>
      <c r="AF11" s="47">
        <v>414553.4511194427</v>
      </c>
    </row>
    <row r="12" spans="1:32" ht="15" customHeight="1" x14ac:dyDescent="0.2">
      <c r="A12" s="48" t="s">
        <v>37</v>
      </c>
      <c r="B12" s="47">
        <v>1071163.1928420726</v>
      </c>
      <c r="C12" s="47">
        <v>1054899.2235085443</v>
      </c>
      <c r="D12" s="47">
        <v>1049040.0007923355</v>
      </c>
      <c r="E12" s="47">
        <v>1181941.3917344126</v>
      </c>
      <c r="F12" s="47">
        <v>1197692.6378547747</v>
      </c>
      <c r="G12" s="47">
        <v>1110523.4434966438</v>
      </c>
      <c r="H12" s="47">
        <v>1114986.1020122624</v>
      </c>
      <c r="I12" s="47">
        <v>1074511.1448718144</v>
      </c>
      <c r="J12" s="47">
        <v>1072201.5364067322</v>
      </c>
      <c r="K12" s="47">
        <v>1109953.4329141146</v>
      </c>
      <c r="L12" s="47">
        <v>1120313.6224001111</v>
      </c>
      <c r="M12" s="47">
        <v>1104154.3635690941</v>
      </c>
      <c r="N12" s="47">
        <v>1145055.0176600092</v>
      </c>
      <c r="O12" s="47">
        <v>1139021.2057352182</v>
      </c>
      <c r="P12" s="47">
        <v>1128821.6599642436</v>
      </c>
      <c r="Q12" s="47">
        <v>1113905.6702690769</v>
      </c>
      <c r="R12" s="47">
        <v>1090880.6530904511</v>
      </c>
      <c r="S12" s="47">
        <v>831381.25928395952</v>
      </c>
      <c r="T12" s="47">
        <v>801012.41163196601</v>
      </c>
      <c r="U12" s="47">
        <v>799344.94527952524</v>
      </c>
      <c r="V12" s="47">
        <v>762636.59135752474</v>
      </c>
      <c r="W12" s="47">
        <v>750683.85019632429</v>
      </c>
      <c r="X12" s="47">
        <v>741465.54865228245</v>
      </c>
      <c r="Y12" s="47">
        <v>713558.02380140021</v>
      </c>
      <c r="Z12" s="47">
        <v>686037.71924154367</v>
      </c>
      <c r="AA12" s="47">
        <v>668370.03194092889</v>
      </c>
      <c r="AB12" s="47">
        <v>636118.45613834064</v>
      </c>
      <c r="AC12" s="47">
        <v>594390.13344028988</v>
      </c>
      <c r="AD12" s="47">
        <v>562020.37970574701</v>
      </c>
      <c r="AE12" s="47">
        <v>566112.9364438511</v>
      </c>
      <c r="AF12" s="47">
        <v>570969.23996543768</v>
      </c>
    </row>
    <row r="13" spans="1:32" ht="15" customHeight="1" x14ac:dyDescent="0.2">
      <c r="A13" s="48" t="s">
        <v>38</v>
      </c>
      <c r="B13" s="45">
        <v>1088387.8905320899</v>
      </c>
      <c r="C13" s="45">
        <v>1108920.0897253223</v>
      </c>
      <c r="D13" s="45">
        <v>1129549.5705318309</v>
      </c>
      <c r="E13" s="45">
        <v>1115259.2864085899</v>
      </c>
      <c r="F13" s="45">
        <v>1110270.6679212512</v>
      </c>
      <c r="G13" s="45">
        <v>1116396.633064549</v>
      </c>
      <c r="H13" s="45">
        <v>1124649.3511938644</v>
      </c>
      <c r="I13" s="45">
        <v>1148664.1857550312</v>
      </c>
      <c r="J13" s="45">
        <v>1151441.037469249</v>
      </c>
      <c r="K13" s="45">
        <v>1173336.2062093043</v>
      </c>
      <c r="L13" s="45">
        <v>1175887.6340136882</v>
      </c>
      <c r="M13" s="45">
        <v>1187362.1722199987</v>
      </c>
      <c r="N13" s="45">
        <v>1202345.4383914503</v>
      </c>
      <c r="O13" s="45">
        <v>1196426.7066806667</v>
      </c>
      <c r="P13" s="45">
        <v>1224320.1544316672</v>
      </c>
      <c r="Q13" s="45">
        <v>1237039.1567792192</v>
      </c>
      <c r="R13" s="45">
        <v>1205277.3513980648</v>
      </c>
      <c r="S13" s="45">
        <v>1158301.3453915936</v>
      </c>
      <c r="T13" s="45">
        <v>1157581.0948722714</v>
      </c>
      <c r="U13" s="45">
        <v>1116154.7006087019</v>
      </c>
      <c r="V13" s="45">
        <v>1069821.7562411302</v>
      </c>
      <c r="W13" s="45">
        <v>1038457.3452493689</v>
      </c>
      <c r="X13" s="45">
        <v>1041693.6475294997</v>
      </c>
      <c r="Y13" s="45">
        <v>1012251.1861564369</v>
      </c>
      <c r="Z13" s="45">
        <v>1010911.1077420675</v>
      </c>
      <c r="AA13" s="45">
        <v>960755.1577971821</v>
      </c>
      <c r="AB13" s="45">
        <v>921148.47372770123</v>
      </c>
      <c r="AC13" s="45">
        <v>865369.85364964418</v>
      </c>
      <c r="AD13" s="45">
        <v>821409.65471141494</v>
      </c>
      <c r="AE13" s="45">
        <v>801581.5426066299</v>
      </c>
      <c r="AF13" s="45">
        <v>741996.94375932589</v>
      </c>
    </row>
    <row r="14" spans="1:32" ht="30.2" customHeight="1" x14ac:dyDescent="0.2">
      <c r="A14" s="16" t="s">
        <v>39</v>
      </c>
      <c r="B14" s="24">
        <f t="shared" ref="B14:AA14" si="3">B6+B8+B9+B10+B11+B12+B13</f>
        <v>16056797.861383606</v>
      </c>
      <c r="C14" s="24">
        <f t="shared" si="3"/>
        <v>16507812.92933334</v>
      </c>
      <c r="D14" s="24">
        <f t="shared" si="3"/>
        <v>16769526.563479485</v>
      </c>
      <c r="E14" s="24">
        <f t="shared" si="3"/>
        <v>16112915.620743142</v>
      </c>
      <c r="F14" s="24">
        <f t="shared" si="3"/>
        <v>16637147.982759442</v>
      </c>
      <c r="G14" s="24">
        <f t="shared" si="3"/>
        <v>17722706.147540279</v>
      </c>
      <c r="H14" s="24">
        <f t="shared" si="3"/>
        <v>16087499.98787149</v>
      </c>
      <c r="I14" s="24">
        <f t="shared" si="3"/>
        <v>16510793.228108745</v>
      </c>
      <c r="J14" s="24">
        <f t="shared" si="3"/>
        <v>17987440.76959243</v>
      </c>
      <c r="K14" s="24">
        <f t="shared" si="3"/>
        <v>19824838.954378255</v>
      </c>
      <c r="L14" s="24">
        <f t="shared" si="3"/>
        <v>20582283.664183207</v>
      </c>
      <c r="M14" s="24">
        <f t="shared" si="3"/>
        <v>19047130.151719473</v>
      </c>
      <c r="N14" s="24">
        <f t="shared" si="3"/>
        <v>20944053.003332179</v>
      </c>
      <c r="O14" s="24">
        <f t="shared" si="3"/>
        <v>20757285.544929828</v>
      </c>
      <c r="P14" s="24">
        <f t="shared" si="3"/>
        <v>21358464.958120693</v>
      </c>
      <c r="Q14" s="24">
        <f t="shared" si="3"/>
        <v>23234022.0115894</v>
      </c>
      <c r="R14" s="24">
        <f t="shared" si="3"/>
        <v>23216471.850476202</v>
      </c>
      <c r="S14" s="24">
        <f t="shared" si="3"/>
        <v>22515770.861449413</v>
      </c>
      <c r="T14" s="24">
        <f t="shared" si="3"/>
        <v>22746933.313231308</v>
      </c>
      <c r="U14" s="24">
        <f t="shared" si="3"/>
        <v>21608613.79515465</v>
      </c>
      <c r="V14" s="24">
        <f t="shared" si="3"/>
        <v>19966046.661534749</v>
      </c>
      <c r="W14" s="24">
        <f t="shared" si="3"/>
        <v>17480339.314458106</v>
      </c>
      <c r="X14" s="24">
        <f t="shared" si="3"/>
        <v>18220480.964485396</v>
      </c>
      <c r="Y14" s="24">
        <f t="shared" si="3"/>
        <v>16616760.662014404</v>
      </c>
      <c r="Z14" s="24">
        <f t="shared" si="3"/>
        <v>16382461.480051186</v>
      </c>
      <c r="AA14" s="24">
        <f t="shared" si="3"/>
        <v>16439660.46033594</v>
      </c>
      <c r="AB14" s="24">
        <f t="shared" ref="AB14:AC14" si="4">AB6+AB8+AB9+AB10+AB11+AB12+AB13</f>
        <v>16388086.321565336</v>
      </c>
      <c r="AC14" s="24">
        <f t="shared" si="4"/>
        <v>17005826.413038488</v>
      </c>
      <c r="AD14" s="24">
        <f t="shared" ref="AD14:AE14" si="5">AD6+AD8+AD9+AD10+AD11+AD12+AD13</f>
        <v>16533080.978674663</v>
      </c>
      <c r="AE14" s="24">
        <f t="shared" si="5"/>
        <v>17289176.053705983</v>
      </c>
      <c r="AF14" s="24">
        <f>AF6+AF8+AF9+AF10+AF11+AF12+AF13</f>
        <v>15214592.186371801</v>
      </c>
    </row>
    <row r="15" spans="1:32" ht="30.2" customHeight="1" x14ac:dyDescent="0.2">
      <c r="A15" s="16" t="s">
        <v>40</v>
      </c>
      <c r="B15" s="24">
        <f t="shared" ref="B15:AA15" si="6">B14+B7</f>
        <v>20862168.471473031</v>
      </c>
      <c r="C15" s="24">
        <f t="shared" si="6"/>
        <v>21365181.159308858</v>
      </c>
      <c r="D15" s="24">
        <f t="shared" si="6"/>
        <v>21348869.1932467</v>
      </c>
      <c r="E15" s="24">
        <f t="shared" si="6"/>
        <v>20590095.880533393</v>
      </c>
      <c r="F15" s="24">
        <f t="shared" si="6"/>
        <v>21257730.757181168</v>
      </c>
      <c r="G15" s="24">
        <f t="shared" si="6"/>
        <v>22736632.821872242</v>
      </c>
      <c r="H15" s="24">
        <f t="shared" si="6"/>
        <v>20168177.081685983</v>
      </c>
      <c r="I15" s="24">
        <f t="shared" si="6"/>
        <v>21685426.105104476</v>
      </c>
      <c r="J15" s="24">
        <f t="shared" si="6"/>
        <v>22889053.196576204</v>
      </c>
      <c r="K15" s="24">
        <f t="shared" si="6"/>
        <v>24978026.218869094</v>
      </c>
      <c r="L15" s="24">
        <f t="shared" si="6"/>
        <v>26234742.620494001</v>
      </c>
      <c r="M15" s="24">
        <f t="shared" si="6"/>
        <v>24395254.139640491</v>
      </c>
      <c r="N15" s="24">
        <f t="shared" si="6"/>
        <v>26287379.861116208</v>
      </c>
      <c r="O15" s="24">
        <f t="shared" si="6"/>
        <v>25719494.024709266</v>
      </c>
      <c r="P15" s="24">
        <f t="shared" si="6"/>
        <v>25673265.036813881</v>
      </c>
      <c r="Q15" s="24">
        <f t="shared" si="6"/>
        <v>25380007.777352132</v>
      </c>
      <c r="R15" s="24">
        <f t="shared" si="6"/>
        <v>25634155.330648914</v>
      </c>
      <c r="S15" s="24">
        <f t="shared" si="6"/>
        <v>25657248.080979012</v>
      </c>
      <c r="T15" s="24">
        <f t="shared" si="6"/>
        <v>24985093.232155584</v>
      </c>
      <c r="U15" s="24">
        <f t="shared" si="6"/>
        <v>22585553.734344289</v>
      </c>
      <c r="V15" s="24">
        <f t="shared" si="6"/>
        <v>21687144.141093291</v>
      </c>
      <c r="W15" s="24">
        <f t="shared" si="6"/>
        <v>20200215.037240632</v>
      </c>
      <c r="X15" s="24">
        <f t="shared" si="6"/>
        <v>20399546.040968601</v>
      </c>
      <c r="Y15" s="24">
        <f t="shared" si="6"/>
        <v>18704530.079770792</v>
      </c>
      <c r="Z15" s="24">
        <f t="shared" si="6"/>
        <v>18701557.184799515</v>
      </c>
      <c r="AA15" s="24">
        <f t="shared" si="6"/>
        <v>19329510.441087127</v>
      </c>
      <c r="AB15" s="24">
        <f t="shared" ref="AB15:AC15" si="7">AB14+AB7</f>
        <v>18641351.405144431</v>
      </c>
      <c r="AC15" s="24">
        <f t="shared" si="7"/>
        <v>19638933.711119991</v>
      </c>
      <c r="AD15" s="24">
        <f t="shared" ref="AD15:AE15" si="8">AD14+AD7</f>
        <v>18993272.883305136</v>
      </c>
      <c r="AE15" s="24">
        <f t="shared" si="8"/>
        <v>18552813.958032694</v>
      </c>
      <c r="AF15" s="24">
        <f>AF14+AF7</f>
        <v>16379118.404346639</v>
      </c>
    </row>
    <row r="16" spans="1:32" ht="13.5" thickBot="1" x14ac:dyDescent="0.25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41"/>
    </row>
    <row r="17" spans="1:32" ht="14.25" thickTop="1" thickBot="1" x14ac:dyDescent="0.25">
      <c r="A17" s="83" t="s">
        <v>41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spans="1:32" ht="14.25" thickTop="1" thickBot="1" x14ac:dyDescent="0.25">
      <c r="A18" s="83" t="s">
        <v>12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</row>
    <row r="19" spans="1:32" ht="14.25" thickTop="1" thickBot="1" x14ac:dyDescent="0.25">
      <c r="A19" s="83" t="s">
        <v>13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</row>
    <row r="20" spans="1:32" ht="13.5" thickTop="1" x14ac:dyDescent="0.2">
      <c r="A20" s="81" t="s">
        <v>42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13.5" thickBot="1" x14ac:dyDescent="0.25">
      <c r="A21" s="82" t="s">
        <v>15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</row>
    <row r="22" spans="1:32" ht="13.5" thickTop="1" x14ac:dyDescent="0.2"/>
  </sheetData>
  <pageMargins left="0.75" right="0.75" top="1" bottom="1" header="0" footer="0"/>
  <pageSetup paperSize="9" fitToWidth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F22"/>
  <sheetViews>
    <sheetView tabSelected="1" zoomScaleNormal="100" workbookViewId="0">
      <pane xSplit="1" topLeftCell="B1" activePane="topRight" state="frozen"/>
      <selection pane="topRight"/>
    </sheetView>
  </sheetViews>
  <sheetFormatPr defaultColWidth="11.42578125" defaultRowHeight="12.75" x14ac:dyDescent="0.2"/>
  <cols>
    <col min="1" max="1" width="34.28515625" style="2" customWidth="1"/>
    <col min="2" max="26" width="5.7109375" style="2" customWidth="1"/>
    <col min="27" max="28" width="5" style="2" bestFit="1" customWidth="1"/>
    <col min="29" max="29" width="6.28515625" style="2" customWidth="1"/>
    <col min="30" max="30" width="5.28515625" style="2" customWidth="1"/>
    <col min="31" max="32" width="5.5703125" style="2" customWidth="1"/>
    <col min="33" max="256" width="11.42578125" style="2"/>
    <col min="257" max="257" width="34.28515625" style="2" customWidth="1"/>
    <col min="258" max="282" width="5.7109375" style="2" customWidth="1"/>
    <col min="283" max="512" width="11.42578125" style="2"/>
    <col min="513" max="513" width="34.28515625" style="2" customWidth="1"/>
    <col min="514" max="538" width="5.7109375" style="2" customWidth="1"/>
    <col min="539" max="768" width="11.42578125" style="2"/>
    <col min="769" max="769" width="34.28515625" style="2" customWidth="1"/>
    <col min="770" max="794" width="5.7109375" style="2" customWidth="1"/>
    <col min="795" max="1024" width="11.42578125" style="2"/>
    <col min="1025" max="1025" width="34.28515625" style="2" customWidth="1"/>
    <col min="1026" max="1050" width="5.7109375" style="2" customWidth="1"/>
    <col min="1051" max="1280" width="11.42578125" style="2"/>
    <col min="1281" max="1281" width="34.28515625" style="2" customWidth="1"/>
    <col min="1282" max="1306" width="5.7109375" style="2" customWidth="1"/>
    <col min="1307" max="1536" width="11.42578125" style="2"/>
    <col min="1537" max="1537" width="34.28515625" style="2" customWidth="1"/>
    <col min="1538" max="1562" width="5.7109375" style="2" customWidth="1"/>
    <col min="1563" max="1792" width="11.42578125" style="2"/>
    <col min="1793" max="1793" width="34.28515625" style="2" customWidth="1"/>
    <col min="1794" max="1818" width="5.7109375" style="2" customWidth="1"/>
    <col min="1819" max="2048" width="11.42578125" style="2"/>
    <col min="2049" max="2049" width="34.28515625" style="2" customWidth="1"/>
    <col min="2050" max="2074" width="5.7109375" style="2" customWidth="1"/>
    <col min="2075" max="2304" width="11.42578125" style="2"/>
    <col min="2305" max="2305" width="34.28515625" style="2" customWidth="1"/>
    <col min="2306" max="2330" width="5.7109375" style="2" customWidth="1"/>
    <col min="2331" max="2560" width="11.42578125" style="2"/>
    <col min="2561" max="2561" width="34.28515625" style="2" customWidth="1"/>
    <col min="2562" max="2586" width="5.7109375" style="2" customWidth="1"/>
    <col min="2587" max="2816" width="11.42578125" style="2"/>
    <col min="2817" max="2817" width="34.28515625" style="2" customWidth="1"/>
    <col min="2818" max="2842" width="5.7109375" style="2" customWidth="1"/>
    <col min="2843" max="3072" width="11.42578125" style="2"/>
    <col min="3073" max="3073" width="34.28515625" style="2" customWidth="1"/>
    <col min="3074" max="3098" width="5.7109375" style="2" customWidth="1"/>
    <col min="3099" max="3328" width="11.42578125" style="2"/>
    <col min="3329" max="3329" width="34.28515625" style="2" customWidth="1"/>
    <col min="3330" max="3354" width="5.7109375" style="2" customWidth="1"/>
    <col min="3355" max="3584" width="11.42578125" style="2"/>
    <col min="3585" max="3585" width="34.28515625" style="2" customWidth="1"/>
    <col min="3586" max="3610" width="5.7109375" style="2" customWidth="1"/>
    <col min="3611" max="3840" width="11.42578125" style="2"/>
    <col min="3841" max="3841" width="34.28515625" style="2" customWidth="1"/>
    <col min="3842" max="3866" width="5.7109375" style="2" customWidth="1"/>
    <col min="3867" max="4096" width="11.42578125" style="2"/>
    <col min="4097" max="4097" width="34.28515625" style="2" customWidth="1"/>
    <col min="4098" max="4122" width="5.7109375" style="2" customWidth="1"/>
    <col min="4123" max="4352" width="11.42578125" style="2"/>
    <col min="4353" max="4353" width="34.28515625" style="2" customWidth="1"/>
    <col min="4354" max="4378" width="5.7109375" style="2" customWidth="1"/>
    <col min="4379" max="4608" width="11.42578125" style="2"/>
    <col min="4609" max="4609" width="34.28515625" style="2" customWidth="1"/>
    <col min="4610" max="4634" width="5.7109375" style="2" customWidth="1"/>
    <col min="4635" max="4864" width="11.42578125" style="2"/>
    <col min="4865" max="4865" width="34.28515625" style="2" customWidth="1"/>
    <col min="4866" max="4890" width="5.7109375" style="2" customWidth="1"/>
    <col min="4891" max="5120" width="11.42578125" style="2"/>
    <col min="5121" max="5121" width="34.28515625" style="2" customWidth="1"/>
    <col min="5122" max="5146" width="5.7109375" style="2" customWidth="1"/>
    <col min="5147" max="5376" width="11.42578125" style="2"/>
    <col min="5377" max="5377" width="34.28515625" style="2" customWidth="1"/>
    <col min="5378" max="5402" width="5.7109375" style="2" customWidth="1"/>
    <col min="5403" max="5632" width="11.42578125" style="2"/>
    <col min="5633" max="5633" width="34.28515625" style="2" customWidth="1"/>
    <col min="5634" max="5658" width="5.7109375" style="2" customWidth="1"/>
    <col min="5659" max="5888" width="11.42578125" style="2"/>
    <col min="5889" max="5889" width="34.28515625" style="2" customWidth="1"/>
    <col min="5890" max="5914" width="5.7109375" style="2" customWidth="1"/>
    <col min="5915" max="6144" width="11.42578125" style="2"/>
    <col min="6145" max="6145" width="34.28515625" style="2" customWidth="1"/>
    <col min="6146" max="6170" width="5.7109375" style="2" customWidth="1"/>
    <col min="6171" max="6400" width="11.42578125" style="2"/>
    <col min="6401" max="6401" width="34.28515625" style="2" customWidth="1"/>
    <col min="6402" max="6426" width="5.7109375" style="2" customWidth="1"/>
    <col min="6427" max="6656" width="11.42578125" style="2"/>
    <col min="6657" max="6657" width="34.28515625" style="2" customWidth="1"/>
    <col min="6658" max="6682" width="5.7109375" style="2" customWidth="1"/>
    <col min="6683" max="6912" width="11.42578125" style="2"/>
    <col min="6913" max="6913" width="34.28515625" style="2" customWidth="1"/>
    <col min="6914" max="6938" width="5.7109375" style="2" customWidth="1"/>
    <col min="6939" max="7168" width="11.42578125" style="2"/>
    <col min="7169" max="7169" width="34.28515625" style="2" customWidth="1"/>
    <col min="7170" max="7194" width="5.7109375" style="2" customWidth="1"/>
    <col min="7195" max="7424" width="11.42578125" style="2"/>
    <col min="7425" max="7425" width="34.28515625" style="2" customWidth="1"/>
    <col min="7426" max="7450" width="5.7109375" style="2" customWidth="1"/>
    <col min="7451" max="7680" width="11.42578125" style="2"/>
    <col min="7681" max="7681" width="34.28515625" style="2" customWidth="1"/>
    <col min="7682" max="7706" width="5.7109375" style="2" customWidth="1"/>
    <col min="7707" max="7936" width="11.42578125" style="2"/>
    <col min="7937" max="7937" width="34.28515625" style="2" customWidth="1"/>
    <col min="7938" max="7962" width="5.7109375" style="2" customWidth="1"/>
    <col min="7963" max="8192" width="11.42578125" style="2"/>
    <col min="8193" max="8193" width="34.28515625" style="2" customWidth="1"/>
    <col min="8194" max="8218" width="5.7109375" style="2" customWidth="1"/>
    <col min="8219" max="8448" width="11.42578125" style="2"/>
    <col min="8449" max="8449" width="34.28515625" style="2" customWidth="1"/>
    <col min="8450" max="8474" width="5.7109375" style="2" customWidth="1"/>
    <col min="8475" max="8704" width="11.42578125" style="2"/>
    <col min="8705" max="8705" width="34.28515625" style="2" customWidth="1"/>
    <col min="8706" max="8730" width="5.7109375" style="2" customWidth="1"/>
    <col min="8731" max="8960" width="11.42578125" style="2"/>
    <col min="8961" max="8961" width="34.28515625" style="2" customWidth="1"/>
    <col min="8962" max="8986" width="5.7109375" style="2" customWidth="1"/>
    <col min="8987" max="9216" width="11.42578125" style="2"/>
    <col min="9217" max="9217" width="34.28515625" style="2" customWidth="1"/>
    <col min="9218" max="9242" width="5.7109375" style="2" customWidth="1"/>
    <col min="9243" max="9472" width="11.42578125" style="2"/>
    <col min="9473" max="9473" width="34.28515625" style="2" customWidth="1"/>
    <col min="9474" max="9498" width="5.7109375" style="2" customWidth="1"/>
    <col min="9499" max="9728" width="11.42578125" style="2"/>
    <col min="9729" max="9729" width="34.28515625" style="2" customWidth="1"/>
    <col min="9730" max="9754" width="5.7109375" style="2" customWidth="1"/>
    <col min="9755" max="9984" width="11.42578125" style="2"/>
    <col min="9985" max="9985" width="34.28515625" style="2" customWidth="1"/>
    <col min="9986" max="10010" width="5.7109375" style="2" customWidth="1"/>
    <col min="10011" max="10240" width="11.42578125" style="2"/>
    <col min="10241" max="10241" width="34.28515625" style="2" customWidth="1"/>
    <col min="10242" max="10266" width="5.7109375" style="2" customWidth="1"/>
    <col min="10267" max="10496" width="11.42578125" style="2"/>
    <col min="10497" max="10497" width="34.28515625" style="2" customWidth="1"/>
    <col min="10498" max="10522" width="5.7109375" style="2" customWidth="1"/>
    <col min="10523" max="10752" width="11.42578125" style="2"/>
    <col min="10753" max="10753" width="34.28515625" style="2" customWidth="1"/>
    <col min="10754" max="10778" width="5.7109375" style="2" customWidth="1"/>
    <col min="10779" max="11008" width="11.42578125" style="2"/>
    <col min="11009" max="11009" width="34.28515625" style="2" customWidth="1"/>
    <col min="11010" max="11034" width="5.7109375" style="2" customWidth="1"/>
    <col min="11035" max="11264" width="11.42578125" style="2"/>
    <col min="11265" max="11265" width="34.28515625" style="2" customWidth="1"/>
    <col min="11266" max="11290" width="5.7109375" style="2" customWidth="1"/>
    <col min="11291" max="11520" width="11.42578125" style="2"/>
    <col min="11521" max="11521" width="34.28515625" style="2" customWidth="1"/>
    <col min="11522" max="11546" width="5.7109375" style="2" customWidth="1"/>
    <col min="11547" max="11776" width="11.42578125" style="2"/>
    <col min="11777" max="11777" width="34.28515625" style="2" customWidth="1"/>
    <col min="11778" max="11802" width="5.7109375" style="2" customWidth="1"/>
    <col min="11803" max="12032" width="11.42578125" style="2"/>
    <col min="12033" max="12033" width="34.28515625" style="2" customWidth="1"/>
    <col min="12034" max="12058" width="5.7109375" style="2" customWidth="1"/>
    <col min="12059" max="12288" width="11.42578125" style="2"/>
    <col min="12289" max="12289" width="34.28515625" style="2" customWidth="1"/>
    <col min="12290" max="12314" width="5.7109375" style="2" customWidth="1"/>
    <col min="12315" max="12544" width="11.42578125" style="2"/>
    <col min="12545" max="12545" width="34.28515625" style="2" customWidth="1"/>
    <col min="12546" max="12570" width="5.7109375" style="2" customWidth="1"/>
    <col min="12571" max="12800" width="11.42578125" style="2"/>
    <col min="12801" max="12801" width="34.28515625" style="2" customWidth="1"/>
    <col min="12802" max="12826" width="5.7109375" style="2" customWidth="1"/>
    <col min="12827" max="13056" width="11.42578125" style="2"/>
    <col min="13057" max="13057" width="34.28515625" style="2" customWidth="1"/>
    <col min="13058" max="13082" width="5.7109375" style="2" customWidth="1"/>
    <col min="13083" max="13312" width="11.42578125" style="2"/>
    <col min="13313" max="13313" width="34.28515625" style="2" customWidth="1"/>
    <col min="13314" max="13338" width="5.7109375" style="2" customWidth="1"/>
    <col min="13339" max="13568" width="11.42578125" style="2"/>
    <col min="13569" max="13569" width="34.28515625" style="2" customWidth="1"/>
    <col min="13570" max="13594" width="5.7109375" style="2" customWidth="1"/>
    <col min="13595" max="13824" width="11.42578125" style="2"/>
    <col min="13825" max="13825" width="34.28515625" style="2" customWidth="1"/>
    <col min="13826" max="13850" width="5.7109375" style="2" customWidth="1"/>
    <col min="13851" max="14080" width="11.42578125" style="2"/>
    <col min="14081" max="14081" width="34.28515625" style="2" customWidth="1"/>
    <col min="14082" max="14106" width="5.7109375" style="2" customWidth="1"/>
    <col min="14107" max="14336" width="11.42578125" style="2"/>
    <col min="14337" max="14337" width="34.28515625" style="2" customWidth="1"/>
    <col min="14338" max="14362" width="5.7109375" style="2" customWidth="1"/>
    <col min="14363" max="14592" width="11.42578125" style="2"/>
    <col min="14593" max="14593" width="34.28515625" style="2" customWidth="1"/>
    <col min="14594" max="14618" width="5.7109375" style="2" customWidth="1"/>
    <col min="14619" max="14848" width="11.42578125" style="2"/>
    <col min="14849" max="14849" width="34.28515625" style="2" customWidth="1"/>
    <col min="14850" max="14874" width="5.7109375" style="2" customWidth="1"/>
    <col min="14875" max="15104" width="11.42578125" style="2"/>
    <col min="15105" max="15105" width="34.28515625" style="2" customWidth="1"/>
    <col min="15106" max="15130" width="5.7109375" style="2" customWidth="1"/>
    <col min="15131" max="15360" width="11.42578125" style="2"/>
    <col min="15361" max="15361" width="34.28515625" style="2" customWidth="1"/>
    <col min="15362" max="15386" width="5.7109375" style="2" customWidth="1"/>
    <col min="15387" max="15616" width="11.42578125" style="2"/>
    <col min="15617" max="15617" width="34.28515625" style="2" customWidth="1"/>
    <col min="15618" max="15642" width="5.7109375" style="2" customWidth="1"/>
    <col min="15643" max="15872" width="11.42578125" style="2"/>
    <col min="15873" max="15873" width="34.28515625" style="2" customWidth="1"/>
    <col min="15874" max="15898" width="5.7109375" style="2" customWidth="1"/>
    <col min="15899" max="16128" width="11.42578125" style="2"/>
    <col min="16129" max="16129" width="34.28515625" style="2" customWidth="1"/>
    <col min="16130" max="16154" width="5.7109375" style="2" customWidth="1"/>
    <col min="16155" max="16384" width="11.42578125" style="2"/>
  </cols>
  <sheetData>
    <row r="1" spans="1:32" ht="36" customHeight="1" thickTop="1" x14ac:dyDescent="0.3">
      <c r="A1" s="9" t="s">
        <v>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32" s="30" customFormat="1" ht="36" customHeight="1" x14ac:dyDescent="0.2">
      <c r="A2" s="11" t="s">
        <v>17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32" ht="15.75" x14ac:dyDescent="0.3">
      <c r="A3" s="13" t="s">
        <v>2</v>
      </c>
      <c r="B3" s="31"/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3"/>
      <c r="W3" s="33"/>
      <c r="X3" s="33"/>
      <c r="Y3" s="33"/>
      <c r="Z3" s="33"/>
    </row>
    <row r="4" spans="1:32" ht="30.2" customHeight="1" x14ac:dyDescent="0.2">
      <c r="A4" s="15" t="s">
        <v>29</v>
      </c>
      <c r="B4" s="15">
        <v>1990</v>
      </c>
      <c r="C4" s="15">
        <v>1991</v>
      </c>
      <c r="D4" s="15">
        <v>1992</v>
      </c>
      <c r="E4" s="15">
        <v>1993</v>
      </c>
      <c r="F4" s="15">
        <v>1994</v>
      </c>
      <c r="G4" s="15">
        <v>1995</v>
      </c>
      <c r="H4" s="15">
        <v>1996</v>
      </c>
      <c r="I4" s="15">
        <v>1997</v>
      </c>
      <c r="J4" s="15">
        <v>1998</v>
      </c>
      <c r="K4" s="15">
        <v>1999</v>
      </c>
      <c r="L4" s="15">
        <v>2000</v>
      </c>
      <c r="M4" s="15">
        <v>2001</v>
      </c>
      <c r="N4" s="15">
        <v>2002</v>
      </c>
      <c r="O4" s="15">
        <v>2003</v>
      </c>
      <c r="P4" s="15">
        <v>2004</v>
      </c>
      <c r="Q4" s="15">
        <v>2005</v>
      </c>
      <c r="R4" s="15">
        <v>2006</v>
      </c>
      <c r="S4" s="15">
        <v>2007</v>
      </c>
      <c r="T4" s="15">
        <v>2008</v>
      </c>
      <c r="U4" s="15">
        <v>2009</v>
      </c>
      <c r="V4" s="15">
        <v>2010</v>
      </c>
      <c r="W4" s="15">
        <v>2011</v>
      </c>
      <c r="X4" s="15">
        <v>2012</v>
      </c>
      <c r="Y4" s="15">
        <v>2013</v>
      </c>
      <c r="Z4" s="15">
        <v>2014</v>
      </c>
      <c r="AA4" s="15">
        <v>2015</v>
      </c>
      <c r="AB4" s="15">
        <v>2016</v>
      </c>
      <c r="AC4" s="15">
        <v>2017</v>
      </c>
      <c r="AD4" s="15">
        <v>2018</v>
      </c>
      <c r="AE4" s="15">
        <v>2019</v>
      </c>
      <c r="AF4" s="15">
        <v>2020</v>
      </c>
    </row>
    <row r="5" spans="1:32" ht="15" customHeight="1" x14ac:dyDescent="0.2">
      <c r="A5" s="42" t="s">
        <v>30</v>
      </c>
      <c r="B5" s="122">
        <f>'2.1'!B5/'2.1'!$B5*100</f>
        <v>100</v>
      </c>
      <c r="C5" s="122">
        <f>'2.1'!C5/'2.1'!$B5*100</f>
        <v>102.69243173701703</v>
      </c>
      <c r="D5" s="122">
        <f>'2.1'!D5/'2.1'!$B5*100</f>
        <v>109.76706593737993</v>
      </c>
      <c r="E5" s="122">
        <f>'2.1'!E5/'2.1'!$B5*100</f>
        <v>100.17717706861424</v>
      </c>
      <c r="F5" s="122">
        <f>'2.1'!F5/'2.1'!$B5*100</f>
        <v>101.37781130401568</v>
      </c>
      <c r="G5" s="122">
        <f>'2.1'!G5/'2.1'!$B5*100</f>
        <v>112.92092838033751</v>
      </c>
      <c r="H5" s="122">
        <f>'2.1'!H5/'2.1'!$B5*100</f>
        <v>86.687336947363519</v>
      </c>
      <c r="I5" s="122">
        <f>'2.1'!I5/'2.1'!$B5*100</f>
        <v>102.55694619633049</v>
      </c>
      <c r="J5" s="122">
        <f>'2.1'!J5/'2.1'!$B5*100</f>
        <v>110.50710383790499</v>
      </c>
      <c r="K5" s="122">
        <f>'2.1'!K5/'2.1'!$B5*100</f>
        <v>130.80416799657357</v>
      </c>
      <c r="L5" s="122">
        <f>'2.1'!L5/'2.1'!$B5*100</f>
        <v>138.21784972306907</v>
      </c>
      <c r="M5" s="122">
        <f>'2.1'!M5/'2.1'!$B5*100</f>
        <v>126.75409396939506</v>
      </c>
      <c r="N5" s="122">
        <f>'2.1'!N5/'2.1'!$B5*100</f>
        <v>145.71268152791157</v>
      </c>
      <c r="O5" s="122">
        <f>'2.1'!O5/'2.1'!$B5*100</f>
        <v>131.32615546474787</v>
      </c>
      <c r="P5" s="122">
        <f>'2.1'!P5/'2.1'!$B5*100</f>
        <v>136.69082704262348</v>
      </c>
      <c r="Q5" s="122">
        <f>'2.1'!Q5/'2.1'!$B5*100</f>
        <v>134.88807292333027</v>
      </c>
      <c r="R5" s="122">
        <f>'2.1'!R5/'2.1'!$B5*100</f>
        <v>138.26414964713464</v>
      </c>
      <c r="S5" s="122">
        <f>'2.1'!S5/'2.1'!$B5*100</f>
        <v>139.91764907839442</v>
      </c>
      <c r="T5" s="122">
        <f>'2.1'!T5/'2.1'!$B5*100</f>
        <v>125.71976986291334</v>
      </c>
      <c r="U5" s="122">
        <f>'2.1'!U5/'2.1'!$B5*100</f>
        <v>111.05763770634954</v>
      </c>
      <c r="V5" s="122">
        <f>'2.1'!V5/'2.1'!$B5*100</f>
        <v>98.739176243770672</v>
      </c>
      <c r="W5" s="122">
        <f>'2.1'!W5/'2.1'!$B5*100</f>
        <v>97.517686041480999</v>
      </c>
      <c r="X5" s="122">
        <f>'2.1'!X5/'2.1'!$B5*100</f>
        <v>100.73725934253244</v>
      </c>
      <c r="Y5" s="122">
        <f>'2.1'!Y5/'2.1'!$B5*100</f>
        <v>84.829280726229769</v>
      </c>
      <c r="Z5" s="122">
        <f>'2.1'!Z5/'2.1'!$B5*100</f>
        <v>83.171362088731456</v>
      </c>
      <c r="AA5" s="122">
        <f>'2.1'!AA5/'2.1'!$B5*100</f>
        <v>89.03719702838832</v>
      </c>
      <c r="AB5" s="122">
        <f>'2.1'!AB5/'2.1'!$B5*100</f>
        <v>79.981773211996639</v>
      </c>
      <c r="AC5" s="122">
        <f>'2.1'!AC5/'2.1'!$B5*100</f>
        <v>84.667192479873293</v>
      </c>
      <c r="AD5" s="122">
        <f>'2.1'!AD5/'2.1'!$B5*100</f>
        <v>80.620954437952193</v>
      </c>
      <c r="AE5" s="122">
        <f>'2.1'!AE5/'2.1'!$B5*100</f>
        <v>78.054343671264263</v>
      </c>
      <c r="AF5" s="122">
        <f>'2.1'!AF5/'2.1'!$B5*100</f>
        <v>68.122934376563933</v>
      </c>
    </row>
    <row r="6" spans="1:32" ht="15" customHeight="1" x14ac:dyDescent="0.2">
      <c r="A6" s="44" t="s">
        <v>31</v>
      </c>
      <c r="B6" s="53">
        <f>'2.1'!B6/'2.1'!$B6*100</f>
        <v>100</v>
      </c>
      <c r="C6" s="53">
        <f>'2.1'!C6/'2.1'!$B6*100</f>
        <v>105.27618304222067</v>
      </c>
      <c r="D6" s="53">
        <f>'2.1'!D6/'2.1'!$B6*100</f>
        <v>132.98471315175084</v>
      </c>
      <c r="E6" s="53">
        <f>'2.1'!E6/'2.1'!$B6*100</f>
        <v>111.41934180598506</v>
      </c>
      <c r="F6" s="53">
        <f>'2.1'!F6/'2.1'!$B6*100</f>
        <v>109.7582999083417</v>
      </c>
      <c r="G6" s="53">
        <f>'2.1'!G6/'2.1'!$B6*100</f>
        <v>126.68855961663306</v>
      </c>
      <c r="H6" s="53">
        <f>'2.1'!H6/'2.1'!$B6*100</f>
        <v>89.524409805800047</v>
      </c>
      <c r="I6" s="53">
        <f>'2.1'!I6/'2.1'!$B6*100</f>
        <v>94.330221475759785</v>
      </c>
      <c r="J6" s="53">
        <f>'2.1'!J6/'2.1'!$B6*100</f>
        <v>124.15189864473473</v>
      </c>
      <c r="K6" s="53">
        <f>'2.1'!K6/'2.1'!$B6*100</f>
        <v>168.61494032747731</v>
      </c>
      <c r="L6" s="53">
        <f>'2.1'!L6/'2.1'!$B6*100</f>
        <v>171.25345815996153</v>
      </c>
      <c r="M6" s="53">
        <f>'2.1'!M6/'2.1'!$B6*100</f>
        <v>151.55798754020742</v>
      </c>
      <c r="N6" s="53">
        <f>'2.1'!N6/'2.1'!$B6*100</f>
        <v>201.09498444568962</v>
      </c>
      <c r="O6" s="53">
        <f>'2.1'!O6/'2.1'!$B6*100</f>
        <v>176.35099238764241</v>
      </c>
      <c r="P6" s="53">
        <f>'2.1'!P6/'2.1'!$B6*100</f>
        <v>211.93925781938304</v>
      </c>
      <c r="Q6" s="53">
        <f>'2.1'!Q6/'2.1'!$B6*100</f>
        <v>279.65823416275362</v>
      </c>
      <c r="R6" s="53">
        <f>'2.1'!R6/'2.1'!$B6*100</f>
        <v>279.37941212368315</v>
      </c>
      <c r="S6" s="53">
        <f>'2.1'!S6/'2.1'!$B6*100</f>
        <v>259.51925434425345</v>
      </c>
      <c r="T6" s="53">
        <f>'2.1'!T6/'2.1'!$B6*100</f>
        <v>252.7021958383188</v>
      </c>
      <c r="U6" s="53">
        <f>'2.1'!U6/'2.1'!$B6*100</f>
        <v>256.62596214073108</v>
      </c>
      <c r="V6" s="53">
        <f>'2.1'!V6/'2.1'!$B6*100</f>
        <v>199.6965093248979</v>
      </c>
      <c r="W6" s="53">
        <f>'2.1'!W6/'2.1'!$B6*100</f>
        <v>163.16715383274845</v>
      </c>
      <c r="X6" s="53">
        <f>'2.1'!X6/'2.1'!$B6*100</f>
        <v>189.60942872028448</v>
      </c>
      <c r="Y6" s="53">
        <f>'2.1'!Y6/'2.1'!$B6*100</f>
        <v>151.22603744358335</v>
      </c>
      <c r="Z6" s="53">
        <f>'2.1'!Z6/'2.1'!$B6*100</f>
        <v>139.18434559561317</v>
      </c>
      <c r="AA6" s="53">
        <f>'2.1'!AA6/'2.1'!$B6*100</f>
        <v>135.40484317071775</v>
      </c>
      <c r="AB6" s="53">
        <f>'2.1'!AB6/'2.1'!$B6*100</f>
        <v>133.0752058791681</v>
      </c>
      <c r="AC6" s="53">
        <f>'2.1'!AC6/'2.1'!$B6*100</f>
        <v>132.59569190585759</v>
      </c>
      <c r="AD6" s="53">
        <f>'2.1'!AD6/'2.1'!$B6*100</f>
        <v>127.83088149802042</v>
      </c>
      <c r="AE6" s="53">
        <f>'2.1'!AE6/'2.1'!$B6*100</f>
        <v>161.09779194242677</v>
      </c>
      <c r="AF6" s="53">
        <f>'2.1'!AF6/'2.1'!$B6*100</f>
        <v>138.5410865715636</v>
      </c>
    </row>
    <row r="7" spans="1:32" ht="15" customHeight="1" x14ac:dyDescent="0.2">
      <c r="A7" s="44" t="s">
        <v>32</v>
      </c>
      <c r="B7" s="51">
        <f>'2.1'!B7/'2.1'!$B7*100</f>
        <v>100</v>
      </c>
      <c r="C7" s="51">
        <f>'2.1'!C7/'2.1'!$B7*100</f>
        <v>101.08207304087884</v>
      </c>
      <c r="D7" s="51">
        <f>'2.1'!D7/'2.1'!$B7*100</f>
        <v>95.296346553424243</v>
      </c>
      <c r="E7" s="51">
        <f>'2.1'!E7/'2.1'!$B7*100</f>
        <v>93.170342582732331</v>
      </c>
      <c r="F7" s="51">
        <f>'2.1'!F7/'2.1'!$B7*100</f>
        <v>96.154556002824947</v>
      </c>
      <c r="G7" s="51">
        <f>'2.1'!G7/'2.1'!$B7*100</f>
        <v>104.3400620090499</v>
      </c>
      <c r="H7" s="51">
        <f>'2.1'!H7/'2.1'!$B7*100</f>
        <v>84.919092093472344</v>
      </c>
      <c r="I7" s="51">
        <f>'2.1'!I7/'2.1'!$B7*100</f>
        <v>107.68436603268428</v>
      </c>
      <c r="J7" s="51">
        <f>'2.1'!J7/'2.1'!$B7*100</f>
        <v>102.0027969682979</v>
      </c>
      <c r="K7" s="51">
        <f>'2.1'!K7/'2.1'!$B7*100</f>
        <v>107.23808177606813</v>
      </c>
      <c r="L7" s="51">
        <f>'2.1'!L7/'2.1'!$B7*100</f>
        <v>117.6279503695888</v>
      </c>
      <c r="M7" s="51">
        <f>'2.1'!M7/'2.1'!$B7*100</f>
        <v>111.29472462939741</v>
      </c>
      <c r="N7" s="51">
        <f>'2.1'!N7/'2.1'!$B7*100</f>
        <v>111.1948961140501</v>
      </c>
      <c r="O7" s="51">
        <f>'2.1'!O7/'2.1'!$B7*100</f>
        <v>103.26380382317888</v>
      </c>
      <c r="P7" s="51">
        <f>'2.1'!P7/'2.1'!$B7*100</f>
        <v>89.791202985130312</v>
      </c>
      <c r="Q7" s="51">
        <f>'2.1'!Q7/'2.1'!$B7*100</f>
        <v>44.658069894900287</v>
      </c>
      <c r="R7" s="51">
        <f>'2.1'!R7/'2.1'!$B7*100</f>
        <v>50.312112766006223</v>
      </c>
      <c r="S7" s="51">
        <f>'2.1'!S7/'2.1'!$B7*100</f>
        <v>65.374296270379389</v>
      </c>
      <c r="T7" s="51">
        <f>'2.1'!T7/'2.1'!$B7*100</f>
        <v>46.576218579790769</v>
      </c>
      <c r="U7" s="51">
        <f>'2.1'!U7/'2.1'!$B7*100</f>
        <v>20.330168439837752</v>
      </c>
      <c r="V7" s="51">
        <f>'2.1'!V7/'2.1'!$B7*100</f>
        <v>35.816123650169665</v>
      </c>
      <c r="W7" s="51">
        <f>'2.1'!W7/'2.1'!$B7*100</f>
        <v>56.600748276768464</v>
      </c>
      <c r="X7" s="51">
        <f>'2.1'!X7/'2.1'!$B7*100</f>
        <v>45.346451986616984</v>
      </c>
      <c r="Y7" s="51">
        <f>'2.1'!Y7/'2.1'!$B7*100</f>
        <v>43.446584814350807</v>
      </c>
      <c r="Z7" s="51">
        <f>'2.1'!Z7/'2.1'!$B7*100</f>
        <v>48.260496284701148</v>
      </c>
      <c r="AA7" s="51">
        <f>'2.1'!AA7/'2.1'!$B7*100</f>
        <v>60.137920989561508</v>
      </c>
      <c r="AB7" s="51">
        <f>'2.1'!AB7/'2.1'!$B7*100</f>
        <v>46.890557803140275</v>
      </c>
      <c r="AC7" s="51">
        <f>'2.1'!AC7/'2.1'!$B7*100</f>
        <v>54.795093068430411</v>
      </c>
      <c r="AD7" s="51">
        <f>'2.1'!AD7/'2.1'!$B7*100</f>
        <v>51.196715180823304</v>
      </c>
      <c r="AE7" s="51">
        <f>'2.1'!AE7/'2.1'!$B7*100</f>
        <v>26.296367270269599</v>
      </c>
      <c r="AF7" s="51">
        <f>'2.1'!AF7/'2.1'!$B7*100</f>
        <v>24.233848176658455</v>
      </c>
    </row>
    <row r="8" spans="1:32" ht="15" customHeight="1" x14ac:dyDescent="0.2">
      <c r="A8" s="48" t="s">
        <v>33</v>
      </c>
      <c r="B8" s="51">
        <f>'2.1'!B8/'2.1'!$B8*100</f>
        <v>100</v>
      </c>
      <c r="C8" s="51">
        <f>'2.1'!C8/'2.1'!$B8*100</f>
        <v>100.49533278204234</v>
      </c>
      <c r="D8" s="51">
        <f>'2.1'!D8/'2.1'!$B8*100</f>
        <v>90.900935907016674</v>
      </c>
      <c r="E8" s="51">
        <f>'2.1'!E8/'2.1'!$B8*100</f>
        <v>92.26525876138399</v>
      </c>
      <c r="F8" s="51">
        <f>'2.1'!F8/'2.1'!$B8*100</f>
        <v>97.411093875829962</v>
      </c>
      <c r="G8" s="51">
        <f>'2.1'!G8/'2.1'!$B8*100</f>
        <v>101.41951452209599</v>
      </c>
      <c r="H8" s="51">
        <f>'2.1'!H8/'2.1'!$B8*100</f>
        <v>88.557833616254115</v>
      </c>
      <c r="I8" s="51">
        <f>'2.1'!I8/'2.1'!$B8*100</f>
        <v>88.045976609618421</v>
      </c>
      <c r="J8" s="51">
        <f>'2.1'!J8/'2.1'!$B8*100</f>
        <v>90.990039265049035</v>
      </c>
      <c r="K8" s="51">
        <f>'2.1'!K8/'2.1'!$B8*100</f>
        <v>92.020442049508787</v>
      </c>
      <c r="L8" s="51">
        <f>'2.1'!L8/'2.1'!$B8*100</f>
        <v>97.38884295663172</v>
      </c>
      <c r="M8" s="51">
        <f>'2.1'!M8/'2.1'!$B8*100</f>
        <v>84.780122107845727</v>
      </c>
      <c r="N8" s="51">
        <f>'2.1'!N8/'2.1'!$B8*100</f>
        <v>88.899870340828187</v>
      </c>
      <c r="O8" s="51">
        <f>'2.1'!O8/'2.1'!$B8*100</f>
        <v>92.804590457503124</v>
      </c>
      <c r="P8" s="51">
        <f>'2.1'!P8/'2.1'!$B8*100</f>
        <v>81.588806966079787</v>
      </c>
      <c r="Q8" s="51">
        <f>'2.1'!Q8/'2.1'!$B8*100</f>
        <v>75.735565223347621</v>
      </c>
      <c r="R8" s="51">
        <f>'2.1'!R8/'2.1'!$B8*100</f>
        <v>75.928740012270552</v>
      </c>
      <c r="S8" s="51">
        <f>'2.1'!S8/'2.1'!$B8*100</f>
        <v>73.074249548020347</v>
      </c>
      <c r="T8" s="51">
        <f>'2.1'!T8/'2.1'!$B8*100</f>
        <v>82.359202819456229</v>
      </c>
      <c r="U8" s="51">
        <f>'2.1'!U8/'2.1'!$B8*100</f>
        <v>72.237294609250952</v>
      </c>
      <c r="V8" s="51">
        <f>'2.1'!V8/'2.1'!$B8*100</f>
        <v>76.365597477520026</v>
      </c>
      <c r="W8" s="51">
        <f>'2.1'!W8/'2.1'!$B8*100</f>
        <v>60.779308418265934</v>
      </c>
      <c r="X8" s="51">
        <f>'2.1'!X8/'2.1'!$B8*100</f>
        <v>55.5528675250455</v>
      </c>
      <c r="Y8" s="51">
        <f>'2.1'!Y8/'2.1'!$B8*100</f>
        <v>49.759860061284016</v>
      </c>
      <c r="Z8" s="51">
        <f>'2.1'!Z8/'2.1'!$B8*100</f>
        <v>50.56304664824345</v>
      </c>
      <c r="AA8" s="51">
        <f>'2.1'!AA8/'2.1'!$B8*100</f>
        <v>50.029586809339492</v>
      </c>
      <c r="AB8" s="51">
        <f>'2.1'!AB8/'2.1'!$B8*100</f>
        <v>49.397558200759867</v>
      </c>
      <c r="AC8" s="51">
        <f>'2.1'!AC8/'2.1'!$B8*100</f>
        <v>51.332644510399675</v>
      </c>
      <c r="AD8" s="51">
        <f>'2.1'!AD8/'2.1'!$B8*100</f>
        <v>48.108233094166224</v>
      </c>
      <c r="AE8" s="51">
        <f>'2.1'!AE8/'2.1'!$B8*100</f>
        <v>46.612659665516901</v>
      </c>
      <c r="AF8" s="51">
        <f>'2.1'!AF8/'2.1'!$B8*100</f>
        <v>39.095096118998768</v>
      </c>
    </row>
    <row r="9" spans="1:32" ht="15" customHeight="1" x14ac:dyDescent="0.2">
      <c r="A9" s="49" t="s">
        <v>34</v>
      </c>
      <c r="B9" s="52">
        <f>'2.1'!B9/'2.1'!$B9*100</f>
        <v>100</v>
      </c>
      <c r="C9" s="52">
        <f>'2.1'!C9/'2.1'!$B9*100</f>
        <v>104.80190251058832</v>
      </c>
      <c r="D9" s="52">
        <f>'2.1'!D9/'2.1'!$B9*100</f>
        <v>109.19611072512328</v>
      </c>
      <c r="E9" s="52">
        <f>'2.1'!E9/'2.1'!$B9*100</f>
        <v>96.942878699975651</v>
      </c>
      <c r="F9" s="52">
        <f>'2.1'!F9/'2.1'!$B9*100</f>
        <v>105.09311016530019</v>
      </c>
      <c r="G9" s="52">
        <f>'2.1'!G9/'2.1'!$B9*100</f>
        <v>116.66002511626704</v>
      </c>
      <c r="H9" s="52">
        <f>'2.1'!H9/'2.1'!$B9*100</f>
        <v>128.66917484346516</v>
      </c>
      <c r="I9" s="52">
        <f>'2.1'!I9/'2.1'!$B9*100</f>
        <v>142.12478511616601</v>
      </c>
      <c r="J9" s="52">
        <f>'2.1'!J9/'2.1'!$B9*100</f>
        <v>149.92281563551978</v>
      </c>
      <c r="K9" s="52">
        <f>'2.1'!K9/'2.1'!$B9*100</f>
        <v>158.58220842368297</v>
      </c>
      <c r="L9" s="52">
        <f>'2.1'!L9/'2.1'!$B9*100</f>
        <v>171.13864629038181</v>
      </c>
      <c r="M9" s="52">
        <f>'2.1'!M9/'2.1'!$B9*100</f>
        <v>173.02024036423845</v>
      </c>
      <c r="N9" s="52">
        <f>'2.1'!N9/'2.1'!$B9*100</f>
        <v>177.80453484336073</v>
      </c>
      <c r="O9" s="52">
        <f>'2.1'!O9/'2.1'!$B9*100</f>
        <v>185.06542096491151</v>
      </c>
      <c r="P9" s="52">
        <f>'2.1'!P9/'2.1'!$B9*100</f>
        <v>192.52097136248597</v>
      </c>
      <c r="Q9" s="52">
        <f>'2.1'!Q9/'2.1'!$B9*100</f>
        <v>201.28383459520487</v>
      </c>
      <c r="R9" s="52">
        <f>'2.1'!R9/'2.1'!$B9*100</f>
        <v>209.32730364412126</v>
      </c>
      <c r="S9" s="52">
        <f>'2.1'!S9/'2.1'!$B9*100</f>
        <v>223.82472786006201</v>
      </c>
      <c r="T9" s="52">
        <f>'2.1'!T9/'2.1'!$B9*100</f>
        <v>210.4015932870395</v>
      </c>
      <c r="U9" s="52">
        <f>'2.1'!U9/'2.1'!$B9*100</f>
        <v>194.45718613776683</v>
      </c>
      <c r="V9" s="52">
        <f>'2.1'!V9/'2.1'!$B9*100</f>
        <v>187.30579078709226</v>
      </c>
      <c r="W9" s="52">
        <f>'2.1'!W9/'2.1'!$B9*100</f>
        <v>184.23487048513977</v>
      </c>
      <c r="X9" s="52">
        <f>'2.1'!X9/'2.1'!$B9*100</f>
        <v>194.29633513745623</v>
      </c>
      <c r="Y9" s="52">
        <f>'2.1'!Y9/'2.1'!$B9*100</f>
        <v>196.822365154767</v>
      </c>
      <c r="Z9" s="52">
        <f>'2.1'!Z9/'2.1'!$B9*100</f>
        <v>203.37797105074483</v>
      </c>
      <c r="AA9" s="52">
        <f>'2.1'!AA9/'2.1'!$B9*100</f>
        <v>210.39456467652181</v>
      </c>
      <c r="AB9" s="52">
        <f>'2.1'!AB9/'2.1'!$B9*100</f>
        <v>219.99741389561854</v>
      </c>
      <c r="AC9" s="52">
        <f>'2.1'!AC9/'2.1'!$B9*100</f>
        <v>234.02946677937857</v>
      </c>
      <c r="AD9" s="52">
        <f>'2.1'!AD9/'2.1'!$B9*100</f>
        <v>230.88018237551924</v>
      </c>
      <c r="AE9" s="52">
        <f>'2.1'!AE9/'2.1'!$B9*100</f>
        <v>229.46562527611198</v>
      </c>
      <c r="AF9" s="52">
        <f>'2.1'!AF9/'2.1'!$B9*100</f>
        <v>204.78788311488009</v>
      </c>
    </row>
    <row r="10" spans="1:32" ht="15" customHeight="1" x14ac:dyDescent="0.2">
      <c r="A10" s="48" t="s">
        <v>35</v>
      </c>
      <c r="B10" s="51">
        <f>'2.1'!B10/'2.1'!$B10*100</f>
        <v>100</v>
      </c>
      <c r="C10" s="51">
        <f>'2.1'!C10/'2.1'!$B10*100</f>
        <v>112.46592623294906</v>
      </c>
      <c r="D10" s="51">
        <f>'2.1'!D10/'2.1'!$B10*100</f>
        <v>112.3305748582605</v>
      </c>
      <c r="E10" s="51">
        <f>'2.1'!E10/'2.1'!$B10*100</f>
        <v>122.93169097929409</v>
      </c>
      <c r="F10" s="51">
        <f>'2.1'!F10/'2.1'!$B10*100</f>
        <v>117.17279964913487</v>
      </c>
      <c r="G10" s="51">
        <f>'2.1'!G10/'2.1'!$B10*100</f>
        <v>122.04019999051681</v>
      </c>
      <c r="H10" s="51">
        <f>'2.1'!H10/'2.1'!$B10*100</f>
        <v>130.88398644272658</v>
      </c>
      <c r="I10" s="51">
        <f>'2.1'!I10/'2.1'!$B10*100</f>
        <v>120.0999693901226</v>
      </c>
      <c r="J10" s="51">
        <f>'2.1'!J10/'2.1'!$B10*100</f>
        <v>136.55143001269897</v>
      </c>
      <c r="K10" s="51">
        <f>'2.1'!K10/'2.1'!$B10*100</f>
        <v>148.96055021300288</v>
      </c>
      <c r="L10" s="51">
        <f>'2.1'!L10/'2.1'!$B10*100</f>
        <v>142.52395663986357</v>
      </c>
      <c r="M10" s="51">
        <f>'2.1'!M10/'2.1'!$B10*100</f>
        <v>129.94820734010884</v>
      </c>
      <c r="N10" s="51">
        <f>'2.1'!N10/'2.1'!$B10*100</f>
        <v>122.11339816374056</v>
      </c>
      <c r="O10" s="51">
        <f>'2.1'!O10/'2.1'!$B10*100</f>
        <v>134.56325872447266</v>
      </c>
      <c r="P10" s="51">
        <f>'2.1'!P10/'2.1'!$B10*100</f>
        <v>147.2561850629225</v>
      </c>
      <c r="Q10" s="51">
        <f>'2.1'!Q10/'2.1'!$B10*100</f>
        <v>149.73229515865796</v>
      </c>
      <c r="R10" s="51">
        <f>'2.1'!R10/'2.1'!$B10*100</f>
        <v>123.67820372203964</v>
      </c>
      <c r="S10" s="51">
        <f>'2.1'!S10/'2.1'!$B10*100</f>
        <v>124.23337764493681</v>
      </c>
      <c r="T10" s="51">
        <f>'2.1'!T10/'2.1'!$B10*100</f>
        <v>139.97263425062513</v>
      </c>
      <c r="U10" s="51">
        <f>'2.1'!U10/'2.1'!$B10*100</f>
        <v>138.31250696842238</v>
      </c>
      <c r="V10" s="51">
        <f>'2.1'!V10/'2.1'!$B10*100</f>
        <v>140.87834576775617</v>
      </c>
      <c r="W10" s="51">
        <f>'2.1'!W10/'2.1'!$B10*100</f>
        <v>122.92449966699763</v>
      </c>
      <c r="X10" s="51">
        <f>'2.1'!X10/'2.1'!$B10*100</f>
        <v>128.86031432013124</v>
      </c>
      <c r="Y10" s="51">
        <f>'2.1'!Y10/'2.1'!$B10*100</f>
        <v>124.80904548545982</v>
      </c>
      <c r="Z10" s="51">
        <f>'2.1'!Z10/'2.1'!$B10*100</f>
        <v>113.29022324227714</v>
      </c>
      <c r="AA10" s="51">
        <f>'2.1'!AA10/'2.1'!$B10*100</f>
        <v>120.93245148884392</v>
      </c>
      <c r="AB10" s="51">
        <f>'2.1'!AB10/'2.1'!$B10*100</f>
        <v>109.92526472057015</v>
      </c>
      <c r="AC10" s="51">
        <f>'2.1'!AC10/'2.1'!$B10*100</f>
        <v>136.08589390472429</v>
      </c>
      <c r="AD10" s="51">
        <f>'2.1'!AD10/'2.1'!$B10*100</f>
        <v>144.13184607169265</v>
      </c>
      <c r="AE10" s="51">
        <f>'2.1'!AE10/'2.1'!$B10*100</f>
        <v>132.96457225324616</v>
      </c>
      <c r="AF10" s="51">
        <f>'2.1'!AF10/'2.1'!$B10*100</f>
        <v>122.20684678628857</v>
      </c>
    </row>
    <row r="11" spans="1:32" ht="15" customHeight="1" x14ac:dyDescent="0.2">
      <c r="A11" s="48" t="s">
        <v>36</v>
      </c>
      <c r="B11" s="51">
        <f>'2.1'!B11/'2.1'!$B11*100</f>
        <v>100</v>
      </c>
      <c r="C11" s="51">
        <f>'2.1'!C11/'2.1'!$B11*100</f>
        <v>117.66997340211903</v>
      </c>
      <c r="D11" s="51">
        <f>'2.1'!D11/'2.1'!$B11*100</f>
        <v>113.30478226303704</v>
      </c>
      <c r="E11" s="51">
        <f>'2.1'!E11/'2.1'!$B11*100</f>
        <v>134.61331715925465</v>
      </c>
      <c r="F11" s="51">
        <f>'2.1'!F11/'2.1'!$B11*100</f>
        <v>133.96527331226011</v>
      </c>
      <c r="G11" s="51">
        <f>'2.1'!G11/'2.1'!$B11*100</f>
        <v>140.43371631063832</v>
      </c>
      <c r="H11" s="51">
        <f>'2.1'!H11/'2.1'!$B11*100</f>
        <v>142.73643942951884</v>
      </c>
      <c r="I11" s="51">
        <f>'2.1'!I11/'2.1'!$B11*100</f>
        <v>153.59989114965492</v>
      </c>
      <c r="J11" s="51">
        <f>'2.1'!J11/'2.1'!$B11*100</f>
        <v>174.74090780326557</v>
      </c>
      <c r="K11" s="51">
        <f>'2.1'!K11/'2.1'!$B11*100</f>
        <v>197.29186983962336</v>
      </c>
      <c r="L11" s="51">
        <f>'2.1'!L11/'2.1'!$B11*100</f>
        <v>181.98530323624865</v>
      </c>
      <c r="M11" s="51">
        <f>'2.1'!M11/'2.1'!$B11*100</f>
        <v>181.94787269458746</v>
      </c>
      <c r="N11" s="51">
        <f>'2.1'!N11/'2.1'!$B11*100</f>
        <v>170.55065326561453</v>
      </c>
      <c r="O11" s="51">
        <f>'2.1'!O11/'2.1'!$B11*100</f>
        <v>171.17465809342448</v>
      </c>
      <c r="P11" s="51">
        <f>'2.1'!P11/'2.1'!$B11*100</f>
        <v>189.66875115236689</v>
      </c>
      <c r="Q11" s="51">
        <f>'2.1'!Q11/'2.1'!$B11*100</f>
        <v>195.36931364099095</v>
      </c>
      <c r="R11" s="51">
        <f>'2.1'!R11/'2.1'!$B11*100</f>
        <v>182.4597507917895</v>
      </c>
      <c r="S11" s="51">
        <f>'2.1'!S11/'2.1'!$B11*100</f>
        <v>181.62112440819817</v>
      </c>
      <c r="T11" s="51">
        <f>'2.1'!T11/'2.1'!$B11*100</f>
        <v>212.75785572685407</v>
      </c>
      <c r="U11" s="51">
        <f>'2.1'!U11/'2.1'!$B11*100</f>
        <v>202.77014605892396</v>
      </c>
      <c r="V11" s="51">
        <f>'2.1'!V11/'2.1'!$B11*100</f>
        <v>216.28314339019025</v>
      </c>
      <c r="W11" s="51">
        <f>'2.1'!W11/'2.1'!$B11*100</f>
        <v>207.62125133400647</v>
      </c>
      <c r="X11" s="51">
        <f>'2.1'!X11/'2.1'!$B11*100</f>
        <v>213.75912012906107</v>
      </c>
      <c r="Y11" s="51">
        <f>'2.1'!Y11/'2.1'!$B11*100</f>
        <v>203.91530004890325</v>
      </c>
      <c r="Z11" s="51">
        <f>'2.1'!Z11/'2.1'!$B11*100</f>
        <v>197.79645757883532</v>
      </c>
      <c r="AA11" s="51">
        <f>'2.1'!AA11/'2.1'!$B11*100</f>
        <v>212.13697460704014</v>
      </c>
      <c r="AB11" s="51">
        <f>'2.1'!AB11/'2.1'!$B11*100</f>
        <v>183.88190289878267</v>
      </c>
      <c r="AC11" s="51">
        <f>'2.1'!AC11/'2.1'!$B11*100</f>
        <v>197.83351974201804</v>
      </c>
      <c r="AD11" s="51">
        <f>'2.1'!AD11/'2.1'!$B11*100</f>
        <v>205.53471982685386</v>
      </c>
      <c r="AE11" s="51">
        <f>'2.1'!AE11/'2.1'!$B11*100</f>
        <v>202.8656296836692</v>
      </c>
      <c r="AF11" s="51">
        <f>'2.1'!AF11/'2.1'!$B11*100</f>
        <v>184.71355462289682</v>
      </c>
    </row>
    <row r="12" spans="1:32" ht="15" customHeight="1" x14ac:dyDescent="0.2">
      <c r="A12" s="48" t="s">
        <v>37</v>
      </c>
      <c r="B12" s="51">
        <f>'2.1'!B12/'2.1'!$B12*100</f>
        <v>100</v>
      </c>
      <c r="C12" s="51">
        <f>'2.1'!C12/'2.1'!$B12*100</f>
        <v>98.481653454654676</v>
      </c>
      <c r="D12" s="51">
        <f>'2.1'!D12/'2.1'!$B12*100</f>
        <v>97.934657184117896</v>
      </c>
      <c r="E12" s="51">
        <f>'2.1'!E12/'2.1'!$B12*100</f>
        <v>110.34186010428691</v>
      </c>
      <c r="F12" s="51">
        <f>'2.1'!F12/'2.1'!$B12*100</f>
        <v>111.81234062729386</v>
      </c>
      <c r="G12" s="51">
        <f>'2.1'!G12/'2.1'!$B12*100</f>
        <v>103.67453352743929</v>
      </c>
      <c r="H12" s="51">
        <f>'2.1'!H12/'2.1'!$B12*100</f>
        <v>104.09115151295634</v>
      </c>
      <c r="I12" s="51">
        <f>'2.1'!I12/'2.1'!$B12*100</f>
        <v>100.31255293797568</v>
      </c>
      <c r="J12" s="51">
        <f>'2.1'!J12/'2.1'!$B12*100</f>
        <v>100.09693607580977</v>
      </c>
      <c r="K12" s="51">
        <f>'2.1'!K12/'2.1'!$B12*100</f>
        <v>103.62131935929591</v>
      </c>
      <c r="L12" s="51">
        <f>'2.1'!L12/'2.1'!$B12*100</f>
        <v>104.58850993821302</v>
      </c>
      <c r="M12" s="51">
        <f>'2.1'!M12/'2.1'!$B12*100</f>
        <v>103.07993879433883</v>
      </c>
      <c r="N12" s="51">
        <f>'2.1'!N12/'2.1'!$B12*100</f>
        <v>106.89827892815123</v>
      </c>
      <c r="O12" s="51">
        <f>'2.1'!O12/'2.1'!$B12*100</f>
        <v>106.33498362776086</v>
      </c>
      <c r="P12" s="51">
        <f>'2.1'!P12/'2.1'!$B12*100</f>
        <v>105.3827901768346</v>
      </c>
      <c r="Q12" s="51">
        <f>'2.1'!Q12/'2.1'!$B12*100</f>
        <v>103.99028623393953</v>
      </c>
      <c r="R12" s="51">
        <f>'2.1'!R12/'2.1'!$B12*100</f>
        <v>101.84075221965601</v>
      </c>
      <c r="S12" s="51">
        <f>'2.1'!S12/'2.1'!$B12*100</f>
        <v>77.614808354093114</v>
      </c>
      <c r="T12" s="51">
        <f>'2.1'!T12/'2.1'!$B12*100</f>
        <v>74.779680349795555</v>
      </c>
      <c r="U12" s="51">
        <f>'2.1'!U12/'2.1'!$B12*100</f>
        <v>74.62401159982511</v>
      </c>
      <c r="V12" s="51">
        <f>'2.1'!V12/'2.1'!$B12*100</f>
        <v>71.197049754300551</v>
      </c>
      <c r="W12" s="51">
        <f>'2.1'!W12/'2.1'!$B12*100</f>
        <v>70.081184194218451</v>
      </c>
      <c r="X12" s="51">
        <f>'2.1'!X12/'2.1'!$B12*100</f>
        <v>69.220596227264195</v>
      </c>
      <c r="Y12" s="51">
        <f>'2.1'!Y12/'2.1'!$B12*100</f>
        <v>66.61524859794207</v>
      </c>
      <c r="Z12" s="51">
        <f>'2.1'!Z12/'2.1'!$B12*100</f>
        <v>64.04605048286885</v>
      </c>
      <c r="AA12" s="51">
        <f>'2.1'!AA12/'2.1'!$B12*100</f>
        <v>62.396657802213184</v>
      </c>
      <c r="AB12" s="51">
        <f>'2.1'!AB12/'2.1'!$B12*100</f>
        <v>59.38576496925311</v>
      </c>
      <c r="AC12" s="51">
        <f>'2.1'!AC12/'2.1'!$B12*100</f>
        <v>55.490156627135349</v>
      </c>
      <c r="AD12" s="51">
        <f>'2.1'!AD12/'2.1'!$B12*100</f>
        <v>52.468231121213357</v>
      </c>
      <c r="AE12" s="51">
        <f>'2.1'!AE12/'2.1'!$B12*100</f>
        <v>52.850297716243155</v>
      </c>
      <c r="AF12" s="51">
        <f>'2.1'!AF12/'2.1'!$B12*100</f>
        <v>53.303665004630041</v>
      </c>
    </row>
    <row r="13" spans="1:32" ht="15" customHeight="1" x14ac:dyDescent="0.2">
      <c r="A13" s="48" t="s">
        <v>38</v>
      </c>
      <c r="B13" s="53">
        <f>'2.1'!B13/'2.1'!$B13*100</f>
        <v>100</v>
      </c>
      <c r="C13" s="53">
        <f>'2.1'!C13/'2.1'!$B13*100</f>
        <v>101.88647809956748</v>
      </c>
      <c r="D13" s="53">
        <f>'2.1'!D13/'2.1'!$B13*100</f>
        <v>103.78189433728613</v>
      </c>
      <c r="E13" s="53">
        <f>'2.1'!E13/'2.1'!$B13*100</f>
        <v>102.46891720408276</v>
      </c>
      <c r="F13" s="53">
        <f>'2.1'!F13/'2.1'!$B13*100</f>
        <v>102.01056788480652</v>
      </c>
      <c r="G13" s="53">
        <f>'2.1'!G13/'2.1'!$B13*100</f>
        <v>102.57341548689651</v>
      </c>
      <c r="H13" s="53">
        <f>'2.1'!H13/'2.1'!$B13*100</f>
        <v>103.33166704418653</v>
      </c>
      <c r="I13" s="53">
        <f>'2.1'!I13/'2.1'!$B13*100</f>
        <v>105.53812622754131</v>
      </c>
      <c r="J13" s="53">
        <f>'2.1'!J13/'2.1'!$B13*100</f>
        <v>105.79326060916883</v>
      </c>
      <c r="K13" s="53">
        <f>'2.1'!K13/'2.1'!$B13*100</f>
        <v>107.80496699900665</v>
      </c>
      <c r="L13" s="53">
        <f>'2.1'!L13/'2.1'!$B13*100</f>
        <v>108.03938965535728</v>
      </c>
      <c r="M13" s="53">
        <f>'2.1'!M13/'2.1'!$B13*100</f>
        <v>109.0936588461603</v>
      </c>
      <c r="N13" s="53">
        <f>'2.1'!N13/'2.1'!$B13*100</f>
        <v>110.47030648270525</v>
      </c>
      <c r="O13" s="53">
        <f>'2.1'!O13/'2.1'!$B13*100</f>
        <v>109.92649928287597</v>
      </c>
      <c r="P13" s="53">
        <f>'2.1'!P13/'2.1'!$B13*100</f>
        <v>112.48932159959286</v>
      </c>
      <c r="Q13" s="53">
        <f>'2.1'!Q13/'2.1'!$B13*100</f>
        <v>113.65793092152623</v>
      </c>
      <c r="R13" s="53">
        <f>'2.1'!R13/'2.1'!$B13*100</f>
        <v>110.73968774209992</v>
      </c>
      <c r="S13" s="53">
        <f>'2.1'!S13/'2.1'!$B13*100</f>
        <v>106.42357889753116</v>
      </c>
      <c r="T13" s="53">
        <f>'2.1'!T13/'2.1'!$B13*100</f>
        <v>106.35740299410668</v>
      </c>
      <c r="U13" s="53">
        <f>'2.1'!U13/'2.1'!$B13*100</f>
        <v>102.5511869727839</v>
      </c>
      <c r="V13" s="53">
        <f>'2.1'!V13/'2.1'!$B13*100</f>
        <v>98.29416199385652</v>
      </c>
      <c r="W13" s="53">
        <f>'2.1'!W13/'2.1'!$B13*100</f>
        <v>95.4124310168215</v>
      </c>
      <c r="X13" s="53">
        <f>'2.1'!X13/'2.1'!$B13*100</f>
        <v>95.709779260796239</v>
      </c>
      <c r="Y13" s="53">
        <f>'2.1'!Y13/'2.1'!$B13*100</f>
        <v>93.004635108680674</v>
      </c>
      <c r="Z13" s="53">
        <f>'2.1'!Z13/'2.1'!$B13*100</f>
        <v>92.881510032958417</v>
      </c>
      <c r="AA13" s="53">
        <f>'2.1'!AA13/'2.1'!$B13*100</f>
        <v>88.273231092959804</v>
      </c>
      <c r="AB13" s="53">
        <f>'2.1'!AB13/'2.1'!$B13*100</f>
        <v>84.634208239616783</v>
      </c>
      <c r="AC13" s="53">
        <f>'2.1'!AC13/'2.1'!$B13*100</f>
        <v>79.509323943928038</v>
      </c>
      <c r="AD13" s="53">
        <f>'2.1'!AD13/'2.1'!$B13*100</f>
        <v>75.470304461936365</v>
      </c>
      <c r="AE13" s="53">
        <f>'2.1'!AE13/'2.1'!$B13*100</f>
        <v>73.648517185794276</v>
      </c>
      <c r="AF13" s="53">
        <f>'2.1'!AF13/'2.1'!$B13*100</f>
        <v>68.173943335273535</v>
      </c>
    </row>
    <row r="14" spans="1:32" ht="30.2" customHeight="1" x14ac:dyDescent="0.2">
      <c r="A14" s="16" t="s">
        <v>44</v>
      </c>
      <c r="B14" s="38">
        <f>'2.1'!B14/'2.1'!$B14*100</f>
        <v>100</v>
      </c>
      <c r="C14" s="38">
        <f>'2.1'!C14/'2.1'!$B14*100</f>
        <v>102.80887305079938</v>
      </c>
      <c r="D14" s="38">
        <f>'2.1'!D14/'2.1'!$B14*100</f>
        <v>104.4387972511629</v>
      </c>
      <c r="E14" s="38">
        <f>'2.1'!E14/'2.1'!$B14*100</f>
        <v>100.34949533427519</v>
      </c>
      <c r="F14" s="38">
        <f>'2.1'!F14/'2.1'!$B14*100</f>
        <v>103.61435777161753</v>
      </c>
      <c r="G14" s="38">
        <f>'2.1'!G14/'2.1'!$B14*100</f>
        <v>110.37509658238372</v>
      </c>
      <c r="H14" s="38">
        <f>'2.1'!H14/'2.1'!$B14*100</f>
        <v>100.19120952230284</v>
      </c>
      <c r="I14" s="38">
        <f>'2.1'!I14/'2.1'!$B14*100</f>
        <v>102.82743402915342</v>
      </c>
      <c r="J14" s="38">
        <f>'2.1'!J14/'2.1'!$B14*100</f>
        <v>112.02383516860479</v>
      </c>
      <c r="K14" s="38">
        <f>'2.1'!K14/'2.1'!$B14*100</f>
        <v>123.46695228727229</v>
      </c>
      <c r="L14" s="38">
        <f>'2.1'!L14/'2.1'!$B14*100</f>
        <v>128.1842359969128</v>
      </c>
      <c r="M14" s="38">
        <f>'2.1'!M14/'2.1'!$B14*100</f>
        <v>118.62346599957878</v>
      </c>
      <c r="N14" s="38">
        <f>'2.1'!N14/'2.1'!$B14*100</f>
        <v>130.43729630365689</v>
      </c>
      <c r="O14" s="38">
        <f>'2.1'!O14/'2.1'!$B14*100</f>
        <v>129.27412877788561</v>
      </c>
      <c r="P14" s="38">
        <f>'2.1'!P14/'2.1'!$B14*100</f>
        <v>133.01820912554132</v>
      </c>
      <c r="Q14" s="38">
        <f>'2.1'!Q14/'2.1'!$B14*100</f>
        <v>144.6989755502056</v>
      </c>
      <c r="R14" s="38">
        <f>'2.1'!R14/'2.1'!$B14*100</f>
        <v>144.58967504543057</v>
      </c>
      <c r="S14" s="38">
        <f>'2.1'!S14/'2.1'!$B14*100</f>
        <v>140.22578509006178</v>
      </c>
      <c r="T14" s="38">
        <f>'2.1'!T14/'2.1'!$B14*100</f>
        <v>141.6654398317948</v>
      </c>
      <c r="U14" s="38">
        <f>'2.1'!U14/'2.1'!$B14*100</f>
        <v>134.57610902061046</v>
      </c>
      <c r="V14" s="38">
        <f>'2.1'!V14/'2.1'!$B14*100</f>
        <v>124.34637861109803</v>
      </c>
      <c r="W14" s="38">
        <f>'2.1'!W14/'2.1'!$B14*100</f>
        <v>108.86566216604183</v>
      </c>
      <c r="X14" s="38">
        <f>'2.1'!X14/'2.1'!$B14*100</f>
        <v>113.47518429129273</v>
      </c>
      <c r="Y14" s="38">
        <f>'2.1'!Y14/'2.1'!$B14*100</f>
        <v>103.48738774358928</v>
      </c>
      <c r="Z14" s="38">
        <f>'2.1'!Z14/'2.1'!$B14*100</f>
        <v>102.02819778562946</v>
      </c>
      <c r="AA14" s="38">
        <f>'2.1'!AA14/'2.1'!$B14*100</f>
        <v>102.38442684685664</v>
      </c>
      <c r="AB14" s="38">
        <f>'2.1'!AB14/'2.1'!$B14*100</f>
        <v>102.06322869006451</v>
      </c>
      <c r="AC14" s="38">
        <f>'2.1'!AC14/'2.1'!$B14*100</f>
        <v>105.91044715047005</v>
      </c>
      <c r="AD14" s="38">
        <f>'2.1'!AD14/'2.1'!$B14*100</f>
        <v>102.96623972851096</v>
      </c>
      <c r="AE14" s="38">
        <f>'2.1'!AE14/'2.1'!$B14*100</f>
        <v>107.67511805878949</v>
      </c>
      <c r="AF14" s="38">
        <f>'2.1'!AF14/'2.1'!$B14*100</f>
        <v>94.754834168789671</v>
      </c>
    </row>
    <row r="15" spans="1:32" ht="30.2" customHeight="1" x14ac:dyDescent="0.2">
      <c r="A15" s="16" t="s">
        <v>45</v>
      </c>
      <c r="B15" s="38">
        <f>'2.1'!B15/'2.1'!$B15*100</f>
        <v>100</v>
      </c>
      <c r="C15" s="38">
        <f>'2.1'!C15/'2.1'!$B15*100</f>
        <v>102.41112369753725</v>
      </c>
      <c r="D15" s="38">
        <f>'2.1'!D15/'2.1'!$B15*100</f>
        <v>102.33293448108802</v>
      </c>
      <c r="E15" s="38">
        <f>'2.1'!E15/'2.1'!$B15*100</f>
        <v>98.69585661091908</v>
      </c>
      <c r="F15" s="38">
        <f>'2.1'!F15/'2.1'!$B15*100</f>
        <v>101.89607463983923</v>
      </c>
      <c r="G15" s="38">
        <f>'2.1'!G15/'2.1'!$B15*100</f>
        <v>108.98499287340316</v>
      </c>
      <c r="H15" s="38">
        <f>'2.1'!H15/'2.1'!$B15*100</f>
        <v>96.673445568537076</v>
      </c>
      <c r="I15" s="38">
        <f>'2.1'!I15/'2.1'!$B15*100</f>
        <v>103.94617479365662</v>
      </c>
      <c r="J15" s="38">
        <f>'2.1'!J15/'2.1'!$B15*100</f>
        <v>109.71559944918832</v>
      </c>
      <c r="K15" s="38">
        <f>'2.1'!K15/'2.1'!$B15*100</f>
        <v>119.72881080422727</v>
      </c>
      <c r="L15" s="38">
        <f>'2.1'!L15/'2.1'!$B15*100</f>
        <v>125.75271193101254</v>
      </c>
      <c r="M15" s="38">
        <f>'2.1'!M15/'2.1'!$B15*100</f>
        <v>116.93537118635872</v>
      </c>
      <c r="N15" s="38">
        <f>'2.1'!N15/'2.1'!$B15*100</f>
        <v>126.00502146774255</v>
      </c>
      <c r="O15" s="38">
        <f>'2.1'!O15/'2.1'!$B15*100</f>
        <v>123.28293705363444</v>
      </c>
      <c r="P15" s="38">
        <f>'2.1'!P15/'2.1'!$B15*100</f>
        <v>123.06134461486855</v>
      </c>
      <c r="Q15" s="38">
        <f>'2.1'!Q15/'2.1'!$B15*100</f>
        <v>121.65565536514961</v>
      </c>
      <c r="R15" s="38">
        <f>'2.1'!R15/'2.1'!$B15*100</f>
        <v>122.87387749600963</v>
      </c>
      <c r="S15" s="38">
        <f>'2.1'!S15/'2.1'!$B15*100</f>
        <v>122.98456949028468</v>
      </c>
      <c r="T15" s="38">
        <f>'2.1'!T15/'2.1'!$B15*100</f>
        <v>119.76268558237486</v>
      </c>
      <c r="U15" s="38">
        <f>'2.1'!U15/'2.1'!$B15*100</f>
        <v>108.26081557738266</v>
      </c>
      <c r="V15" s="38">
        <f>'2.1'!V15/'2.1'!$B15*100</f>
        <v>103.95440996820793</v>
      </c>
      <c r="W15" s="38">
        <f>'2.1'!W15/'2.1'!$B15*100</f>
        <v>96.827015201523494</v>
      </c>
      <c r="X15" s="38">
        <f>'2.1'!X15/'2.1'!$B15*100</f>
        <v>97.782481571189393</v>
      </c>
      <c r="Y15" s="38">
        <f>'2.1'!Y15/'2.1'!$B15*100</f>
        <v>89.657650427602505</v>
      </c>
      <c r="Z15" s="38">
        <f>'2.1'!Z15/'2.1'!$B15*100</f>
        <v>89.64340025521345</v>
      </c>
      <c r="AA15" s="38">
        <f>'2.1'!AA15/'2.1'!$B15*100</f>
        <v>92.65340977146424</v>
      </c>
      <c r="AB15" s="38">
        <f>'2.1'!AB15/'2.1'!$B15*100</f>
        <v>89.354811944092248</v>
      </c>
      <c r="AC15" s="38">
        <f>'2.1'!AC15/'2.1'!$B15*100</f>
        <v>94.136588619607338</v>
      </c>
      <c r="AD15" s="38">
        <f>'2.1'!AD15/'2.1'!$B15*100</f>
        <v>91.041700239726154</v>
      </c>
      <c r="AE15" s="38">
        <f>'2.1'!AE15/'2.1'!$B15*100</f>
        <v>88.930419593734214</v>
      </c>
      <c r="AF15" s="38">
        <f>'2.1'!AF15/'2.1'!$B15*100</f>
        <v>78.511102173982906</v>
      </c>
    </row>
    <row r="16" spans="1:32" ht="13.5" thickBot="1" x14ac:dyDescent="0.25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32" s="111" customFormat="1" ht="14.25" thickTop="1" thickBot="1" x14ac:dyDescent="0.25">
      <c r="A17" s="109" t="s">
        <v>46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</row>
    <row r="18" spans="1:32" s="111" customFormat="1" ht="14.25" thickTop="1" thickBot="1" x14ac:dyDescent="0.25">
      <c r="A18" s="109" t="s">
        <v>22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</row>
    <row r="19" spans="1:32" s="111" customFormat="1" ht="14.25" thickTop="1" thickBot="1" x14ac:dyDescent="0.25">
      <c r="A19" s="109" t="s">
        <v>23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</row>
    <row r="20" spans="1:32" s="111" customFormat="1" ht="13.5" thickTop="1" x14ac:dyDescent="0.2">
      <c r="A20" s="108" t="s">
        <v>47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</row>
    <row r="21" spans="1:32" s="111" customFormat="1" ht="13.5" thickBot="1" x14ac:dyDescent="0.25">
      <c r="A21" s="8" t="s">
        <v>15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</row>
    <row r="22" spans="1:32" ht="13.5" thickTop="1" x14ac:dyDescent="0.2"/>
  </sheetData>
  <pageMargins left="0.75" right="0.75" top="1" bottom="1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AF22"/>
  <sheetViews>
    <sheetView tabSelected="1" zoomScaleNormal="100" workbookViewId="0"/>
  </sheetViews>
  <sheetFormatPr defaultColWidth="11.42578125" defaultRowHeight="12.75" x14ac:dyDescent="0.2"/>
  <cols>
    <col min="1" max="1" width="34.28515625" style="2" customWidth="1"/>
    <col min="2" max="26" width="5.7109375" style="2" customWidth="1"/>
    <col min="27" max="27" width="5" style="2" bestFit="1" customWidth="1"/>
    <col min="28" max="28" width="5.42578125" style="2" customWidth="1"/>
    <col min="29" max="30" width="5.7109375" style="2" customWidth="1"/>
    <col min="31" max="32" width="6.140625" style="2" customWidth="1"/>
    <col min="33" max="256" width="11.42578125" style="2"/>
    <col min="257" max="257" width="34.28515625" style="2" customWidth="1"/>
    <col min="258" max="282" width="5.7109375" style="2" customWidth="1"/>
    <col min="283" max="512" width="11.42578125" style="2"/>
    <col min="513" max="513" width="34.28515625" style="2" customWidth="1"/>
    <col min="514" max="538" width="5.7109375" style="2" customWidth="1"/>
    <col min="539" max="768" width="11.42578125" style="2"/>
    <col min="769" max="769" width="34.28515625" style="2" customWidth="1"/>
    <col min="770" max="794" width="5.7109375" style="2" customWidth="1"/>
    <col min="795" max="1024" width="11.42578125" style="2"/>
    <col min="1025" max="1025" width="34.28515625" style="2" customWidth="1"/>
    <col min="1026" max="1050" width="5.7109375" style="2" customWidth="1"/>
    <col min="1051" max="1280" width="11.42578125" style="2"/>
    <col min="1281" max="1281" width="34.28515625" style="2" customWidth="1"/>
    <col min="1282" max="1306" width="5.7109375" style="2" customWidth="1"/>
    <col min="1307" max="1536" width="11.42578125" style="2"/>
    <col min="1537" max="1537" width="34.28515625" style="2" customWidth="1"/>
    <col min="1538" max="1562" width="5.7109375" style="2" customWidth="1"/>
    <col min="1563" max="1792" width="11.42578125" style="2"/>
    <col min="1793" max="1793" width="34.28515625" style="2" customWidth="1"/>
    <col min="1794" max="1818" width="5.7109375" style="2" customWidth="1"/>
    <col min="1819" max="2048" width="11.42578125" style="2"/>
    <col min="2049" max="2049" width="34.28515625" style="2" customWidth="1"/>
    <col min="2050" max="2074" width="5.7109375" style="2" customWidth="1"/>
    <col min="2075" max="2304" width="11.42578125" style="2"/>
    <col min="2305" max="2305" width="34.28515625" style="2" customWidth="1"/>
    <col min="2306" max="2330" width="5.7109375" style="2" customWidth="1"/>
    <col min="2331" max="2560" width="11.42578125" style="2"/>
    <col min="2561" max="2561" width="34.28515625" style="2" customWidth="1"/>
    <col min="2562" max="2586" width="5.7109375" style="2" customWidth="1"/>
    <col min="2587" max="2816" width="11.42578125" style="2"/>
    <col min="2817" max="2817" width="34.28515625" style="2" customWidth="1"/>
    <col min="2818" max="2842" width="5.7109375" style="2" customWidth="1"/>
    <col min="2843" max="3072" width="11.42578125" style="2"/>
    <col min="3073" max="3073" width="34.28515625" style="2" customWidth="1"/>
    <col min="3074" max="3098" width="5.7109375" style="2" customWidth="1"/>
    <col min="3099" max="3328" width="11.42578125" style="2"/>
    <col min="3329" max="3329" width="34.28515625" style="2" customWidth="1"/>
    <col min="3330" max="3354" width="5.7109375" style="2" customWidth="1"/>
    <col min="3355" max="3584" width="11.42578125" style="2"/>
    <col min="3585" max="3585" width="34.28515625" style="2" customWidth="1"/>
    <col min="3586" max="3610" width="5.7109375" style="2" customWidth="1"/>
    <col min="3611" max="3840" width="11.42578125" style="2"/>
    <col min="3841" max="3841" width="34.28515625" style="2" customWidth="1"/>
    <col min="3842" max="3866" width="5.7109375" style="2" customWidth="1"/>
    <col min="3867" max="4096" width="11.42578125" style="2"/>
    <col min="4097" max="4097" width="34.28515625" style="2" customWidth="1"/>
    <col min="4098" max="4122" width="5.7109375" style="2" customWidth="1"/>
    <col min="4123" max="4352" width="11.42578125" style="2"/>
    <col min="4353" max="4353" width="34.28515625" style="2" customWidth="1"/>
    <col min="4354" max="4378" width="5.7109375" style="2" customWidth="1"/>
    <col min="4379" max="4608" width="11.42578125" style="2"/>
    <col min="4609" max="4609" width="34.28515625" style="2" customWidth="1"/>
    <col min="4610" max="4634" width="5.7109375" style="2" customWidth="1"/>
    <col min="4635" max="4864" width="11.42578125" style="2"/>
    <col min="4865" max="4865" width="34.28515625" style="2" customWidth="1"/>
    <col min="4866" max="4890" width="5.7109375" style="2" customWidth="1"/>
    <col min="4891" max="5120" width="11.42578125" style="2"/>
    <col min="5121" max="5121" width="34.28515625" style="2" customWidth="1"/>
    <col min="5122" max="5146" width="5.7109375" style="2" customWidth="1"/>
    <col min="5147" max="5376" width="11.42578125" style="2"/>
    <col min="5377" max="5377" width="34.28515625" style="2" customWidth="1"/>
    <col min="5378" max="5402" width="5.7109375" style="2" customWidth="1"/>
    <col min="5403" max="5632" width="11.42578125" style="2"/>
    <col min="5633" max="5633" width="34.28515625" style="2" customWidth="1"/>
    <col min="5634" max="5658" width="5.7109375" style="2" customWidth="1"/>
    <col min="5659" max="5888" width="11.42578125" style="2"/>
    <col min="5889" max="5889" width="34.28515625" style="2" customWidth="1"/>
    <col min="5890" max="5914" width="5.7109375" style="2" customWidth="1"/>
    <col min="5915" max="6144" width="11.42578125" style="2"/>
    <col min="6145" max="6145" width="34.28515625" style="2" customWidth="1"/>
    <col min="6146" max="6170" width="5.7109375" style="2" customWidth="1"/>
    <col min="6171" max="6400" width="11.42578125" style="2"/>
    <col min="6401" max="6401" width="34.28515625" style="2" customWidth="1"/>
    <col min="6402" max="6426" width="5.7109375" style="2" customWidth="1"/>
    <col min="6427" max="6656" width="11.42578125" style="2"/>
    <col min="6657" max="6657" width="34.28515625" style="2" customWidth="1"/>
    <col min="6658" max="6682" width="5.7109375" style="2" customWidth="1"/>
    <col min="6683" max="6912" width="11.42578125" style="2"/>
    <col min="6913" max="6913" width="34.28515625" style="2" customWidth="1"/>
    <col min="6914" max="6938" width="5.7109375" style="2" customWidth="1"/>
    <col min="6939" max="7168" width="11.42578125" style="2"/>
    <col min="7169" max="7169" width="34.28515625" style="2" customWidth="1"/>
    <col min="7170" max="7194" width="5.7109375" style="2" customWidth="1"/>
    <col min="7195" max="7424" width="11.42578125" style="2"/>
    <col min="7425" max="7425" width="34.28515625" style="2" customWidth="1"/>
    <col min="7426" max="7450" width="5.7109375" style="2" customWidth="1"/>
    <col min="7451" max="7680" width="11.42578125" style="2"/>
    <col min="7681" max="7681" width="34.28515625" style="2" customWidth="1"/>
    <col min="7682" max="7706" width="5.7109375" style="2" customWidth="1"/>
    <col min="7707" max="7936" width="11.42578125" style="2"/>
    <col min="7937" max="7937" width="34.28515625" style="2" customWidth="1"/>
    <col min="7938" max="7962" width="5.7109375" style="2" customWidth="1"/>
    <col min="7963" max="8192" width="11.42578125" style="2"/>
    <col min="8193" max="8193" width="34.28515625" style="2" customWidth="1"/>
    <col min="8194" max="8218" width="5.7109375" style="2" customWidth="1"/>
    <col min="8219" max="8448" width="11.42578125" style="2"/>
    <col min="8449" max="8449" width="34.28515625" style="2" customWidth="1"/>
    <col min="8450" max="8474" width="5.7109375" style="2" customWidth="1"/>
    <col min="8475" max="8704" width="11.42578125" style="2"/>
    <col min="8705" max="8705" width="34.28515625" style="2" customWidth="1"/>
    <col min="8706" max="8730" width="5.7109375" style="2" customWidth="1"/>
    <col min="8731" max="8960" width="11.42578125" style="2"/>
    <col min="8961" max="8961" width="34.28515625" style="2" customWidth="1"/>
    <col min="8962" max="8986" width="5.7109375" style="2" customWidth="1"/>
    <col min="8987" max="9216" width="11.42578125" style="2"/>
    <col min="9217" max="9217" width="34.28515625" style="2" customWidth="1"/>
    <col min="9218" max="9242" width="5.7109375" style="2" customWidth="1"/>
    <col min="9243" max="9472" width="11.42578125" style="2"/>
    <col min="9473" max="9473" width="34.28515625" style="2" customWidth="1"/>
    <col min="9474" max="9498" width="5.7109375" style="2" customWidth="1"/>
    <col min="9499" max="9728" width="11.42578125" style="2"/>
    <col min="9729" max="9729" width="34.28515625" style="2" customWidth="1"/>
    <col min="9730" max="9754" width="5.7109375" style="2" customWidth="1"/>
    <col min="9755" max="9984" width="11.42578125" style="2"/>
    <col min="9985" max="9985" width="34.28515625" style="2" customWidth="1"/>
    <col min="9986" max="10010" width="5.7109375" style="2" customWidth="1"/>
    <col min="10011" max="10240" width="11.42578125" style="2"/>
    <col min="10241" max="10241" width="34.28515625" style="2" customWidth="1"/>
    <col min="10242" max="10266" width="5.7109375" style="2" customWidth="1"/>
    <col min="10267" max="10496" width="11.42578125" style="2"/>
    <col min="10497" max="10497" width="34.28515625" style="2" customWidth="1"/>
    <col min="10498" max="10522" width="5.7109375" style="2" customWidth="1"/>
    <col min="10523" max="10752" width="11.42578125" style="2"/>
    <col min="10753" max="10753" width="34.28515625" style="2" customWidth="1"/>
    <col min="10754" max="10778" width="5.7109375" style="2" customWidth="1"/>
    <col min="10779" max="11008" width="11.42578125" style="2"/>
    <col min="11009" max="11009" width="34.28515625" style="2" customWidth="1"/>
    <col min="11010" max="11034" width="5.7109375" style="2" customWidth="1"/>
    <col min="11035" max="11264" width="11.42578125" style="2"/>
    <col min="11265" max="11265" width="34.28515625" style="2" customWidth="1"/>
    <col min="11266" max="11290" width="5.7109375" style="2" customWidth="1"/>
    <col min="11291" max="11520" width="11.42578125" style="2"/>
    <col min="11521" max="11521" width="34.28515625" style="2" customWidth="1"/>
    <col min="11522" max="11546" width="5.7109375" style="2" customWidth="1"/>
    <col min="11547" max="11776" width="11.42578125" style="2"/>
    <col min="11777" max="11777" width="34.28515625" style="2" customWidth="1"/>
    <col min="11778" max="11802" width="5.7109375" style="2" customWidth="1"/>
    <col min="11803" max="12032" width="11.42578125" style="2"/>
    <col min="12033" max="12033" width="34.28515625" style="2" customWidth="1"/>
    <col min="12034" max="12058" width="5.7109375" style="2" customWidth="1"/>
    <col min="12059" max="12288" width="11.42578125" style="2"/>
    <col min="12289" max="12289" width="34.28515625" style="2" customWidth="1"/>
    <col min="12290" max="12314" width="5.7109375" style="2" customWidth="1"/>
    <col min="12315" max="12544" width="11.42578125" style="2"/>
    <col min="12545" max="12545" width="34.28515625" style="2" customWidth="1"/>
    <col min="12546" max="12570" width="5.7109375" style="2" customWidth="1"/>
    <col min="12571" max="12800" width="11.42578125" style="2"/>
    <col min="12801" max="12801" width="34.28515625" style="2" customWidth="1"/>
    <col min="12802" max="12826" width="5.7109375" style="2" customWidth="1"/>
    <col min="12827" max="13056" width="11.42578125" style="2"/>
    <col min="13057" max="13057" width="34.28515625" style="2" customWidth="1"/>
    <col min="13058" max="13082" width="5.7109375" style="2" customWidth="1"/>
    <col min="13083" max="13312" width="11.42578125" style="2"/>
    <col min="13313" max="13313" width="34.28515625" style="2" customWidth="1"/>
    <col min="13314" max="13338" width="5.7109375" style="2" customWidth="1"/>
    <col min="13339" max="13568" width="11.42578125" style="2"/>
    <col min="13569" max="13569" width="34.28515625" style="2" customWidth="1"/>
    <col min="13570" max="13594" width="5.7109375" style="2" customWidth="1"/>
    <col min="13595" max="13824" width="11.42578125" style="2"/>
    <col min="13825" max="13825" width="34.28515625" style="2" customWidth="1"/>
    <col min="13826" max="13850" width="5.7109375" style="2" customWidth="1"/>
    <col min="13851" max="14080" width="11.42578125" style="2"/>
    <col min="14081" max="14081" width="34.28515625" style="2" customWidth="1"/>
    <col min="14082" max="14106" width="5.7109375" style="2" customWidth="1"/>
    <col min="14107" max="14336" width="11.42578125" style="2"/>
    <col min="14337" max="14337" width="34.28515625" style="2" customWidth="1"/>
    <col min="14338" max="14362" width="5.7109375" style="2" customWidth="1"/>
    <col min="14363" max="14592" width="11.42578125" style="2"/>
    <col min="14593" max="14593" width="34.28515625" style="2" customWidth="1"/>
    <col min="14594" max="14618" width="5.7109375" style="2" customWidth="1"/>
    <col min="14619" max="14848" width="11.42578125" style="2"/>
    <col min="14849" max="14849" width="34.28515625" style="2" customWidth="1"/>
    <col min="14850" max="14874" width="5.7109375" style="2" customWidth="1"/>
    <col min="14875" max="15104" width="11.42578125" style="2"/>
    <col min="15105" max="15105" width="34.28515625" style="2" customWidth="1"/>
    <col min="15106" max="15130" width="5.7109375" style="2" customWidth="1"/>
    <col min="15131" max="15360" width="11.42578125" style="2"/>
    <col min="15361" max="15361" width="34.28515625" style="2" customWidth="1"/>
    <col min="15362" max="15386" width="5.7109375" style="2" customWidth="1"/>
    <col min="15387" max="15616" width="11.42578125" style="2"/>
    <col min="15617" max="15617" width="34.28515625" style="2" customWidth="1"/>
    <col min="15618" max="15642" width="5.7109375" style="2" customWidth="1"/>
    <col min="15643" max="15872" width="11.42578125" style="2"/>
    <col min="15873" max="15873" width="34.28515625" style="2" customWidth="1"/>
    <col min="15874" max="15898" width="5.7109375" style="2" customWidth="1"/>
    <col min="15899" max="16128" width="11.42578125" style="2"/>
    <col min="16129" max="16129" width="34.28515625" style="2" customWidth="1"/>
    <col min="16130" max="16154" width="5.7109375" style="2" customWidth="1"/>
    <col min="16155" max="16384" width="11.42578125" style="2"/>
  </cols>
  <sheetData>
    <row r="1" spans="1:32" ht="36" customHeight="1" thickTop="1" x14ac:dyDescent="0.3">
      <c r="A1" s="120" t="s">
        <v>48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32" s="30" customFormat="1" ht="36" customHeight="1" x14ac:dyDescent="0.2">
      <c r="A2" s="121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32" ht="15.75" x14ac:dyDescent="0.3">
      <c r="A3" s="13" t="s">
        <v>28</v>
      </c>
      <c r="B3" s="31"/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3"/>
      <c r="W3" s="33"/>
      <c r="X3" s="33"/>
      <c r="Y3" s="33"/>
      <c r="Z3" s="33"/>
    </row>
    <row r="4" spans="1:32" ht="30.2" customHeight="1" x14ac:dyDescent="0.2">
      <c r="A4" s="15" t="s">
        <v>29</v>
      </c>
      <c r="B4" s="15">
        <v>1990</v>
      </c>
      <c r="C4" s="15">
        <v>1991</v>
      </c>
      <c r="D4" s="15">
        <v>1992</v>
      </c>
      <c r="E4" s="15">
        <v>1993</v>
      </c>
      <c r="F4" s="15">
        <v>1994</v>
      </c>
      <c r="G4" s="15">
        <v>1995</v>
      </c>
      <c r="H4" s="15">
        <v>1996</v>
      </c>
      <c r="I4" s="15">
        <v>1997</v>
      </c>
      <c r="J4" s="15">
        <v>1998</v>
      </c>
      <c r="K4" s="15">
        <v>1999</v>
      </c>
      <c r="L4" s="15">
        <v>2000</v>
      </c>
      <c r="M4" s="15">
        <v>2001</v>
      </c>
      <c r="N4" s="15">
        <v>2002</v>
      </c>
      <c r="O4" s="15">
        <v>2003</v>
      </c>
      <c r="P4" s="15">
        <v>2004</v>
      </c>
      <c r="Q4" s="15">
        <v>2005</v>
      </c>
      <c r="R4" s="15">
        <v>2006</v>
      </c>
      <c r="S4" s="15">
        <v>2007</v>
      </c>
      <c r="T4" s="15">
        <v>2008</v>
      </c>
      <c r="U4" s="15">
        <v>2009</v>
      </c>
      <c r="V4" s="15">
        <v>2010</v>
      </c>
      <c r="W4" s="15">
        <v>2011</v>
      </c>
      <c r="X4" s="15">
        <v>2012</v>
      </c>
      <c r="Y4" s="15">
        <v>2013</v>
      </c>
      <c r="Z4" s="15">
        <v>2014</v>
      </c>
      <c r="AA4" s="15">
        <v>2015</v>
      </c>
      <c r="AB4" s="15">
        <v>2016</v>
      </c>
      <c r="AC4" s="15">
        <v>2017</v>
      </c>
      <c r="AD4" s="15">
        <v>2018</v>
      </c>
      <c r="AE4" s="15">
        <v>2019</v>
      </c>
      <c r="AF4" s="15">
        <v>2020</v>
      </c>
    </row>
    <row r="5" spans="1:32" ht="15" customHeight="1" x14ac:dyDescent="0.2">
      <c r="A5" s="42" t="s">
        <v>30</v>
      </c>
      <c r="B5" s="122">
        <f>'2.1'!B5/'2.1'!$Q5*100</f>
        <v>74.135539067890392</v>
      </c>
      <c r="C5" s="122">
        <f>'2.1'!C5/'2.1'!$Q5*100</f>
        <v>76.13158785016293</v>
      </c>
      <c r="D5" s="122">
        <f>'2.1'!D5/'2.1'!$Q5*100</f>
        <v>81.37640605168329</v>
      </c>
      <c r="E5" s="122">
        <f>'2.1'!E5/'2.1'!$Q5*100</f>
        <v>74.266890242812252</v>
      </c>
      <c r="F5" s="122">
        <f>'2.1'!F5/'2.1'!$Q5*100</f>
        <v>75.156986905460755</v>
      </c>
      <c r="G5" s="122">
        <f>'2.1'!G5/'2.1'!$Q5*100</f>
        <v>83.714538975229644</v>
      </c>
      <c r="H5" s="122">
        <f>'2.1'!H5/'2.1'!$Q5*100</f>
        <v>64.266124549526467</v>
      </c>
      <c r="I5" s="122">
        <f>'2.1'!I5/'2.1'!$Q5*100</f>
        <v>76.031144914215915</v>
      </c>
      <c r="J5" s="122">
        <f>'2.1'!J5/'2.1'!$Q5*100</f>
        <v>81.925037138544255</v>
      </c>
      <c r="K5" s="122">
        <f>'2.1'!K5/'2.1'!$Q5*100</f>
        <v>96.972375067528773</v>
      </c>
      <c r="L5" s="122">
        <f>'2.1'!L5/'2.1'!$Q5*100</f>
        <v>102.4685479802439</v>
      </c>
      <c r="M5" s="122">
        <f>'2.1'!M5/'2.1'!$Q5*100</f>
        <v>93.969830854831358</v>
      </c>
      <c r="N5" s="122">
        <f>'2.1'!N5/'2.1'!$Q5*100</f>
        <v>108.0248819409956</v>
      </c>
      <c r="O5" s="122">
        <f>'2.1'!O5/'2.1'!$Q5*100</f>
        <v>97.359353290926634</v>
      </c>
      <c r="P5" s="122">
        <f>'2.1'!P5/'2.1'!$Q5*100</f>
        <v>101.33648148440662</v>
      </c>
      <c r="Q5" s="122">
        <f>'2.1'!Q5/'2.1'!$Q5*100</f>
        <v>100</v>
      </c>
      <c r="R5" s="122">
        <f>'2.1'!R5/'2.1'!$Q5*100</f>
        <v>102.50287267853795</v>
      </c>
      <c r="S5" s="122">
        <f>'2.1'!S5/'2.1'!$Q5*100</f>
        <v>103.72870339538687</v>
      </c>
      <c r="T5" s="122">
        <f>'2.1'!T5/'2.1'!$Q5*100</f>
        <v>93.203029102782011</v>
      </c>
      <c r="U5" s="122">
        <f>'2.1'!U5/'2.1'!$Q5*100</f>
        <v>82.333178389666912</v>
      </c>
      <c r="V5" s="122">
        <f>'2.1'!V5/'2.1'!$Q5*100</f>
        <v>73.200820579513746</v>
      </c>
      <c r="W5" s="122">
        <f>'2.1'!W5/'2.1'!$Q5*100</f>
        <v>72.295262233384847</v>
      </c>
      <c r="X5" s="122">
        <f>'2.1'!X5/'2.1'!$Q5*100</f>
        <v>74.682110255805185</v>
      </c>
      <c r="Y5" s="122">
        <f>'2.1'!Y5/'2.1'!$Q5*100</f>
        <v>62.888644553804482</v>
      </c>
      <c r="Z5" s="122">
        <f>'2.1'!Z5/'2.1'!$Q5*100</f>
        <v>61.659537634588091</v>
      </c>
      <c r="AA5" s="122">
        <f>'2.1'!AA5/'2.1'!$Q5*100</f>
        <v>66.008205987935369</v>
      </c>
      <c r="AB5" s="122">
        <f>'2.1'!AB5/'2.1'!$Q5*100</f>
        <v>59.294918726771265</v>
      </c>
      <c r="AC5" s="122">
        <f>'2.1'!AC5/'2.1'!$Q5*100</f>
        <v>62.768479558602429</v>
      </c>
      <c r="AD5" s="122">
        <f>'2.1'!AD5/'2.1'!$Q5*100</f>
        <v>59.768779174254163</v>
      </c>
      <c r="AE5" s="122">
        <f>'2.1'!AE5/'2.1'!$Q5*100</f>
        <v>57.866008446595551</v>
      </c>
      <c r="AF5" s="122">
        <f>'2.1'!AF5/'2.1'!$Q5*100</f>
        <v>50.503304628930877</v>
      </c>
    </row>
    <row r="6" spans="1:32" ht="15" customHeight="1" x14ac:dyDescent="0.2">
      <c r="A6" s="44" t="s">
        <v>31</v>
      </c>
      <c r="B6" s="53">
        <f>'2.1'!B6/'2.1'!$Q6*100</f>
        <v>35.757931569360721</v>
      </c>
      <c r="C6" s="53">
        <f>'2.1'!C6/'2.1'!$Q6*100</f>
        <v>37.644585491072199</v>
      </c>
      <c r="D6" s="53">
        <f>'2.1'!D6/'2.1'!$Q6*100</f>
        <v>47.55258272651372</v>
      </c>
      <c r="E6" s="53">
        <f>'2.1'!E6/'2.1'!$Q6*100</f>
        <v>39.841251998016261</v>
      </c>
      <c r="F6" s="53">
        <f>'2.1'!F6/'2.1'!$Q6*100</f>
        <v>39.247297772918536</v>
      </c>
      <c r="G6" s="53">
        <f>'2.1'!G6/'2.1'!$Q6*100</f>
        <v>45.30120845392441</v>
      </c>
      <c r="H6" s="53">
        <f>'2.1'!H6/'2.1'!$Q6*100</f>
        <v>32.012077196232049</v>
      </c>
      <c r="I6" s="53">
        <f>'2.1'!I6/'2.1'!$Q6*100</f>
        <v>33.730536044528598</v>
      </c>
      <c r="J6" s="53">
        <f>'2.1'!J6/'2.1'!$Q6*100</f>
        <v>44.394150959446328</v>
      </c>
      <c r="K6" s="53">
        <f>'2.1'!K6/'2.1'!$Q6*100</f>
        <v>60.293214978017758</v>
      </c>
      <c r="L6" s="53">
        <f>'2.1'!L6/'2.1'!$Q6*100</f>
        <v>61.236694379002842</v>
      </c>
      <c r="M6" s="53">
        <f>'2.1'!M6/'2.1'!$Q6*100</f>
        <v>54.194001472527617</v>
      </c>
      <c r="N6" s="53">
        <f>'2.1'!N6/'2.1'!$Q6*100</f>
        <v>71.907406927506287</v>
      </c>
      <c r="O6" s="53">
        <f>'2.1'!O6/'2.1'!$Q6*100</f>
        <v>63.059467179861706</v>
      </c>
      <c r="P6" s="53">
        <f>'2.1'!P6/'2.1'!$Q6*100</f>
        <v>75.785094779665982</v>
      </c>
      <c r="Q6" s="53">
        <f>'2.1'!Q6/'2.1'!$Q6*100</f>
        <v>100</v>
      </c>
      <c r="R6" s="53">
        <f>'2.1'!R6/'2.1'!$Q6*100</f>
        <v>99.90029900606892</v>
      </c>
      <c r="S6" s="53">
        <f>'2.1'!S6/'2.1'!$Q6*100</f>
        <v>92.798717377733368</v>
      </c>
      <c r="T6" s="53">
        <f>'2.1'!T6/'2.1'!$Q6*100</f>
        <v>90.361078262137966</v>
      </c>
      <c r="U6" s="53">
        <f>'2.1'!U6/'2.1'!$Q6*100</f>
        <v>91.764135931496185</v>
      </c>
      <c r="V6" s="53">
        <f>'2.1'!V6/'2.1'!$Q6*100</f>
        <v>71.407341150799056</v>
      </c>
      <c r="W6" s="53">
        <f>'2.1'!W6/'2.1'!$Q6*100</f>
        <v>58.345199211187747</v>
      </c>
      <c r="X6" s="53">
        <f>'2.1'!X6/'2.1'!$Q6*100</f>
        <v>67.800409770855126</v>
      </c>
      <c r="Y6" s="53">
        <f>'2.1'!Y6/'2.1'!$Q6*100</f>
        <v>54.075302984132357</v>
      </c>
      <c r="Z6" s="53">
        <f>'2.1'!Z6/'2.1'!$Q6*100</f>
        <v>49.769443053341895</v>
      </c>
      <c r="AA6" s="53">
        <f>'2.1'!AA6/'2.1'!$Q6*100</f>
        <v>48.417971162585467</v>
      </c>
      <c r="AB6" s="53">
        <f>'2.1'!AB6/'2.1'!$Q6*100</f>
        <v>47.584941054058831</v>
      </c>
      <c r="AC6" s="53">
        <f>'2.1'!AC6/'2.1'!$Q6*100</f>
        <v>47.413476775616928</v>
      </c>
      <c r="AD6" s="53">
        <f>'2.1'!AD6/'2.1'!$Q6*100</f>
        <v>45.709679130572745</v>
      </c>
      <c r="AE6" s="53">
        <f>'2.1'!AE6/'2.1'!$Q6*100</f>
        <v>57.605238202524077</v>
      </c>
      <c r="AF6" s="53">
        <f>'2.1'!AF6/'2.1'!$Q6*100</f>
        <v>49.539426931708505</v>
      </c>
    </row>
    <row r="7" spans="1:32" ht="15" customHeight="1" x14ac:dyDescent="0.2">
      <c r="A7" s="44" t="s">
        <v>32</v>
      </c>
      <c r="B7" s="51">
        <f>'2.1'!B7/'2.1'!$Q7*100</f>
        <v>223.92369449764212</v>
      </c>
      <c r="C7" s="51">
        <f>'2.1'!C7/'2.1'!$Q7*100</f>
        <v>226.34671242794099</v>
      </c>
      <c r="D7" s="51">
        <f>'2.1'!D7/'2.1'!$Q7*100</f>
        <v>213.39109992370399</v>
      </c>
      <c r="E7" s="51">
        <f>'2.1'!E7/'2.1'!$Q7*100</f>
        <v>208.63047328736411</v>
      </c>
      <c r="F7" s="51">
        <f>'2.1'!F7/'2.1'!$Q7*100</f>
        <v>215.31283422932992</v>
      </c>
      <c r="G7" s="51">
        <f>'2.1'!G7/'2.1'!$Q7*100</f>
        <v>233.64212169179527</v>
      </c>
      <c r="H7" s="51">
        <f>'2.1'!H7/'2.1'!$Q7*100</f>
        <v>190.15396834955834</v>
      </c>
      <c r="I7" s="51">
        <f>'2.1'!I7/'2.1'!$Q7*100</f>
        <v>241.13081081675065</v>
      </c>
      <c r="J7" s="51">
        <f>'2.1'!J7/'2.1'!$Q7*100</f>
        <v>228.40843146234153</v>
      </c>
      <c r="K7" s="51">
        <f>'2.1'!K7/'2.1'!$Q7*100</f>
        <v>240.13147462137439</v>
      </c>
      <c r="L7" s="51">
        <f>'2.1'!L7/'2.1'!$Q7*100</f>
        <v>263.39685222943604</v>
      </c>
      <c r="M7" s="51">
        <f>'2.1'!M7/'2.1'!$Q7*100</f>
        <v>249.21525917112385</v>
      </c>
      <c r="N7" s="51">
        <f>'2.1'!N7/'2.1'!$Q7*100</f>
        <v>248.99171947139601</v>
      </c>
      <c r="O7" s="51">
        <f>'2.1'!O7/'2.1'!$Q7*100</f>
        <v>231.23212459965953</v>
      </c>
      <c r="P7" s="51">
        <f>'2.1'!P7/'2.1'!$Q7*100</f>
        <v>201.0637790581809</v>
      </c>
      <c r="Q7" s="51">
        <f>'2.1'!Q7/'2.1'!$Q7*100</f>
        <v>100</v>
      </c>
      <c r="R7" s="51">
        <f>'2.1'!R7/'2.1'!$Q7*100</f>
        <v>112.66074168546096</v>
      </c>
      <c r="S7" s="51">
        <f>'2.1'!S7/'2.1'!$Q7*100</f>
        <v>146.38853946046777</v>
      </c>
      <c r="T7" s="51">
        <f>'2.1'!T7/'2.1'!$Q7*100</f>
        <v>104.29518940116469</v>
      </c>
      <c r="U7" s="51">
        <f>'2.1'!U7/'2.1'!$Q7*100</f>
        <v>45.524064268078334</v>
      </c>
      <c r="V7" s="51">
        <f>'2.1'!V7/'2.1'!$Q7*100</f>
        <v>80.200787303303656</v>
      </c>
      <c r="W7" s="51">
        <f>'2.1'!W7/'2.1'!$Q7*100</f>
        <v>126.74248665465045</v>
      </c>
      <c r="X7" s="51">
        <f>'2.1'!X7/'2.1'!$Q7*100</f>
        <v>101.54145061203216</v>
      </c>
      <c r="Y7" s="51">
        <f>'2.1'!Y7/'2.1'!$Q7*100</f>
        <v>97.287197849345858</v>
      </c>
      <c r="Z7" s="51">
        <f>'2.1'!Z7/'2.1'!$Q7*100</f>
        <v>108.06668626360012</v>
      </c>
      <c r="AA7" s="51">
        <f>'2.1'!AA7/'2.1'!$Q7*100</f>
        <v>134.66305447389911</v>
      </c>
      <c r="AB7" s="51">
        <f>'2.1'!AB7/'2.1'!$Q7*100</f>
        <v>104.99906940334411</v>
      </c>
      <c r="AC7" s="51">
        <f>'2.1'!AC7/'2.1'!$Q7*100</f>
        <v>122.69919680225078</v>
      </c>
      <c r="AD7" s="51">
        <f>'2.1'!AD7/'2.1'!$Q7*100</f>
        <v>114.64157609433474</v>
      </c>
      <c r="AE7" s="51">
        <f>'2.1'!AE7/'2.1'!$Q7*100</f>
        <v>58.883797110256438</v>
      </c>
      <c r="AF7" s="51">
        <f>'2.1'!AF7/'2.1'!$Q7*100</f>
        <v>54.265328156123097</v>
      </c>
    </row>
    <row r="8" spans="1:32" ht="15" customHeight="1" x14ac:dyDescent="0.2">
      <c r="A8" s="48" t="s">
        <v>33</v>
      </c>
      <c r="B8" s="51">
        <f>'2.1'!B8/'2.1'!$Q8*100</f>
        <v>132.03836230058553</v>
      </c>
      <c r="C8" s="51">
        <f>'2.1'!C8/'2.1'!$Q8*100</f>
        <v>132.69239159393217</v>
      </c>
      <c r="D8" s="51">
        <f>'2.1'!D8/'2.1'!$Q8*100</f>
        <v>120.02410708752973</v>
      </c>
      <c r="E8" s="51">
        <f>'2.1'!E8/'2.1'!$Q8*100</f>
        <v>121.82553664092895</v>
      </c>
      <c r="F8" s="51">
        <f>'2.1'!F8/'2.1'!$Q8*100</f>
        <v>128.62001305273185</v>
      </c>
      <c r="G8" s="51">
        <f>'2.1'!G8/'2.1'!$Q8*100</f>
        <v>133.91266602818007</v>
      </c>
      <c r="H8" s="51">
        <f>'2.1'!H8/'2.1'!$Q8*100</f>
        <v>116.93031319577933</v>
      </c>
      <c r="I8" s="51">
        <f>'2.1'!I8/'2.1'!$Q8*100</f>
        <v>116.25446558689676</v>
      </c>
      <c r="J8" s="51">
        <f>'2.1'!J8/'2.1'!$Q8*100</f>
        <v>120.14175770223048</v>
      </c>
      <c r="K8" s="51">
        <f>'2.1'!K8/'2.1'!$Q8*100</f>
        <v>121.50228466393078</v>
      </c>
      <c r="L8" s="51">
        <f>'2.1'!L8/'2.1'!$Q8*100</f>
        <v>128.59063330342568</v>
      </c>
      <c r="M8" s="51">
        <f>'2.1'!M8/'2.1'!$Q8*100</f>
        <v>111.94228478763615</v>
      </c>
      <c r="N8" s="51">
        <f>'2.1'!N8/'2.1'!$Q8*100</f>
        <v>117.38193288537353</v>
      </c>
      <c r="O8" s="51">
        <f>'2.1'!O8/'2.1'!$Q8*100</f>
        <v>122.53766137985261</v>
      </c>
      <c r="P8" s="51">
        <f>'2.1'!P8/'2.1'!$Q8*100</f>
        <v>107.72852453859781</v>
      </c>
      <c r="Q8" s="51">
        <f>'2.1'!Q8/'2.1'!$Q8*100</f>
        <v>100</v>
      </c>
      <c r="R8" s="51">
        <f>'2.1'!R8/'2.1'!$Q8*100</f>
        <v>100.25506482767143</v>
      </c>
      <c r="S8" s="51">
        <f>'2.1'!S8/'2.1'!$Q8*100</f>
        <v>96.486042366649087</v>
      </c>
      <c r="T8" s="51">
        <f>'2.1'!T8/'2.1'!$Q8*100</f>
        <v>108.74574260662769</v>
      </c>
      <c r="U8" s="51">
        <f>'2.1'!U8/'2.1'!$Q8*100</f>
        <v>95.380940772304129</v>
      </c>
      <c r="V8" s="51">
        <f>'2.1'!V8/'2.1'!$Q8*100</f>
        <v>100.8318842703747</v>
      </c>
      <c r="W8" s="51">
        <f>'2.1'!W8/'2.1'!$Q8*100</f>
        <v>80.252003453100258</v>
      </c>
      <c r="X8" s="51">
        <f>'2.1'!X8/'2.1'!$Q8*100</f>
        <v>73.351096491083894</v>
      </c>
      <c r="Y8" s="51">
        <f>'2.1'!Y8/'2.1'!$Q8*100</f>
        <v>65.702104307982552</v>
      </c>
      <c r="Z8" s="51">
        <f>'2.1'!Z8/'2.1'!$Q8*100</f>
        <v>66.762618723621756</v>
      </c>
      <c r="AA8" s="51">
        <f>'2.1'!AA8/'2.1'!$Q8*100</f>
        <v>66.058247088801636</v>
      </c>
      <c r="AB8" s="51">
        <f>'2.1'!AB8/'2.1'!$Q8*100</f>
        <v>65.223726864761915</v>
      </c>
      <c r="AC8" s="51">
        <f>'2.1'!AC8/'2.1'!$Q8*100</f>
        <v>67.778783137113152</v>
      </c>
      <c r="AD8" s="51">
        <f>'2.1'!AD8/'2.1'!$Q8*100</f>
        <v>63.521323109285397</v>
      </c>
      <c r="AE8" s="51">
        <f>'2.1'!AE8/'2.1'!$Q8*100</f>
        <v>61.546592447094106</v>
      </c>
      <c r="AF8" s="51">
        <f>'2.1'!AF8/'2.1'!$Q8*100</f>
        <v>51.620524655365749</v>
      </c>
    </row>
    <row r="9" spans="1:32" ht="15" customHeight="1" x14ac:dyDescent="0.2">
      <c r="A9" s="49" t="s">
        <v>34</v>
      </c>
      <c r="B9" s="52">
        <f>'2.1'!B9/'2.1'!$Q9*100</f>
        <v>49.681088499285906</v>
      </c>
      <c r="C9" s="52">
        <f>'2.1'!C9/'2.1'!$Q9*100</f>
        <v>52.066725935220724</v>
      </c>
      <c r="D9" s="52">
        <f>'2.1'!D9/'2.1'!$Q9*100</f>
        <v>54.24981640712673</v>
      </c>
      <c r="E9" s="52">
        <f>'2.1'!E9/'2.1'!$Q9*100</f>
        <v>48.16227736069029</v>
      </c>
      <c r="F9" s="52">
        <f>'2.1'!F9/'2.1'!$Q9*100</f>
        <v>52.211401067874817</v>
      </c>
      <c r="G9" s="52">
        <f>'2.1'!G9/'2.1'!$Q9*100</f>
        <v>57.957970321301786</v>
      </c>
      <c r="H9" s="52">
        <f>'2.1'!H9/'2.1'!$Q9*100</f>
        <v>63.924246625282841</v>
      </c>
      <c r="I9" s="52">
        <f>'2.1'!I9/'2.1'!$Q9*100</f>
        <v>70.609140272982359</v>
      </c>
      <c r="J9" s="52">
        <f>'2.1'!J9/'2.1'!$Q9*100</f>
        <v>74.483286716503841</v>
      </c>
      <c r="K9" s="52">
        <f>'2.1'!K9/'2.1'!$Q9*100</f>
        <v>78.785367311091974</v>
      </c>
      <c r="L9" s="52">
        <f>'2.1'!L9/'2.1'!$Q9*100</f>
        <v>85.023542320004481</v>
      </c>
      <c r="M9" s="52">
        <f>'2.1'!M9/'2.1'!$Q9*100</f>
        <v>85.958338737034495</v>
      </c>
      <c r="N9" s="52">
        <f>'2.1'!N9/'2.1'!$Q9*100</f>
        <v>88.335228311273696</v>
      </c>
      <c r="O9" s="52">
        <f>'2.1'!O9/'2.1'!$Q9*100</f>
        <v>91.942515571153706</v>
      </c>
      <c r="P9" s="52">
        <f>'2.1'!P9/'2.1'!$Q9*100</f>
        <v>95.64651416228152</v>
      </c>
      <c r="Q9" s="52">
        <f>'2.1'!Q9/'2.1'!$Q9*100</f>
        <v>100</v>
      </c>
      <c r="R9" s="52">
        <f>'2.1'!R9/'2.1'!$Q9*100</f>
        <v>103.99608297660481</v>
      </c>
      <c r="S9" s="52">
        <f>'2.1'!S9/'2.1'!$Q9*100</f>
        <v>111.19856113144324</v>
      </c>
      <c r="T9" s="52">
        <f>'2.1'!T9/'2.1'!$Q9*100</f>
        <v>104.52980176484171</v>
      </c>
      <c r="U9" s="52">
        <f>'2.1'!U9/'2.1'!$Q9*100</f>
        <v>96.608446738325043</v>
      </c>
      <c r="V9" s="52">
        <f>'2.1'!V9/'2.1'!$Q9*100</f>
        <v>93.055555685222629</v>
      </c>
      <c r="W9" s="52">
        <f>'2.1'!W9/'2.1'!$Q9*100</f>
        <v>91.529889052267066</v>
      </c>
      <c r="X9" s="52">
        <f>'2.1'!X9/'2.1'!$Q9*100</f>
        <v>96.528534210508766</v>
      </c>
      <c r="Y9" s="52">
        <f>'2.1'!Y9/'2.1'!$Q9*100</f>
        <v>97.783493418927463</v>
      </c>
      <c r="Z9" s="52">
        <f>'2.1'!Z9/'2.1'!$Q9*100</f>
        <v>101.04038978577263</v>
      </c>
      <c r="AA9" s="52">
        <f>'2.1'!AA9/'2.1'!$Q9*100</f>
        <v>104.52630987463012</v>
      </c>
      <c r="AB9" s="52">
        <f>'2.1'!AB9/'2.1'!$Q9*100</f>
        <v>109.29710989362256</v>
      </c>
      <c r="AC9" s="52">
        <f>'2.1'!AC9/'2.1'!$Q9*100</f>
        <v>116.26838650506997</v>
      </c>
      <c r="AD9" s="52">
        <f>'2.1'!AD9/'2.1'!$Q9*100</f>
        <v>114.70378773329442</v>
      </c>
      <c r="AE9" s="52">
        <f>'2.1'!AE9/'2.1'!$Q9*100</f>
        <v>114.00102036886497</v>
      </c>
      <c r="AF9" s="52">
        <f>'2.1'!AF9/'2.1'!$Q9*100</f>
        <v>101.74084944611776</v>
      </c>
    </row>
    <row r="10" spans="1:32" ht="15" customHeight="1" x14ac:dyDescent="0.2">
      <c r="A10" s="48" t="s">
        <v>35</v>
      </c>
      <c r="B10" s="51">
        <f>'2.1'!B10/'2.1'!$Q10*100</f>
        <v>66.785859319152834</v>
      </c>
      <c r="C10" s="51">
        <f>'2.1'!C10/'2.1'!$Q10*100</f>
        <v>75.111335275919572</v>
      </c>
      <c r="D10" s="51">
        <f>'2.1'!D10/'2.1'!$Q10*100</f>
        <v>75.02093969723353</v>
      </c>
      <c r="E10" s="51">
        <f>'2.1'!E10/'2.1'!$Q10*100</f>
        <v>82.10098619608705</v>
      </c>
      <c r="F10" s="51">
        <f>'2.1'!F10/'2.1'!$Q10*100</f>
        <v>78.254861133984022</v>
      </c>
      <c r="G10" s="51">
        <f>'2.1'!G10/'2.1'!$Q10*100</f>
        <v>81.505596278479317</v>
      </c>
      <c r="H10" s="51">
        <f>'2.1'!H10/'2.1'!$Q10*100</f>
        <v>87.411995056938451</v>
      </c>
      <c r="I10" s="51">
        <f>'2.1'!I10/'2.1'!$Q10*100</f>
        <v>80.209796599232902</v>
      </c>
      <c r="J10" s="51">
        <f>'2.1'!J10/'2.1'!$Q10*100</f>
        <v>91.197045946572587</v>
      </c>
      <c r="K10" s="51">
        <f>'2.1'!K10/'2.1'!$Q10*100</f>
        <v>99.484583506292125</v>
      </c>
      <c r="L10" s="51">
        <f>'2.1'!L10/'2.1'!$Q10*100</f>
        <v>95.18584917758966</v>
      </c>
      <c r="M10" s="51">
        <f>'2.1'!M10/'2.1'!$Q10*100</f>
        <v>86.787026941926115</v>
      </c>
      <c r="N10" s="51">
        <f>'2.1'!N10/'2.1'!$Q10*100</f>
        <v>81.554482307472725</v>
      </c>
      <c r="O10" s="51">
        <f>'2.1'!O10/'2.1'!$Q10*100</f>
        <v>89.869228666993962</v>
      </c>
      <c r="P10" s="51">
        <f>'2.1'!P10/'2.1'!$Q10*100</f>
        <v>98.34630859487477</v>
      </c>
      <c r="Q10" s="51">
        <f>'2.1'!Q10/'2.1'!$Q10*100</f>
        <v>100</v>
      </c>
      <c r="R10" s="51">
        <f>'2.1'!R10/'2.1'!$Q10*100</f>
        <v>82.599551146256644</v>
      </c>
      <c r="S10" s="51">
        <f>'2.1'!S10/'2.1'!$Q10*100</f>
        <v>82.970328821379368</v>
      </c>
      <c r="T10" s="51">
        <f>'2.1'!T10/'2.1'!$Q10*100</f>
        <v>93.481926595934837</v>
      </c>
      <c r="U10" s="51">
        <f>'2.1'!U10/'2.1'!$Q10*100</f>
        <v>92.373196324724034</v>
      </c>
      <c r="V10" s="51">
        <f>'2.1'!V10/'2.1'!$Q10*100</f>
        <v>94.08681381560335</v>
      </c>
      <c r="W10" s="51">
        <f>'2.1'!W10/'2.1'!$Q10*100</f>
        <v>82.096183416373535</v>
      </c>
      <c r="X10" s="51">
        <f>'2.1'!X10/'2.1'!$Q10*100</f>
        <v>86.060468240060999</v>
      </c>
      <c r="Y10" s="51">
        <f>'2.1'!Y10/'2.1'!$Q10*100</f>
        <v>83.354793535496668</v>
      </c>
      <c r="Z10" s="51">
        <f>'2.1'!Z10/'2.1'!$Q10*100</f>
        <v>75.661849116941383</v>
      </c>
      <c r="AA10" s="51">
        <f>'2.1'!AA10/'2.1'!$Q10*100</f>
        <v>80.765776922542059</v>
      </c>
      <c r="AB10" s="51">
        <f>'2.1'!AB10/'2.1'!$Q10*100</f>
        <v>73.414532652486329</v>
      </c>
      <c r="AC10" s="51">
        <f>'2.1'!AC10/'2.1'!$Q10*100</f>
        <v>90.886133656420725</v>
      </c>
      <c r="AD10" s="51">
        <f>'2.1'!AD10/'2.1'!$Q10*100</f>
        <v>96.259691951538557</v>
      </c>
      <c r="AE10" s="51">
        <f>'2.1'!AE10/'2.1'!$Q10*100</f>
        <v>88.801532169366311</v>
      </c>
      <c r="AF10" s="51">
        <f>'2.1'!AF10/'2.1'!$Q10*100</f>
        <v>81.616892773063327</v>
      </c>
    </row>
    <row r="11" spans="1:32" ht="15" customHeight="1" x14ac:dyDescent="0.2">
      <c r="A11" s="48" t="s">
        <v>36</v>
      </c>
      <c r="B11" s="51">
        <f>'2.1'!B11/'2.1'!$Q11*100</f>
        <v>51.185110975902383</v>
      </c>
      <c r="C11" s="51">
        <f>'2.1'!C11/'2.1'!$Q11*100</f>
        <v>60.229506471189431</v>
      </c>
      <c r="D11" s="51">
        <f>'2.1'!D11/'2.1'!$Q11*100</f>
        <v>57.995178542340064</v>
      </c>
      <c r="E11" s="51">
        <f>'2.1'!E11/'2.1'!$Q11*100</f>
        <v>68.901975776307921</v>
      </c>
      <c r="F11" s="51">
        <f>'2.1'!F11/'2.1'!$Q11*100</f>
        <v>68.570273814051276</v>
      </c>
      <c r="G11" s="51">
        <f>'2.1'!G11/'2.1'!$Q11*100</f>
        <v>71.881153541184133</v>
      </c>
      <c r="H11" s="51">
        <f>'2.1'!H11/'2.1'!$Q11*100</f>
        <v>73.059804925050884</v>
      </c>
      <c r="I11" s="51">
        <f>'2.1'!I11/'2.1'!$Q11*100</f>
        <v>78.620274743816125</v>
      </c>
      <c r="J11" s="51">
        <f>'2.1'!J11/'2.1'!$Q11*100</f>
        <v>89.441327579400749</v>
      </c>
      <c r="K11" s="51">
        <f>'2.1'!K11/'2.1'!$Q11*100</f>
        <v>100.98406252384409</v>
      </c>
      <c r="L11" s="51">
        <f>'2.1'!L11/'2.1'!$Q11*100</f>
        <v>93.14937942130635</v>
      </c>
      <c r="M11" s="51">
        <f>'2.1'!M11/'2.1'!$Q11*100</f>
        <v>93.130220557018177</v>
      </c>
      <c r="N11" s="51">
        <f>'2.1'!N11/'2.1'!$Q11*100</f>
        <v>87.296541144131254</v>
      </c>
      <c r="O11" s="51">
        <f>'2.1'!O11/'2.1'!$Q11*100</f>
        <v>87.615938707740781</v>
      </c>
      <c r="P11" s="51">
        <f>'2.1'!P11/'2.1'!$Q11*100</f>
        <v>97.082160763947115</v>
      </c>
      <c r="Q11" s="51">
        <f>'2.1'!Q11/'2.1'!$Q11*100</f>
        <v>100</v>
      </c>
      <c r="R11" s="51">
        <f>'2.1'!R11/'2.1'!$Q11*100</f>
        <v>93.39222592913238</v>
      </c>
      <c r="S11" s="51">
        <f>'2.1'!S11/'2.1'!$Q11*100</f>
        <v>92.962974084017958</v>
      </c>
      <c r="T11" s="51">
        <f>'2.1'!T11/'2.1'!$Q11*100</f>
        <v>108.90034456374053</v>
      </c>
      <c r="U11" s="51">
        <f>'2.1'!U11/'2.1'!$Q11*100</f>
        <v>103.78812428625956</v>
      </c>
      <c r="V11" s="51">
        <f>'2.1'!V11/'2.1'!$Q11*100</f>
        <v>110.70476696643894</v>
      </c>
      <c r="W11" s="51">
        <f>'2.1'!W11/'2.1'!$Q11*100</f>
        <v>106.27116790486839</v>
      </c>
      <c r="X11" s="51">
        <f>'2.1'!X11/'2.1'!$Q11*100</f>
        <v>109.41284285917239</v>
      </c>
      <c r="Y11" s="51">
        <f>'2.1'!Y11/'2.1'!$Q11*100</f>
        <v>104.37427262687544</v>
      </c>
      <c r="Z11" s="51">
        <f>'2.1'!Z11/'2.1'!$Q11*100</f>
        <v>101.24233631813051</v>
      </c>
      <c r="AA11" s="51">
        <f>'2.1'!AA11/'2.1'!$Q11*100</f>
        <v>108.58254587353535</v>
      </c>
      <c r="AB11" s="51">
        <f>'2.1'!AB11/'2.1'!$Q11*100</f>
        <v>94.120156063342961</v>
      </c>
      <c r="AC11" s="51">
        <f>'2.1'!AC11/'2.1'!$Q11*100</f>
        <v>101.26130662748567</v>
      </c>
      <c r="AD11" s="51">
        <f>'2.1'!AD11/'2.1'!$Q11*100</f>
        <v>105.20317443738519</v>
      </c>
      <c r="AE11" s="51">
        <f>'2.1'!AE11/'2.1'!$Q11*100</f>
        <v>103.83699768554924</v>
      </c>
      <c r="AF11" s="51">
        <f>'2.1'!AF11/'2.1'!$Q11*100</f>
        <v>94.545837921263782</v>
      </c>
    </row>
    <row r="12" spans="1:32" ht="15" customHeight="1" x14ac:dyDescent="0.2">
      <c r="A12" s="48" t="s">
        <v>37</v>
      </c>
      <c r="B12" s="51">
        <f>'2.1'!B12/'2.1'!$Q12*100</f>
        <v>96.16282791552004</v>
      </c>
      <c r="C12" s="51">
        <f>'2.1'!C12/'2.1'!$Q12*100</f>
        <v>94.70274293995837</v>
      </c>
      <c r="D12" s="51">
        <f>'2.1'!D12/'2.1'!$Q12*100</f>
        <v>94.176735857617771</v>
      </c>
      <c r="E12" s="51">
        <f>'2.1'!E12/'2.1'!$Q12*100</f>
        <v>106.10785305086927</v>
      </c>
      <c r="F12" s="51">
        <f>'2.1'!F12/'2.1'!$Q12*100</f>
        <v>107.5219087057397</v>
      </c>
      <c r="G12" s="51">
        <f>'2.1'!G12/'2.1'!$Q12*100</f>
        <v>99.696363268209581</v>
      </c>
      <c r="H12" s="51">
        <f>'2.1'!H12/'2.1'!$Q12*100</f>
        <v>100.09699490468745</v>
      </c>
      <c r="I12" s="51">
        <f>'2.1'!I12/'2.1'!$Q12*100</f>
        <v>96.463387659410486</v>
      </c>
      <c r="J12" s="51">
        <f>'2.1'!J12/'2.1'!$Q12*100</f>
        <v>96.256044387289037</v>
      </c>
      <c r="K12" s="51">
        <f>'2.1'!K12/'2.1'!$Q12*100</f>
        <v>99.645191019271167</v>
      </c>
      <c r="L12" s="51">
        <f>'2.1'!L12/'2.1'!$Q12*100</f>
        <v>100.57526883129037</v>
      </c>
      <c r="M12" s="51">
        <f>'2.1'!M12/'2.1'!$Q12*100</f>
        <v>99.124584158223442</v>
      </c>
      <c r="N12" s="51">
        <f>'2.1'!N12/'2.1'!$Q12*100</f>
        <v>102.79640801033069</v>
      </c>
      <c r="O12" s="51">
        <f>'2.1'!O12/'2.1'!$Q12*100</f>
        <v>102.25472731996008</v>
      </c>
      <c r="P12" s="51">
        <f>'2.1'!P12/'2.1'!$Q12*100</f>
        <v>101.33907117032304</v>
      </c>
      <c r="Q12" s="51">
        <f>'2.1'!Q12/'2.1'!$Q12*100</f>
        <v>100</v>
      </c>
      <c r="R12" s="51">
        <f>'2.1'!R12/'2.1'!$Q12*100</f>
        <v>97.93294730485897</v>
      </c>
      <c r="S12" s="51">
        <f>'2.1'!S12/'2.1'!$Q12*100</f>
        <v>74.636594594507244</v>
      </c>
      <c r="T12" s="51">
        <f>'2.1'!T12/'2.1'!$Q12*100</f>
        <v>71.910255330549859</v>
      </c>
      <c r="U12" s="51">
        <f>'2.1'!U12/'2.1'!$Q12*100</f>
        <v>71.760559858397528</v>
      </c>
      <c r="V12" s="51">
        <f>'2.1'!V12/'2.1'!$Q12*100</f>
        <v>68.465096436155221</v>
      </c>
      <c r="W12" s="51">
        <f>'2.1'!W12/'2.1'!$Q12*100</f>
        <v>67.392048557844916</v>
      </c>
      <c r="X12" s="51">
        <f>'2.1'!X12/'2.1'!$Q12*100</f>
        <v>66.56448283212103</v>
      </c>
      <c r="Y12" s="51">
        <f>'2.1'!Y12/'2.1'!$Q12*100</f>
        <v>64.059106874734908</v>
      </c>
      <c r="Z12" s="51">
        <f>'2.1'!Z12/'2.1'!$Q12*100</f>
        <v>61.588493312528271</v>
      </c>
      <c r="AA12" s="51">
        <f>'2.1'!AA12/'2.1'!$Q12*100</f>
        <v>60.002390667378172</v>
      </c>
      <c r="AB12" s="51">
        <f>'2.1'!AB12/'2.1'!$Q12*100</f>
        <v>57.107030973698045</v>
      </c>
      <c r="AC12" s="51">
        <f>'2.1'!AC12/'2.1'!$Q12*100</f>
        <v>53.360903827404705</v>
      </c>
      <c r="AD12" s="51">
        <f>'2.1'!AD12/'2.1'!$Q12*100</f>
        <v>50.454934803409735</v>
      </c>
      <c r="AE12" s="51">
        <f>'2.1'!AE12/'2.1'!$Q12*100</f>
        <v>50.822340845710926</v>
      </c>
      <c r="AF12" s="51">
        <f>'2.1'!AF12/'2.1'!$Q12*100</f>
        <v>51.258311651067665</v>
      </c>
    </row>
    <row r="13" spans="1:32" ht="15" customHeight="1" x14ac:dyDescent="0.2">
      <c r="A13" s="48" t="s">
        <v>38</v>
      </c>
      <c r="B13" s="53">
        <f>'2.1'!B13/'2.1'!$Q13*100</f>
        <v>87.983301463620535</v>
      </c>
      <c r="C13" s="53">
        <f>'2.1'!C13/'2.1'!$Q13*100</f>
        <v>89.643087177008184</v>
      </c>
      <c r="D13" s="53">
        <f>'2.1'!D13/'2.1'!$Q13*100</f>
        <v>91.310736959430585</v>
      </c>
      <c r="E13" s="53">
        <f>'2.1'!E13/'2.1'!$Q13*100</f>
        <v>90.155536330175849</v>
      </c>
      <c r="F13" s="53">
        <f>'2.1'!F13/'2.1'!$Q13*100</f>
        <v>89.752265466840583</v>
      </c>
      <c r="G13" s="53">
        <f>'2.1'!G13/'2.1'!$Q13*100</f>
        <v>90.247477369368184</v>
      </c>
      <c r="H13" s="53">
        <f>'2.1'!H13/'2.1'!$Q13*100</f>
        <v>90.914612122871247</v>
      </c>
      <c r="I13" s="53">
        <f>'2.1'!I13/'2.1'!$Q13*100</f>
        <v>92.855927757834039</v>
      </c>
      <c r="J13" s="53">
        <f>'2.1'!J13/'2.1'!$Q13*100</f>
        <v>93.08040340995872</v>
      </c>
      <c r="K13" s="53">
        <f>'2.1'!K13/'2.1'!$Q13*100</f>
        <v>94.850369107492668</v>
      </c>
      <c r="L13" s="53">
        <f>'2.1'!L13/'2.1'!$Q13*100</f>
        <v>95.056621899928672</v>
      </c>
      <c r="M13" s="53">
        <f>'2.1'!M13/'2.1'!$Q13*100</f>
        <v>95.984202740310948</v>
      </c>
      <c r="N13" s="53">
        <f>'2.1'!N13/'2.1'!$Q13*100</f>
        <v>97.195422780464114</v>
      </c>
      <c r="O13" s="53">
        <f>'2.1'!O13/'2.1'!$Q13*100</f>
        <v>96.716963252457433</v>
      </c>
      <c r="P13" s="53">
        <f>'2.1'!P13/'2.1'!$Q13*100</f>
        <v>98.971818937351387</v>
      </c>
      <c r="Q13" s="53">
        <f>'2.1'!Q13/'2.1'!$Q13*100</f>
        <v>100</v>
      </c>
      <c r="R13" s="53">
        <f>'2.1'!R13/'2.1'!$Q13*100</f>
        <v>97.432433306003816</v>
      </c>
      <c r="S13" s="53">
        <f>'2.1'!S13/'2.1'!$Q13*100</f>
        <v>93.634978249788887</v>
      </c>
      <c r="T13" s="53">
        <f>'2.1'!T13/'2.1'!$Q13*100</f>
        <v>93.576754505182649</v>
      </c>
      <c r="U13" s="53">
        <f>'2.1'!U13/'2.1'!$Q13*100</f>
        <v>90.227919988785601</v>
      </c>
      <c r="V13" s="53">
        <f>'2.1'!V13/'2.1'!$Q13*100</f>
        <v>86.482448868194311</v>
      </c>
      <c r="W13" s="53">
        <f>'2.1'!W13/'2.1'!$Q13*100</f>
        <v>83.947006815299048</v>
      </c>
      <c r="X13" s="53">
        <f>'2.1'!X13/'2.1'!$Q13*100</f>
        <v>84.208623617192117</v>
      </c>
      <c r="Y13" s="53">
        <f>'2.1'!Y13/'2.1'!$Q13*100</f>
        <v>81.828548482810774</v>
      </c>
      <c r="Z13" s="53">
        <f>'2.1'!Z13/'2.1'!$Q13*100</f>
        <v>81.720218976260767</v>
      </c>
      <c r="AA13" s="53">
        <f>'2.1'!AA13/'2.1'!$Q13*100</f>
        <v>77.665703024197242</v>
      </c>
      <c r="AB13" s="53">
        <f>'2.1'!AB13/'2.1'!$Q13*100</f>
        <v>74.463970576810397</v>
      </c>
      <c r="AC13" s="53">
        <f>'2.1'!AC13/'2.1'!$Q13*100</f>
        <v>69.954928177272819</v>
      </c>
      <c r="AD13" s="53">
        <f>'2.1'!AD13/'2.1'!$Q13*100</f>
        <v>66.401265490257728</v>
      </c>
      <c r="AE13" s="53">
        <f>'2.1'!AE13/'2.1'!$Q13*100</f>
        <v>64.798396899063746</v>
      </c>
      <c r="AF13" s="53">
        <f>'2.1'!AF13/'2.1'!$Q13*100</f>
        <v>59.981686084311562</v>
      </c>
    </row>
    <row r="14" spans="1:32" ht="30.2" customHeight="1" x14ac:dyDescent="0.2">
      <c r="A14" s="16" t="s">
        <v>44</v>
      </c>
      <c r="B14" s="38">
        <f>'2.1'!B14/'2.1'!$Q14*100</f>
        <v>69.1089896246732</v>
      </c>
      <c r="C14" s="38">
        <f>'2.1'!C14/'2.1'!$Q14*100</f>
        <v>71.050173409920376</v>
      </c>
      <c r="D14" s="38">
        <f>'2.1'!D14/'2.1'!$Q14*100</f>
        <v>72.176597556439646</v>
      </c>
      <c r="E14" s="38">
        <f>'2.1'!E14/'2.1'!$Q14*100</f>
        <v>69.350522318976175</v>
      </c>
      <c r="F14" s="38">
        <f>'2.1'!F14/'2.1'!$Q14*100</f>
        <v>71.606835762058935</v>
      </c>
      <c r="G14" s="38">
        <f>'2.1'!G14/'2.1'!$Q14*100</f>
        <v>76.279114045342595</v>
      </c>
      <c r="H14" s="38">
        <f>'2.1'!H14/'2.1'!$Q14*100</f>
        <v>69.241132593602856</v>
      </c>
      <c r="I14" s="38">
        <f>'2.1'!I14/'2.1'!$Q14*100</f>
        <v>71.063000714525316</v>
      </c>
      <c r="J14" s="38">
        <f>'2.1'!J14/'2.1'!$Q14*100</f>
        <v>77.418540623832087</v>
      </c>
      <c r="K14" s="38">
        <f>'2.1'!K14/'2.1'!$Q14*100</f>
        <v>85.326763246111213</v>
      </c>
      <c r="L14" s="38">
        <f>'2.1'!L14/'2.1'!$Q14*100</f>
        <v>88.586830355573071</v>
      </c>
      <c r="M14" s="38">
        <f>'2.1'!M14/'2.1'!$Q14*100</f>
        <v>81.979478810076628</v>
      </c>
      <c r="N14" s="38">
        <f>'2.1'!N14/'2.1'!$Q14*100</f>
        <v>90.143897569198487</v>
      </c>
      <c r="O14" s="38">
        <f>'2.1'!O14/'2.1'!$Q14*100</f>
        <v>89.340044244495658</v>
      </c>
      <c r="P14" s="38">
        <f>'2.1'!P14/'2.1'!$Q14*100</f>
        <v>91.927540343496446</v>
      </c>
      <c r="Q14" s="38">
        <f>'2.1'!Q14/'2.1'!$Q14*100</f>
        <v>100</v>
      </c>
      <c r="R14" s="38">
        <f>'2.1'!R14/'2.1'!$Q14*100</f>
        <v>99.924463525495312</v>
      </c>
      <c r="S14" s="38">
        <f>'2.1'!S14/'2.1'!$Q14*100</f>
        <v>96.90862326900735</v>
      </c>
      <c r="T14" s="38">
        <f>'2.1'!T14/'2.1'!$Q14*100</f>
        <v>97.903554115102736</v>
      </c>
      <c r="U14" s="38">
        <f>'2.1'!U14/'2.1'!$Q14*100</f>
        <v>93.004189220342568</v>
      </c>
      <c r="V14" s="38">
        <f>'2.1'!V14/'2.1'!$Q14*100</f>
        <v>85.934525893000597</v>
      </c>
      <c r="W14" s="38">
        <f>'2.1'!W14/'2.1'!$Q14*100</f>
        <v>75.235959171161625</v>
      </c>
      <c r="X14" s="38">
        <f>'2.1'!X14/'2.1'!$Q14*100</f>
        <v>78.421553338448277</v>
      </c>
      <c r="Y14" s="38">
        <f>'2.1'!Y14/'2.1'!$Q14*100</f>
        <v>71.519088058562446</v>
      </c>
      <c r="Z14" s="38">
        <f>'2.1'!Z14/'2.1'!$Q14*100</f>
        <v>70.510656621911707</v>
      </c>
      <c r="AA14" s="38">
        <f>'2.1'!AA14/'2.1'!$Q14*100</f>
        <v>70.756842926875279</v>
      </c>
      <c r="AB14" s="38">
        <f>'2.1'!AB14/'2.1'!$Q14*100</f>
        <v>70.534866126023161</v>
      </c>
      <c r="AC14" s="38">
        <f>'2.1'!AC14/'2.1'!$Q14*100</f>
        <v>73.193639932663331</v>
      </c>
      <c r="AD14" s="38">
        <f>'2.1'!AD14/'2.1'!$Q14*100</f>
        <v>71.158927930892773</v>
      </c>
      <c r="AE14" s="38">
        <f>'2.1'!AE14/'2.1'!$Q14*100</f>
        <v>74.413186167603442</v>
      </c>
      <c r="AF14" s="38">
        <f>'2.1'!AF14/'2.1'!$Q14*100</f>
        <v>65.484108514585145</v>
      </c>
    </row>
    <row r="15" spans="1:32" ht="30.2" customHeight="1" x14ac:dyDescent="0.2">
      <c r="A15" s="16" t="s">
        <v>40</v>
      </c>
      <c r="B15" s="38">
        <f>'2.1'!B15/'2.1'!$Q15*100</f>
        <v>82.199220167652598</v>
      </c>
      <c r="C15" s="38">
        <f>'2.1'!C15/'2.1'!$Q15*100</f>
        <v>84.181145044305666</v>
      </c>
      <c r="D15" s="38">
        <f>'2.1'!D15/'2.1'!$Q15*100</f>
        <v>84.116874118129232</v>
      </c>
      <c r="E15" s="38">
        <f>'2.1'!E15/'2.1'!$Q15*100</f>
        <v>81.127224471960091</v>
      </c>
      <c r="F15" s="38">
        <f>'2.1'!F15/'2.1'!$Q15*100</f>
        <v>83.757778735397068</v>
      </c>
      <c r="G15" s="38">
        <f>'2.1'!G15/'2.1'!$Q15*100</f>
        <v>89.58481424170914</v>
      </c>
      <c r="H15" s="38">
        <f>'2.1'!H15/'2.1'!$Q15*100</f>
        <v>79.464818366537585</v>
      </c>
      <c r="I15" s="38">
        <f>'2.1'!I15/'2.1'!$Q15*100</f>
        <v>85.442945074490808</v>
      </c>
      <c r="J15" s="38">
        <f>'2.1'!J15/'2.1'!$Q15*100</f>
        <v>90.185367149498148</v>
      </c>
      <c r="K15" s="38">
        <f>'2.1'!K15/'2.1'!$Q15*100</f>
        <v>98.416148797078989</v>
      </c>
      <c r="L15" s="38">
        <f>'2.1'!L15/'2.1'!$Q15*100</f>
        <v>103.36774854696694</v>
      </c>
      <c r="M15" s="38">
        <f>'2.1'!M15/'2.1'!$Q15*100</f>
        <v>96.11996321533681</v>
      </c>
      <c r="N15" s="38">
        <f>'2.1'!N15/'2.1'!$Q15*100</f>
        <v>103.57514501856761</v>
      </c>
      <c r="O15" s="38">
        <f>'2.1'!O15/'2.1'!$Q15*100</f>
        <v>101.33761285786554</v>
      </c>
      <c r="P15" s="38">
        <f>'2.1'!P15/'2.1'!$Q15*100</f>
        <v>101.15546560124949</v>
      </c>
      <c r="Q15" s="38">
        <f>'2.1'!Q15/'2.1'!$Q15*100</f>
        <v>100</v>
      </c>
      <c r="R15" s="38">
        <f>'2.1'!R15/'2.1'!$Q15*100</f>
        <v>101.00136909147668</v>
      </c>
      <c r="S15" s="38">
        <f>'2.1'!S15/'2.1'!$Q15*100</f>
        <v>101.09235704755881</v>
      </c>
      <c r="T15" s="38">
        <f>'2.1'!T15/'2.1'!$Q15*100</f>
        <v>98.443993600549845</v>
      </c>
      <c r="U15" s="38">
        <f>'2.1'!U15/'2.1'!$Q15*100</f>
        <v>88.98954615174911</v>
      </c>
      <c r="V15" s="38">
        <f>'2.1'!V15/'2.1'!$Q15*100</f>
        <v>85.449714323751422</v>
      </c>
      <c r="W15" s="38">
        <f>'2.1'!W15/'2.1'!$Q15*100</f>
        <v>79.591051407266747</v>
      </c>
      <c r="X15" s="38">
        <f>'2.1'!X15/'2.1'!$Q15*100</f>
        <v>80.3764373120963</v>
      </c>
      <c r="Y15" s="38">
        <f>'2.1'!Y15/'2.1'!$Q15*100</f>
        <v>73.69788947212929</v>
      </c>
      <c r="Z15" s="38">
        <f>'2.1'!Z15/'2.1'!$Q15*100</f>
        <v>73.68617594155296</v>
      </c>
      <c r="AA15" s="38">
        <f>'2.1'!AA15/'2.1'!$Q15*100</f>
        <v>76.160380290883239</v>
      </c>
      <c r="AB15" s="38">
        <f>'2.1'!AB15/'2.1'!$Q15*100</f>
        <v>73.448958600316331</v>
      </c>
      <c r="AC15" s="38">
        <f>'2.1'!AC15/'2.1'!$Q15*100</f>
        <v>77.37954173774844</v>
      </c>
      <c r="AD15" s="38">
        <f>'2.1'!AD15/'2.1'!$Q15*100</f>
        <v>74.835567624426801</v>
      </c>
      <c r="AE15" s="38">
        <f>'2.1'!AE15/'2.1'!$Q15*100</f>
        <v>73.100111397870847</v>
      </c>
      <c r="AF15" s="38">
        <f>'2.1'!AF15/'2.1'!$Q15*100</f>
        <v>64.535513732042887</v>
      </c>
    </row>
    <row r="16" spans="1:32" ht="13.5" thickBot="1" x14ac:dyDescent="0.25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32" ht="14.25" thickTop="1" thickBot="1" x14ac:dyDescent="0.25">
      <c r="A17" s="83" t="s">
        <v>41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spans="1:32" ht="14.25" thickTop="1" thickBot="1" x14ac:dyDescent="0.25">
      <c r="A18" s="83" t="s">
        <v>12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</row>
    <row r="19" spans="1:32" ht="14.25" thickTop="1" thickBot="1" x14ac:dyDescent="0.25">
      <c r="A19" s="83" t="s">
        <v>13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</row>
    <row r="20" spans="1:32" ht="13.5" thickTop="1" x14ac:dyDescent="0.2">
      <c r="A20" s="81" t="s">
        <v>42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13.5" thickBot="1" x14ac:dyDescent="0.25">
      <c r="A21" s="82" t="s">
        <v>15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</row>
    <row r="22" spans="1:32" ht="13.5" thickTop="1" x14ac:dyDescent="0.2"/>
  </sheetData>
  <pageMargins left="0.74803149606299213" right="0.74803149606299213" top="0.98425196850393704" bottom="0.98425196850393704" header="0" footer="0"/>
  <pageSetup paperSize="9" scale="7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AF35"/>
  <sheetViews>
    <sheetView tabSelected="1" zoomScale="85" zoomScaleNormal="85" workbookViewId="0">
      <pane xSplit="1" topLeftCell="B1" activePane="topRight" state="frozen"/>
      <selection pane="topRight"/>
    </sheetView>
  </sheetViews>
  <sheetFormatPr defaultColWidth="11.42578125" defaultRowHeight="12.75" x14ac:dyDescent="0.2"/>
  <cols>
    <col min="1" max="1" width="26.7109375" style="2" customWidth="1"/>
    <col min="2" max="2" width="10" style="2" bestFit="1" customWidth="1"/>
    <col min="3" max="3" width="9.28515625" style="2" bestFit="1" customWidth="1"/>
    <col min="4" max="4" width="8.7109375" style="2" customWidth="1"/>
    <col min="5" max="6" width="9.28515625" style="2" bestFit="1" customWidth="1"/>
    <col min="7" max="7" width="9.5703125" style="2" bestFit="1" customWidth="1"/>
    <col min="8" max="8" width="9" style="2" bestFit="1" customWidth="1"/>
    <col min="9" max="9" width="9.28515625" style="2" bestFit="1" customWidth="1"/>
    <col min="10" max="10" width="9" style="2" bestFit="1" customWidth="1"/>
    <col min="11" max="11" width="9.28515625" style="2" bestFit="1" customWidth="1"/>
    <col min="12" max="12" width="8.7109375" style="2" customWidth="1"/>
    <col min="13" max="13" width="9.5703125" style="2" bestFit="1" customWidth="1"/>
    <col min="14" max="14" width="9.28515625" style="2" bestFit="1" customWidth="1"/>
    <col min="15" max="15" width="8.7109375" style="2" customWidth="1"/>
    <col min="16" max="16" width="10" style="2" bestFit="1" customWidth="1"/>
    <col min="17" max="17" width="9.7109375" style="2" bestFit="1" customWidth="1"/>
    <col min="18" max="18" width="9.28515625" style="2" bestFit="1" customWidth="1"/>
    <col min="19" max="19" width="10" style="2" bestFit="1" customWidth="1"/>
    <col min="20" max="20" width="9.7109375" style="2" bestFit="1" customWidth="1"/>
    <col min="21" max="21" width="10" style="2" bestFit="1" customWidth="1"/>
    <col min="22" max="23" width="9.7109375" style="2" bestFit="1" customWidth="1"/>
    <col min="24" max="24" width="10" style="2" bestFit="1" customWidth="1"/>
    <col min="25" max="25" width="9.7109375" style="2" bestFit="1" customWidth="1"/>
    <col min="26" max="26" width="9.28515625" style="2" bestFit="1" customWidth="1"/>
    <col min="27" max="27" width="9.7109375" style="2" bestFit="1" customWidth="1"/>
    <col min="28" max="28" width="9.28515625" style="2" bestFit="1" customWidth="1"/>
    <col min="29" max="29" width="9.7109375" style="2" bestFit="1" customWidth="1"/>
    <col min="30" max="30" width="10.28515625" style="2" bestFit="1" customWidth="1"/>
    <col min="31" max="32" width="10.85546875" style="2" customWidth="1"/>
    <col min="33" max="255" width="11.42578125" style="2"/>
    <col min="256" max="256" width="26.7109375" style="2" customWidth="1"/>
    <col min="257" max="257" width="10.28515625" style="2" bestFit="1" customWidth="1"/>
    <col min="258" max="282" width="8.7109375" style="2" customWidth="1"/>
    <col min="283" max="511" width="11.42578125" style="2"/>
    <col min="512" max="512" width="26.7109375" style="2" customWidth="1"/>
    <col min="513" max="513" width="10.28515625" style="2" bestFit="1" customWidth="1"/>
    <col min="514" max="538" width="8.7109375" style="2" customWidth="1"/>
    <col min="539" max="767" width="11.42578125" style="2"/>
    <col min="768" max="768" width="26.7109375" style="2" customWidth="1"/>
    <col min="769" max="769" width="10.28515625" style="2" bestFit="1" customWidth="1"/>
    <col min="770" max="794" width="8.7109375" style="2" customWidth="1"/>
    <col min="795" max="1023" width="11.42578125" style="2"/>
    <col min="1024" max="1024" width="26.7109375" style="2" customWidth="1"/>
    <col min="1025" max="1025" width="10.28515625" style="2" bestFit="1" customWidth="1"/>
    <col min="1026" max="1050" width="8.7109375" style="2" customWidth="1"/>
    <col min="1051" max="1279" width="11.42578125" style="2"/>
    <col min="1280" max="1280" width="26.7109375" style="2" customWidth="1"/>
    <col min="1281" max="1281" width="10.28515625" style="2" bestFit="1" customWidth="1"/>
    <col min="1282" max="1306" width="8.7109375" style="2" customWidth="1"/>
    <col min="1307" max="1535" width="11.42578125" style="2"/>
    <col min="1536" max="1536" width="26.7109375" style="2" customWidth="1"/>
    <col min="1537" max="1537" width="10.28515625" style="2" bestFit="1" customWidth="1"/>
    <col min="1538" max="1562" width="8.7109375" style="2" customWidth="1"/>
    <col min="1563" max="1791" width="11.42578125" style="2"/>
    <col min="1792" max="1792" width="26.7109375" style="2" customWidth="1"/>
    <col min="1793" max="1793" width="10.28515625" style="2" bestFit="1" customWidth="1"/>
    <col min="1794" max="1818" width="8.7109375" style="2" customWidth="1"/>
    <col min="1819" max="2047" width="11.42578125" style="2"/>
    <col min="2048" max="2048" width="26.7109375" style="2" customWidth="1"/>
    <col min="2049" max="2049" width="10.28515625" style="2" bestFit="1" customWidth="1"/>
    <col min="2050" max="2074" width="8.7109375" style="2" customWidth="1"/>
    <col min="2075" max="2303" width="11.42578125" style="2"/>
    <col min="2304" max="2304" width="26.7109375" style="2" customWidth="1"/>
    <col min="2305" max="2305" width="10.28515625" style="2" bestFit="1" customWidth="1"/>
    <col min="2306" max="2330" width="8.7109375" style="2" customWidth="1"/>
    <col min="2331" max="2559" width="11.42578125" style="2"/>
    <col min="2560" max="2560" width="26.7109375" style="2" customWidth="1"/>
    <col min="2561" max="2561" width="10.28515625" style="2" bestFit="1" customWidth="1"/>
    <col min="2562" max="2586" width="8.7109375" style="2" customWidth="1"/>
    <col min="2587" max="2815" width="11.42578125" style="2"/>
    <col min="2816" max="2816" width="26.7109375" style="2" customWidth="1"/>
    <col min="2817" max="2817" width="10.28515625" style="2" bestFit="1" customWidth="1"/>
    <col min="2818" max="2842" width="8.7109375" style="2" customWidth="1"/>
    <col min="2843" max="3071" width="11.42578125" style="2"/>
    <col min="3072" max="3072" width="26.7109375" style="2" customWidth="1"/>
    <col min="3073" max="3073" width="10.28515625" style="2" bestFit="1" customWidth="1"/>
    <col min="3074" max="3098" width="8.7109375" style="2" customWidth="1"/>
    <col min="3099" max="3327" width="11.42578125" style="2"/>
    <col min="3328" max="3328" width="26.7109375" style="2" customWidth="1"/>
    <col min="3329" max="3329" width="10.28515625" style="2" bestFit="1" customWidth="1"/>
    <col min="3330" max="3354" width="8.7109375" style="2" customWidth="1"/>
    <col min="3355" max="3583" width="11.42578125" style="2"/>
    <col min="3584" max="3584" width="26.7109375" style="2" customWidth="1"/>
    <col min="3585" max="3585" width="10.28515625" style="2" bestFit="1" customWidth="1"/>
    <col min="3586" max="3610" width="8.7109375" style="2" customWidth="1"/>
    <col min="3611" max="3839" width="11.42578125" style="2"/>
    <col min="3840" max="3840" width="26.7109375" style="2" customWidth="1"/>
    <col min="3841" max="3841" width="10.28515625" style="2" bestFit="1" customWidth="1"/>
    <col min="3842" max="3866" width="8.7109375" style="2" customWidth="1"/>
    <col min="3867" max="4095" width="11.42578125" style="2"/>
    <col min="4096" max="4096" width="26.7109375" style="2" customWidth="1"/>
    <col min="4097" max="4097" width="10.28515625" style="2" bestFit="1" customWidth="1"/>
    <col min="4098" max="4122" width="8.7109375" style="2" customWidth="1"/>
    <col min="4123" max="4351" width="11.42578125" style="2"/>
    <col min="4352" max="4352" width="26.7109375" style="2" customWidth="1"/>
    <col min="4353" max="4353" width="10.28515625" style="2" bestFit="1" customWidth="1"/>
    <col min="4354" max="4378" width="8.7109375" style="2" customWidth="1"/>
    <col min="4379" max="4607" width="11.42578125" style="2"/>
    <col min="4608" max="4608" width="26.7109375" style="2" customWidth="1"/>
    <col min="4609" max="4609" width="10.28515625" style="2" bestFit="1" customWidth="1"/>
    <col min="4610" max="4634" width="8.7109375" style="2" customWidth="1"/>
    <col min="4635" max="4863" width="11.42578125" style="2"/>
    <col min="4864" max="4864" width="26.7109375" style="2" customWidth="1"/>
    <col min="4865" max="4865" width="10.28515625" style="2" bestFit="1" customWidth="1"/>
    <col min="4866" max="4890" width="8.7109375" style="2" customWidth="1"/>
    <col min="4891" max="5119" width="11.42578125" style="2"/>
    <col min="5120" max="5120" width="26.7109375" style="2" customWidth="1"/>
    <col min="5121" max="5121" width="10.28515625" style="2" bestFit="1" customWidth="1"/>
    <col min="5122" max="5146" width="8.7109375" style="2" customWidth="1"/>
    <col min="5147" max="5375" width="11.42578125" style="2"/>
    <col min="5376" max="5376" width="26.7109375" style="2" customWidth="1"/>
    <col min="5377" max="5377" width="10.28515625" style="2" bestFit="1" customWidth="1"/>
    <col min="5378" max="5402" width="8.7109375" style="2" customWidth="1"/>
    <col min="5403" max="5631" width="11.42578125" style="2"/>
    <col min="5632" max="5632" width="26.7109375" style="2" customWidth="1"/>
    <col min="5633" max="5633" width="10.28515625" style="2" bestFit="1" customWidth="1"/>
    <col min="5634" max="5658" width="8.7109375" style="2" customWidth="1"/>
    <col min="5659" max="5887" width="11.42578125" style="2"/>
    <col min="5888" max="5888" width="26.7109375" style="2" customWidth="1"/>
    <col min="5889" max="5889" width="10.28515625" style="2" bestFit="1" customWidth="1"/>
    <col min="5890" max="5914" width="8.7109375" style="2" customWidth="1"/>
    <col min="5915" max="6143" width="11.42578125" style="2"/>
    <col min="6144" max="6144" width="26.7109375" style="2" customWidth="1"/>
    <col min="6145" max="6145" width="10.28515625" style="2" bestFit="1" customWidth="1"/>
    <col min="6146" max="6170" width="8.7109375" style="2" customWidth="1"/>
    <col min="6171" max="6399" width="11.42578125" style="2"/>
    <col min="6400" max="6400" width="26.7109375" style="2" customWidth="1"/>
    <col min="6401" max="6401" width="10.28515625" style="2" bestFit="1" customWidth="1"/>
    <col min="6402" max="6426" width="8.7109375" style="2" customWidth="1"/>
    <col min="6427" max="6655" width="11.42578125" style="2"/>
    <col min="6656" max="6656" width="26.7109375" style="2" customWidth="1"/>
    <col min="6657" max="6657" width="10.28515625" style="2" bestFit="1" customWidth="1"/>
    <col min="6658" max="6682" width="8.7109375" style="2" customWidth="1"/>
    <col min="6683" max="6911" width="11.42578125" style="2"/>
    <col min="6912" max="6912" width="26.7109375" style="2" customWidth="1"/>
    <col min="6913" max="6913" width="10.28515625" style="2" bestFit="1" customWidth="1"/>
    <col min="6914" max="6938" width="8.7109375" style="2" customWidth="1"/>
    <col min="6939" max="7167" width="11.42578125" style="2"/>
    <col min="7168" max="7168" width="26.7109375" style="2" customWidth="1"/>
    <col min="7169" max="7169" width="10.28515625" style="2" bestFit="1" customWidth="1"/>
    <col min="7170" max="7194" width="8.7109375" style="2" customWidth="1"/>
    <col min="7195" max="7423" width="11.42578125" style="2"/>
    <col min="7424" max="7424" width="26.7109375" style="2" customWidth="1"/>
    <col min="7425" max="7425" width="10.28515625" style="2" bestFit="1" customWidth="1"/>
    <col min="7426" max="7450" width="8.7109375" style="2" customWidth="1"/>
    <col min="7451" max="7679" width="11.42578125" style="2"/>
    <col min="7680" max="7680" width="26.7109375" style="2" customWidth="1"/>
    <col min="7681" max="7681" width="10.28515625" style="2" bestFit="1" customWidth="1"/>
    <col min="7682" max="7706" width="8.7109375" style="2" customWidth="1"/>
    <col min="7707" max="7935" width="11.42578125" style="2"/>
    <col min="7936" max="7936" width="26.7109375" style="2" customWidth="1"/>
    <col min="7937" max="7937" width="10.28515625" style="2" bestFit="1" customWidth="1"/>
    <col min="7938" max="7962" width="8.7109375" style="2" customWidth="1"/>
    <col min="7963" max="8191" width="11.42578125" style="2"/>
    <col min="8192" max="8192" width="26.7109375" style="2" customWidth="1"/>
    <col min="8193" max="8193" width="10.28515625" style="2" bestFit="1" customWidth="1"/>
    <col min="8194" max="8218" width="8.7109375" style="2" customWidth="1"/>
    <col min="8219" max="8447" width="11.42578125" style="2"/>
    <col min="8448" max="8448" width="26.7109375" style="2" customWidth="1"/>
    <col min="8449" max="8449" width="10.28515625" style="2" bestFit="1" customWidth="1"/>
    <col min="8450" max="8474" width="8.7109375" style="2" customWidth="1"/>
    <col min="8475" max="8703" width="11.42578125" style="2"/>
    <col min="8704" max="8704" width="26.7109375" style="2" customWidth="1"/>
    <col min="8705" max="8705" width="10.28515625" style="2" bestFit="1" customWidth="1"/>
    <col min="8706" max="8730" width="8.7109375" style="2" customWidth="1"/>
    <col min="8731" max="8959" width="11.42578125" style="2"/>
    <col min="8960" max="8960" width="26.7109375" style="2" customWidth="1"/>
    <col min="8961" max="8961" width="10.28515625" style="2" bestFit="1" customWidth="1"/>
    <col min="8962" max="8986" width="8.7109375" style="2" customWidth="1"/>
    <col min="8987" max="9215" width="11.42578125" style="2"/>
    <col min="9216" max="9216" width="26.7109375" style="2" customWidth="1"/>
    <col min="9217" max="9217" width="10.28515625" style="2" bestFit="1" customWidth="1"/>
    <col min="9218" max="9242" width="8.7109375" style="2" customWidth="1"/>
    <col min="9243" max="9471" width="11.42578125" style="2"/>
    <col min="9472" max="9472" width="26.7109375" style="2" customWidth="1"/>
    <col min="9473" max="9473" width="10.28515625" style="2" bestFit="1" customWidth="1"/>
    <col min="9474" max="9498" width="8.7109375" style="2" customWidth="1"/>
    <col min="9499" max="9727" width="11.42578125" style="2"/>
    <col min="9728" max="9728" width="26.7109375" style="2" customWidth="1"/>
    <col min="9729" max="9729" width="10.28515625" style="2" bestFit="1" customWidth="1"/>
    <col min="9730" max="9754" width="8.7109375" style="2" customWidth="1"/>
    <col min="9755" max="9983" width="11.42578125" style="2"/>
    <col min="9984" max="9984" width="26.7109375" style="2" customWidth="1"/>
    <col min="9985" max="9985" width="10.28515625" style="2" bestFit="1" customWidth="1"/>
    <col min="9986" max="10010" width="8.7109375" style="2" customWidth="1"/>
    <col min="10011" max="10239" width="11.42578125" style="2"/>
    <col min="10240" max="10240" width="26.7109375" style="2" customWidth="1"/>
    <col min="10241" max="10241" width="10.28515625" style="2" bestFit="1" customWidth="1"/>
    <col min="10242" max="10266" width="8.7109375" style="2" customWidth="1"/>
    <col min="10267" max="10495" width="11.42578125" style="2"/>
    <col min="10496" max="10496" width="26.7109375" style="2" customWidth="1"/>
    <col min="10497" max="10497" width="10.28515625" style="2" bestFit="1" customWidth="1"/>
    <col min="10498" max="10522" width="8.7109375" style="2" customWidth="1"/>
    <col min="10523" max="10751" width="11.42578125" style="2"/>
    <col min="10752" max="10752" width="26.7109375" style="2" customWidth="1"/>
    <col min="10753" max="10753" width="10.28515625" style="2" bestFit="1" customWidth="1"/>
    <col min="10754" max="10778" width="8.7109375" style="2" customWidth="1"/>
    <col min="10779" max="11007" width="11.42578125" style="2"/>
    <col min="11008" max="11008" width="26.7109375" style="2" customWidth="1"/>
    <col min="11009" max="11009" width="10.28515625" style="2" bestFit="1" customWidth="1"/>
    <col min="11010" max="11034" width="8.7109375" style="2" customWidth="1"/>
    <col min="11035" max="11263" width="11.42578125" style="2"/>
    <col min="11264" max="11264" width="26.7109375" style="2" customWidth="1"/>
    <col min="11265" max="11265" width="10.28515625" style="2" bestFit="1" customWidth="1"/>
    <col min="11266" max="11290" width="8.7109375" style="2" customWidth="1"/>
    <col min="11291" max="11519" width="11.42578125" style="2"/>
    <col min="11520" max="11520" width="26.7109375" style="2" customWidth="1"/>
    <col min="11521" max="11521" width="10.28515625" style="2" bestFit="1" customWidth="1"/>
    <col min="11522" max="11546" width="8.7109375" style="2" customWidth="1"/>
    <col min="11547" max="11775" width="11.42578125" style="2"/>
    <col min="11776" max="11776" width="26.7109375" style="2" customWidth="1"/>
    <col min="11777" max="11777" width="10.28515625" style="2" bestFit="1" customWidth="1"/>
    <col min="11778" max="11802" width="8.7109375" style="2" customWidth="1"/>
    <col min="11803" max="12031" width="11.42578125" style="2"/>
    <col min="12032" max="12032" width="26.7109375" style="2" customWidth="1"/>
    <col min="12033" max="12033" width="10.28515625" style="2" bestFit="1" customWidth="1"/>
    <col min="12034" max="12058" width="8.7109375" style="2" customWidth="1"/>
    <col min="12059" max="12287" width="11.42578125" style="2"/>
    <col min="12288" max="12288" width="26.7109375" style="2" customWidth="1"/>
    <col min="12289" max="12289" width="10.28515625" style="2" bestFit="1" customWidth="1"/>
    <col min="12290" max="12314" width="8.7109375" style="2" customWidth="1"/>
    <col min="12315" max="12543" width="11.42578125" style="2"/>
    <col min="12544" max="12544" width="26.7109375" style="2" customWidth="1"/>
    <col min="12545" max="12545" width="10.28515625" style="2" bestFit="1" customWidth="1"/>
    <col min="12546" max="12570" width="8.7109375" style="2" customWidth="1"/>
    <col min="12571" max="12799" width="11.42578125" style="2"/>
    <col min="12800" max="12800" width="26.7109375" style="2" customWidth="1"/>
    <col min="12801" max="12801" width="10.28515625" style="2" bestFit="1" customWidth="1"/>
    <col min="12802" max="12826" width="8.7109375" style="2" customWidth="1"/>
    <col min="12827" max="13055" width="11.42578125" style="2"/>
    <col min="13056" max="13056" width="26.7109375" style="2" customWidth="1"/>
    <col min="13057" max="13057" width="10.28515625" style="2" bestFit="1" customWidth="1"/>
    <col min="13058" max="13082" width="8.7109375" style="2" customWidth="1"/>
    <col min="13083" max="13311" width="11.42578125" style="2"/>
    <col min="13312" max="13312" width="26.7109375" style="2" customWidth="1"/>
    <col min="13313" max="13313" width="10.28515625" style="2" bestFit="1" customWidth="1"/>
    <col min="13314" max="13338" width="8.7109375" style="2" customWidth="1"/>
    <col min="13339" max="13567" width="11.42578125" style="2"/>
    <col min="13568" max="13568" width="26.7109375" style="2" customWidth="1"/>
    <col min="13569" max="13569" width="10.28515625" style="2" bestFit="1" customWidth="1"/>
    <col min="13570" max="13594" width="8.7109375" style="2" customWidth="1"/>
    <col min="13595" max="13823" width="11.42578125" style="2"/>
    <col min="13824" max="13824" width="26.7109375" style="2" customWidth="1"/>
    <col min="13825" max="13825" width="10.28515625" style="2" bestFit="1" customWidth="1"/>
    <col min="13826" max="13850" width="8.7109375" style="2" customWidth="1"/>
    <col min="13851" max="14079" width="11.42578125" style="2"/>
    <col min="14080" max="14080" width="26.7109375" style="2" customWidth="1"/>
    <col min="14081" max="14081" width="10.28515625" style="2" bestFit="1" customWidth="1"/>
    <col min="14082" max="14106" width="8.7109375" style="2" customWidth="1"/>
    <col min="14107" max="14335" width="11.42578125" style="2"/>
    <col min="14336" max="14336" width="26.7109375" style="2" customWidth="1"/>
    <col min="14337" max="14337" width="10.28515625" style="2" bestFit="1" customWidth="1"/>
    <col min="14338" max="14362" width="8.7109375" style="2" customWidth="1"/>
    <col min="14363" max="14591" width="11.42578125" style="2"/>
    <col min="14592" max="14592" width="26.7109375" style="2" customWidth="1"/>
    <col min="14593" max="14593" width="10.28515625" style="2" bestFit="1" customWidth="1"/>
    <col min="14594" max="14618" width="8.7109375" style="2" customWidth="1"/>
    <col min="14619" max="14847" width="11.42578125" style="2"/>
    <col min="14848" max="14848" width="26.7109375" style="2" customWidth="1"/>
    <col min="14849" max="14849" width="10.28515625" style="2" bestFit="1" customWidth="1"/>
    <col min="14850" max="14874" width="8.7109375" style="2" customWidth="1"/>
    <col min="14875" max="15103" width="11.42578125" style="2"/>
    <col min="15104" max="15104" width="26.7109375" style="2" customWidth="1"/>
    <col min="15105" max="15105" width="10.28515625" style="2" bestFit="1" customWidth="1"/>
    <col min="15106" max="15130" width="8.7109375" style="2" customWidth="1"/>
    <col min="15131" max="15359" width="11.42578125" style="2"/>
    <col min="15360" max="15360" width="26.7109375" style="2" customWidth="1"/>
    <col min="15361" max="15361" width="10.28515625" style="2" bestFit="1" customWidth="1"/>
    <col min="15362" max="15386" width="8.7109375" style="2" customWidth="1"/>
    <col min="15387" max="15615" width="11.42578125" style="2"/>
    <col min="15616" max="15616" width="26.7109375" style="2" customWidth="1"/>
    <col min="15617" max="15617" width="10.28515625" style="2" bestFit="1" customWidth="1"/>
    <col min="15618" max="15642" width="8.7109375" style="2" customWidth="1"/>
    <col min="15643" max="15871" width="11.42578125" style="2"/>
    <col min="15872" max="15872" width="26.7109375" style="2" customWidth="1"/>
    <col min="15873" max="15873" width="10.28515625" style="2" bestFit="1" customWidth="1"/>
    <col min="15874" max="15898" width="8.7109375" style="2" customWidth="1"/>
    <col min="15899" max="16127" width="11.42578125" style="2"/>
    <col min="16128" max="16128" width="26.7109375" style="2" customWidth="1"/>
    <col min="16129" max="16129" width="10.28515625" style="2" bestFit="1" customWidth="1"/>
    <col min="16130" max="16154" width="8.7109375" style="2" customWidth="1"/>
    <col min="16155" max="16384" width="11.42578125" style="2"/>
  </cols>
  <sheetData>
    <row r="1" spans="1:32" ht="38.25" customHeight="1" thickTop="1" x14ac:dyDescent="0.3">
      <c r="A1" s="120" t="s">
        <v>49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32" ht="38.25" customHeight="1" x14ac:dyDescent="0.2">
      <c r="A2" s="12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32" ht="15.75" x14ac:dyDescent="0.3">
      <c r="A3" s="13" t="s">
        <v>28</v>
      </c>
      <c r="B3" s="31"/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3"/>
      <c r="W3" s="33"/>
      <c r="X3" s="33"/>
      <c r="Y3" s="33"/>
      <c r="Z3" s="33"/>
    </row>
    <row r="4" spans="1:32" ht="30.2" customHeight="1" x14ac:dyDescent="0.2">
      <c r="A4" s="15" t="s">
        <v>50</v>
      </c>
      <c r="B4" s="15">
        <v>1990</v>
      </c>
      <c r="C4" s="15">
        <v>1991</v>
      </c>
      <c r="D4" s="15">
        <v>1992</v>
      </c>
      <c r="E4" s="15">
        <v>1993</v>
      </c>
      <c r="F4" s="15">
        <v>1994</v>
      </c>
      <c r="G4" s="15">
        <v>1995</v>
      </c>
      <c r="H4" s="15">
        <v>1996</v>
      </c>
      <c r="I4" s="15">
        <v>1997</v>
      </c>
      <c r="J4" s="15">
        <v>1998</v>
      </c>
      <c r="K4" s="15">
        <v>1999</v>
      </c>
      <c r="L4" s="15">
        <v>2000</v>
      </c>
      <c r="M4" s="15">
        <v>2001</v>
      </c>
      <c r="N4" s="15">
        <v>2002</v>
      </c>
      <c r="O4" s="15">
        <v>2003</v>
      </c>
      <c r="P4" s="15">
        <v>2004</v>
      </c>
      <c r="Q4" s="15">
        <v>2005</v>
      </c>
      <c r="R4" s="15">
        <v>2006</v>
      </c>
      <c r="S4" s="15">
        <v>2007</v>
      </c>
      <c r="T4" s="15">
        <v>2008</v>
      </c>
      <c r="U4" s="15">
        <v>2009</v>
      </c>
      <c r="V4" s="15">
        <v>2010</v>
      </c>
      <c r="W4" s="15">
        <v>2011</v>
      </c>
      <c r="X4" s="15">
        <v>2012</v>
      </c>
      <c r="Y4" s="15">
        <v>2013</v>
      </c>
      <c r="Z4" s="15">
        <v>2014</v>
      </c>
      <c r="AA4" s="15">
        <v>2015</v>
      </c>
      <c r="AB4" s="15">
        <v>2016</v>
      </c>
      <c r="AC4" s="15">
        <v>2017</v>
      </c>
      <c r="AD4" s="15">
        <v>2018</v>
      </c>
      <c r="AE4" s="15">
        <v>2019</v>
      </c>
      <c r="AF4" s="15">
        <v>2020</v>
      </c>
    </row>
    <row r="5" spans="1:32" ht="15" customHeight="1" x14ac:dyDescent="0.2">
      <c r="A5" s="48" t="s">
        <v>51</v>
      </c>
      <c r="B5" s="17">
        <v>2817042.6985278209</v>
      </c>
      <c r="C5" s="17">
        <v>2936318.0682909153</v>
      </c>
      <c r="D5" s="17">
        <v>2941901.8206110778</v>
      </c>
      <c r="E5" s="17">
        <v>2868462.2783177146</v>
      </c>
      <c r="F5" s="17">
        <v>2872245.8966894299</v>
      </c>
      <c r="G5" s="17">
        <v>2927891.7954669814</v>
      </c>
      <c r="H5" s="17">
        <v>2380053.9723431501</v>
      </c>
      <c r="I5" s="17">
        <v>2716865.5688934741</v>
      </c>
      <c r="J5" s="17">
        <v>2990552.2383975587</v>
      </c>
      <c r="K5" s="17">
        <v>3027805.3212982593</v>
      </c>
      <c r="L5" s="17">
        <v>3324628.5315986313</v>
      </c>
      <c r="M5" s="17">
        <v>2913099.7544058776</v>
      </c>
      <c r="N5" s="17">
        <v>2923807.9726651884</v>
      </c>
      <c r="O5" s="17">
        <v>2878159.445602105</v>
      </c>
      <c r="P5" s="17">
        <v>2984173.3763586162</v>
      </c>
      <c r="Q5" s="17">
        <v>2907791.3784158737</v>
      </c>
      <c r="R5" s="17">
        <v>3071242.2059637904</v>
      </c>
      <c r="S5" s="17">
        <v>3096462.1225987831</v>
      </c>
      <c r="T5" s="17">
        <v>3015221.0175260007</v>
      </c>
      <c r="U5" s="17">
        <v>2771915.8286604616</v>
      </c>
      <c r="V5" s="17">
        <v>2379186.7543860828</v>
      </c>
      <c r="W5" s="17">
        <v>2319155.9165848703</v>
      </c>
      <c r="X5" s="17">
        <v>2324286.065002678</v>
      </c>
      <c r="Y5" s="17">
        <v>2342481.029270526</v>
      </c>
      <c r="Z5" s="17">
        <v>2481312.7114009676</v>
      </c>
      <c r="AA5" s="17">
        <v>2680056.6238638968</v>
      </c>
      <c r="AB5" s="17">
        <v>2681852.7227268894</v>
      </c>
      <c r="AC5" s="17">
        <v>2625999.134009351</v>
      </c>
      <c r="AD5" s="17">
        <v>2651338.9635605528</v>
      </c>
      <c r="AE5" s="17">
        <v>2468323.0687327757</v>
      </c>
      <c r="AF5" s="17">
        <v>1424645.1715740478</v>
      </c>
    </row>
    <row r="6" spans="1:32" ht="15" customHeight="1" x14ac:dyDescent="0.2">
      <c r="A6" s="48" t="s">
        <v>52</v>
      </c>
      <c r="B6" s="18">
        <v>10891199.017343272</v>
      </c>
      <c r="C6" s="18">
        <v>10869978.472158896</v>
      </c>
      <c r="D6" s="18">
        <v>10512847.409496734</v>
      </c>
      <c r="E6" s="18">
        <v>10202174.489438806</v>
      </c>
      <c r="F6" s="18">
        <v>10673515.93013647</v>
      </c>
      <c r="G6" s="18">
        <v>11509806.705168745</v>
      </c>
      <c r="H6" s="18">
        <v>9399805.1411070563</v>
      </c>
      <c r="I6" s="18">
        <v>10080299.432705555</v>
      </c>
      <c r="J6" s="18">
        <v>10548138.736940881</v>
      </c>
      <c r="K6" s="18">
        <v>11553369.219109733</v>
      </c>
      <c r="L6" s="18">
        <v>12219402.104786536</v>
      </c>
      <c r="M6" s="18">
        <v>11029230.237147165</v>
      </c>
      <c r="N6" s="18">
        <v>12251395.83170958</v>
      </c>
      <c r="O6" s="18">
        <v>11774099.274242705</v>
      </c>
      <c r="P6" s="18">
        <v>11166831.942196585</v>
      </c>
      <c r="Q6" s="18">
        <v>10587946.796922063</v>
      </c>
      <c r="R6" s="18">
        <v>10710208.772889737</v>
      </c>
      <c r="S6" s="18">
        <v>10572369.43135043</v>
      </c>
      <c r="T6" s="18">
        <v>10450116.778679607</v>
      </c>
      <c r="U6" s="18">
        <v>8762057.2253027782</v>
      </c>
      <c r="V6" s="18">
        <v>8851492.5755228885</v>
      </c>
      <c r="W6" s="18">
        <v>7675236.6888840823</v>
      </c>
      <c r="X6" s="18">
        <v>7278164.5901990235</v>
      </c>
      <c r="Y6" s="18">
        <v>6188536.6202351581</v>
      </c>
      <c r="Z6" s="18">
        <v>6089591.100359085</v>
      </c>
      <c r="AA6" s="18">
        <v>6111906.7681822991</v>
      </c>
      <c r="AB6" s="18">
        <v>5589371.5095379725</v>
      </c>
      <c r="AC6" s="18">
        <v>5964364.3194243992</v>
      </c>
      <c r="AD6" s="18">
        <v>5590045.6940509984</v>
      </c>
      <c r="AE6" s="18">
        <v>5470226.6626446228</v>
      </c>
      <c r="AF6" s="18">
        <v>5251206.9018665664</v>
      </c>
    </row>
    <row r="7" spans="1:32" ht="15" customHeight="1" x14ac:dyDescent="0.2">
      <c r="A7" s="48" t="s">
        <v>53</v>
      </c>
      <c r="B7" s="18">
        <v>2799271.666571578</v>
      </c>
      <c r="C7" s="18">
        <v>2933689.9630068662</v>
      </c>
      <c r="D7" s="18">
        <v>3056695.7885265038</v>
      </c>
      <c r="E7" s="18">
        <v>2713694.5362072717</v>
      </c>
      <c r="F7" s="18">
        <v>2941841.6563761029</v>
      </c>
      <c r="G7" s="18">
        <v>3265631.0292949495</v>
      </c>
      <c r="H7" s="18">
        <v>3601799.7550045648</v>
      </c>
      <c r="I7" s="18">
        <v>3978458.8409325737</v>
      </c>
      <c r="J7" s="18">
        <v>4196746.8998114495</v>
      </c>
      <c r="K7" s="18">
        <v>4439146.8286276441</v>
      </c>
      <c r="L7" s="18">
        <v>4790635.6361608095</v>
      </c>
      <c r="M7" s="18">
        <v>4843306.5659501674</v>
      </c>
      <c r="N7" s="18">
        <v>4977231.965749586</v>
      </c>
      <c r="O7" s="18">
        <v>5180483.8936921852</v>
      </c>
      <c r="P7" s="18">
        <v>5389185.0035584513</v>
      </c>
      <c r="Q7" s="18">
        <v>5634481.3512123702</v>
      </c>
      <c r="R7" s="18">
        <v>5859639.9013081407</v>
      </c>
      <c r="S7" s="18">
        <v>6265462.1897676568</v>
      </c>
      <c r="T7" s="18">
        <v>5889712.1868992643</v>
      </c>
      <c r="U7" s="18">
        <v>5443384.9151668604</v>
      </c>
      <c r="V7" s="18">
        <v>5243197.931350911</v>
      </c>
      <c r="W7" s="18">
        <v>5157234.5294353608</v>
      </c>
      <c r="X7" s="18">
        <v>5438882.2586897695</v>
      </c>
      <c r="Y7" s="18">
        <v>5509592.701253443</v>
      </c>
      <c r="Z7" s="18">
        <v>5693101.9196716473</v>
      </c>
      <c r="AA7" s="18">
        <v>5889515.4369964888</v>
      </c>
      <c r="AB7" s="18">
        <v>6158325.2743702531</v>
      </c>
      <c r="AC7" s="18">
        <v>6551120.5549836876</v>
      </c>
      <c r="AD7" s="18">
        <v>6462963.528966696</v>
      </c>
      <c r="AE7" s="18">
        <v>6423366.232875512</v>
      </c>
      <c r="AF7" s="18">
        <v>5708763.7276317133</v>
      </c>
    </row>
    <row r="8" spans="1:32" ht="15" customHeight="1" x14ac:dyDescent="0.2">
      <c r="A8" s="48" t="s">
        <v>54</v>
      </c>
      <c r="B8" s="18">
        <v>1505004.886795497</v>
      </c>
      <c r="C8" s="18">
        <v>1712761.3298947916</v>
      </c>
      <c r="D8" s="18">
        <v>1845627.3971857231</v>
      </c>
      <c r="E8" s="18">
        <v>1588489.9670085225</v>
      </c>
      <c r="F8" s="18">
        <v>1540192.1634940282</v>
      </c>
      <c r="G8" s="18">
        <v>1664782.7345031018</v>
      </c>
      <c r="H8" s="18">
        <v>1561700.3302732289</v>
      </c>
      <c r="I8" s="18">
        <v>1561603.8738994421</v>
      </c>
      <c r="J8" s="18">
        <v>1710864.2453544557</v>
      </c>
      <c r="K8" s="18">
        <v>2079210.457110893</v>
      </c>
      <c r="L8" s="18">
        <v>2032893.0980835177</v>
      </c>
      <c r="M8" s="18">
        <v>1822207.1997589888</v>
      </c>
      <c r="N8" s="18">
        <v>2029478.6507358018</v>
      </c>
      <c r="O8" s="18">
        <v>1919594.2798634041</v>
      </c>
      <c r="P8" s="18">
        <v>2048461.8465121961</v>
      </c>
      <c r="Q8" s="18">
        <v>2096521.7068110369</v>
      </c>
      <c r="R8" s="18">
        <v>1913848.7285783153</v>
      </c>
      <c r="S8" s="18">
        <v>1920586.2595018456</v>
      </c>
      <c r="T8" s="18">
        <v>1919381.0265402917</v>
      </c>
      <c r="U8" s="18">
        <v>1952434.7732587892</v>
      </c>
      <c r="V8" s="18">
        <v>1777465.5925493143</v>
      </c>
      <c r="W8" s="18">
        <v>1661207.156741943</v>
      </c>
      <c r="X8" s="18">
        <v>1818011.7808319989</v>
      </c>
      <c r="Y8" s="18">
        <v>1533558.0064488815</v>
      </c>
      <c r="Z8" s="18">
        <v>1405707.8982666698</v>
      </c>
      <c r="AA8" s="18">
        <v>1544347.5736370494</v>
      </c>
      <c r="AB8" s="18">
        <v>1360492.4854698961</v>
      </c>
      <c r="AC8" s="18">
        <v>1611928.265370002</v>
      </c>
      <c r="AD8" s="18">
        <v>1566817.0858416033</v>
      </c>
      <c r="AE8" s="18">
        <v>1483718.1477663668</v>
      </c>
      <c r="AF8" s="18">
        <v>1460860.8496628525</v>
      </c>
    </row>
    <row r="9" spans="1:32" ht="15" customHeight="1" x14ac:dyDescent="0.2">
      <c r="A9" s="49" t="s">
        <v>55</v>
      </c>
      <c r="B9" s="54">
        <v>679623.06438188849</v>
      </c>
      <c r="C9" s="54">
        <v>737892.00733638159</v>
      </c>
      <c r="D9" s="54">
        <v>800548.67072046525</v>
      </c>
      <c r="E9" s="54">
        <v>905940.21269185189</v>
      </c>
      <c r="F9" s="54">
        <v>908063.93524032133</v>
      </c>
      <c r="G9" s="54">
        <v>1129476.0683272916</v>
      </c>
      <c r="H9" s="54">
        <v>972223.34556049539</v>
      </c>
      <c r="I9" s="54">
        <v>1114195.8182338367</v>
      </c>
      <c r="J9" s="54">
        <v>1208259.7327184791</v>
      </c>
      <c r="K9" s="54">
        <v>1579611.8512109627</v>
      </c>
      <c r="L9" s="54">
        <v>1555063.697681597</v>
      </c>
      <c r="M9" s="54">
        <v>1479934.2047658886</v>
      </c>
      <c r="N9" s="54">
        <v>1733487.5417560413</v>
      </c>
      <c r="O9" s="54">
        <v>1609937.2176035745</v>
      </c>
      <c r="P9" s="54">
        <v>1708073.4047818761</v>
      </c>
      <c r="Q9" s="54">
        <v>1777805.1771845601</v>
      </c>
      <c r="R9" s="54">
        <v>1759811.3517908941</v>
      </c>
      <c r="S9" s="54">
        <v>1784213.8889953748</v>
      </c>
      <c r="T9" s="54">
        <v>1725043.956503642</v>
      </c>
      <c r="U9" s="54">
        <v>1714272.6812024289</v>
      </c>
      <c r="V9" s="54">
        <v>1581275.6596325594</v>
      </c>
      <c r="W9" s="54">
        <v>1575582.4650494664</v>
      </c>
      <c r="X9" s="54">
        <v>1732973.2008604184</v>
      </c>
      <c r="Y9" s="54">
        <v>1386258.9332543975</v>
      </c>
      <c r="Z9" s="54">
        <v>1321880.2007247433</v>
      </c>
      <c r="AA9" s="54">
        <v>1457440.8594208017</v>
      </c>
      <c r="AB9" s="54">
        <v>1280765.1542262025</v>
      </c>
      <c r="AC9" s="54">
        <v>1411139.7691358044</v>
      </c>
      <c r="AD9" s="54">
        <v>1324757.969138141</v>
      </c>
      <c r="AE9" s="54">
        <v>1323935.1234084212</v>
      </c>
      <c r="AF9" s="54">
        <v>1201443.4470741879</v>
      </c>
    </row>
    <row r="10" spans="1:32" ht="15" customHeight="1" x14ac:dyDescent="0.2">
      <c r="A10" s="48" t="s">
        <v>56</v>
      </c>
      <c r="B10" s="18">
        <v>1081639.2473208869</v>
      </c>
      <c r="C10" s="18">
        <v>1065621.2288956863</v>
      </c>
      <c r="D10" s="18">
        <v>1061698.5361743663</v>
      </c>
      <c r="E10" s="18">
        <v>1196075.1104606374</v>
      </c>
      <c r="F10" s="18">
        <v>1211600.507323568</v>
      </c>
      <c r="G10" s="18">
        <v>1122647.8560466275</v>
      </c>
      <c r="H10" s="18">
        <v>1127945.186203623</v>
      </c>
      <c r="I10" s="18">
        <v>1085338.3846845627</v>
      </c>
      <c r="J10" s="18">
        <v>1083050.3058841326</v>
      </c>
      <c r="K10" s="18">
        <v>1125546.3353022912</v>
      </c>
      <c r="L10" s="18">
        <v>1136231.9181692181</v>
      </c>
      <c r="M10" s="18">
        <v>1120114.0053924019</v>
      </c>
      <c r="N10" s="18">
        <v>1169632.4601085626</v>
      </c>
      <c r="O10" s="18">
        <v>1160793.2070246281</v>
      </c>
      <c r="P10" s="18">
        <v>1152219.3089744763</v>
      </c>
      <c r="Q10" s="18">
        <v>1138422.2100270076</v>
      </c>
      <c r="R10" s="18">
        <v>1114127.01871997</v>
      </c>
      <c r="S10" s="18">
        <v>859852.8433733352</v>
      </c>
      <c r="T10" s="18">
        <v>828037.17113451194</v>
      </c>
      <c r="U10" s="18">
        <v>825333.61014427338</v>
      </c>
      <c r="V10" s="18">
        <v>784703.87141039828</v>
      </c>
      <c r="W10" s="18">
        <v>773340.93529554398</v>
      </c>
      <c r="X10" s="18">
        <v>765534.4978552087</v>
      </c>
      <c r="Y10" s="18">
        <v>731851.60315195099</v>
      </c>
      <c r="Z10" s="18">
        <v>699052.24663433246</v>
      </c>
      <c r="AA10" s="18">
        <v>685488.02118941233</v>
      </c>
      <c r="AB10" s="18">
        <v>649395.78508551931</v>
      </c>
      <c r="AC10" s="18">
        <v>609011.81454710441</v>
      </c>
      <c r="AD10" s="18">
        <v>575939.98703573027</v>
      </c>
      <c r="AE10" s="18">
        <v>581663.1799983629</v>
      </c>
      <c r="AF10" s="18">
        <v>583112.61170584639</v>
      </c>
    </row>
    <row r="11" spans="1:32" ht="15" customHeight="1" x14ac:dyDescent="0.2">
      <c r="A11" s="48" t="s">
        <v>57</v>
      </c>
      <c r="B11" s="18">
        <v>1088387.8905320899</v>
      </c>
      <c r="C11" s="18">
        <v>1108920.0897253223</v>
      </c>
      <c r="D11" s="18">
        <v>1129549.5705318309</v>
      </c>
      <c r="E11" s="18">
        <v>1115259.2864085899</v>
      </c>
      <c r="F11" s="18">
        <v>1110270.6679212512</v>
      </c>
      <c r="G11" s="18">
        <v>1116396.633064549</v>
      </c>
      <c r="H11" s="18">
        <v>1124649.3511938644</v>
      </c>
      <c r="I11" s="18">
        <v>1148664.1857550312</v>
      </c>
      <c r="J11" s="18">
        <v>1151441.037469249</v>
      </c>
      <c r="K11" s="18">
        <v>1173336.2062093043</v>
      </c>
      <c r="L11" s="18">
        <v>1175887.6340136882</v>
      </c>
      <c r="M11" s="18">
        <v>1187362.1722199987</v>
      </c>
      <c r="N11" s="18">
        <v>1202345.4383914503</v>
      </c>
      <c r="O11" s="18">
        <v>1196426.7066806667</v>
      </c>
      <c r="P11" s="18">
        <v>1224320.1544316672</v>
      </c>
      <c r="Q11" s="18">
        <v>1237039.1567792192</v>
      </c>
      <c r="R11" s="18">
        <v>1205277.3513980648</v>
      </c>
      <c r="S11" s="18">
        <v>1158301.3453915936</v>
      </c>
      <c r="T11" s="18">
        <v>1157581.0948722714</v>
      </c>
      <c r="U11" s="18">
        <v>1116154.7006087019</v>
      </c>
      <c r="V11" s="18">
        <v>1069821.7562411302</v>
      </c>
      <c r="W11" s="18">
        <v>1038457.3452493689</v>
      </c>
      <c r="X11" s="18">
        <v>1041693.6475294997</v>
      </c>
      <c r="Y11" s="18">
        <v>1012251.1861564369</v>
      </c>
      <c r="Z11" s="18">
        <v>1010911.1077420675</v>
      </c>
      <c r="AA11" s="18">
        <v>960755.1577971821</v>
      </c>
      <c r="AB11" s="18">
        <v>921148.47372770123</v>
      </c>
      <c r="AC11" s="18">
        <v>865369.85364964418</v>
      </c>
      <c r="AD11" s="18">
        <v>821409.65471141494</v>
      </c>
      <c r="AE11" s="18">
        <v>801581.5426066299</v>
      </c>
      <c r="AF11" s="18">
        <v>749085.6948314266</v>
      </c>
    </row>
    <row r="12" spans="1:32" ht="30.2" customHeight="1" x14ac:dyDescent="0.2">
      <c r="A12" s="16" t="s">
        <v>58</v>
      </c>
      <c r="B12" s="24">
        <f t="shared" ref="B12:AA12" si="0">SUM(B5:B11)</f>
        <v>20862168.471473034</v>
      </c>
      <c r="C12" s="24">
        <f t="shared" si="0"/>
        <v>21365181.159308862</v>
      </c>
      <c r="D12" s="24">
        <f t="shared" si="0"/>
        <v>21348869.1932467</v>
      </c>
      <c r="E12" s="24">
        <f t="shared" si="0"/>
        <v>20590095.880533393</v>
      </c>
      <c r="F12" s="24">
        <f t="shared" si="0"/>
        <v>21257730.757181171</v>
      </c>
      <c r="G12" s="24">
        <f t="shared" si="0"/>
        <v>22736632.821872249</v>
      </c>
      <c r="H12" s="24">
        <f t="shared" si="0"/>
        <v>20168177.081685979</v>
      </c>
      <c r="I12" s="24">
        <f t="shared" si="0"/>
        <v>21685426.105104476</v>
      </c>
      <c r="J12" s="24">
        <f t="shared" si="0"/>
        <v>22889053.196576208</v>
      </c>
      <c r="K12" s="24">
        <f t="shared" si="0"/>
        <v>24978026.21886909</v>
      </c>
      <c r="L12" s="24">
        <f t="shared" si="0"/>
        <v>26234742.620494001</v>
      </c>
      <c r="M12" s="24">
        <f t="shared" si="0"/>
        <v>24395254.139640488</v>
      </c>
      <c r="N12" s="24">
        <f t="shared" si="0"/>
        <v>26287379.861116212</v>
      </c>
      <c r="O12" s="24">
        <f t="shared" si="0"/>
        <v>25719494.024709269</v>
      </c>
      <c r="P12" s="24">
        <f t="shared" si="0"/>
        <v>25673265.036813866</v>
      </c>
      <c r="Q12" s="24">
        <f t="shared" si="0"/>
        <v>25380007.777352132</v>
      </c>
      <c r="R12" s="24">
        <f t="shared" si="0"/>
        <v>25634155.330648914</v>
      </c>
      <c r="S12" s="24">
        <f t="shared" si="0"/>
        <v>25657248.080979023</v>
      </c>
      <c r="T12" s="24">
        <f t="shared" si="0"/>
        <v>24985093.232155588</v>
      </c>
      <c r="U12" s="24">
        <f t="shared" si="0"/>
        <v>22585553.734344292</v>
      </c>
      <c r="V12" s="24">
        <f t="shared" si="0"/>
        <v>21687144.141093288</v>
      </c>
      <c r="W12" s="24">
        <f t="shared" si="0"/>
        <v>20200215.037240639</v>
      </c>
      <c r="X12" s="24">
        <f t="shared" si="0"/>
        <v>20399546.040968601</v>
      </c>
      <c r="Y12" s="24">
        <f t="shared" si="0"/>
        <v>18704530.079770792</v>
      </c>
      <c r="Z12" s="24">
        <f t="shared" si="0"/>
        <v>18701557.184799511</v>
      </c>
      <c r="AA12" s="24">
        <f t="shared" si="0"/>
        <v>19329510.441087134</v>
      </c>
      <c r="AB12" s="24">
        <f t="shared" ref="AB12:AC12" si="1">SUM(AB5:AB11)</f>
        <v>18641351.405144431</v>
      </c>
      <c r="AC12" s="24">
        <f t="shared" si="1"/>
        <v>19638933.711119995</v>
      </c>
      <c r="AD12" s="24">
        <f t="shared" ref="AD12:AE12" si="2">SUM(AD5:AD11)</f>
        <v>18993272.883305136</v>
      </c>
      <c r="AE12" s="24">
        <f t="shared" si="2"/>
        <v>18552813.958032694</v>
      </c>
      <c r="AF12" s="24">
        <f t="shared" ref="AF12" si="3">SUM(AF5:AF11)</f>
        <v>16379118.404346643</v>
      </c>
    </row>
    <row r="13" spans="1:32" ht="13.5" thickBot="1" x14ac:dyDescent="0.25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32" ht="13.7" customHeight="1" thickTop="1" x14ac:dyDescent="0.2">
      <c r="A14" s="85" t="s">
        <v>59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6"/>
      <c r="Z14" s="56"/>
      <c r="AA14" s="56"/>
      <c r="AB14" s="56"/>
      <c r="AC14" s="56"/>
      <c r="AD14" s="56"/>
      <c r="AE14" s="56"/>
      <c r="AF14" s="56"/>
    </row>
    <row r="15" spans="1:32" ht="13.5" thickBot="1" x14ac:dyDescent="0.25">
      <c r="A15" s="86" t="s">
        <v>13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8"/>
      <c r="Z15" s="58"/>
      <c r="AA15" s="58"/>
      <c r="AB15" s="58"/>
      <c r="AC15" s="58"/>
      <c r="AD15" s="58"/>
      <c r="AE15" s="58"/>
      <c r="AF15" s="58"/>
    </row>
    <row r="16" spans="1:32" ht="13.5" thickTop="1" x14ac:dyDescent="0.2">
      <c r="A16" s="81" t="s">
        <v>14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60"/>
      <c r="Z16" s="60"/>
      <c r="AA16" s="60"/>
      <c r="AB16" s="60"/>
      <c r="AC16" s="60"/>
      <c r="AD16" s="60"/>
      <c r="AE16" s="60"/>
      <c r="AF16" s="60"/>
    </row>
    <row r="17" spans="1:32" ht="13.5" thickBot="1" x14ac:dyDescent="0.25">
      <c r="A17" s="87" t="s">
        <v>15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2"/>
      <c r="Z17" s="62"/>
      <c r="AA17" s="62"/>
      <c r="AB17" s="62"/>
      <c r="AC17" s="62"/>
      <c r="AD17" s="62"/>
      <c r="AE17" s="62"/>
      <c r="AF17" s="62"/>
    </row>
    <row r="18" spans="1:32" ht="13.5" thickTop="1" x14ac:dyDescent="0.2"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spans="1:32" x14ac:dyDescent="0.2"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32" x14ac:dyDescent="0.2"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spans="1:32" x14ac:dyDescent="0.2"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32" x14ac:dyDescent="0.2"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5" spans="1:32" x14ac:dyDescent="0.2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</row>
    <row r="26" spans="1:32" x14ac:dyDescent="0.2"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</row>
    <row r="27" spans="1:32" x14ac:dyDescent="0.2"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spans="1:32" x14ac:dyDescent="0.2"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32" x14ac:dyDescent="0.2"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</row>
    <row r="30" spans="1:32" x14ac:dyDescent="0.2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</row>
    <row r="31" spans="1:32" x14ac:dyDescent="0.2"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</row>
    <row r="32" spans="1:32" x14ac:dyDescent="0.2"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</row>
    <row r="33" spans="2:26" x14ac:dyDescent="0.2"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</row>
    <row r="34" spans="2:26" x14ac:dyDescent="0.2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</row>
    <row r="35" spans="2:26" x14ac:dyDescent="0.2"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</sheetData>
  <pageMargins left="0.75" right="0.75" top="1" bottom="1" header="0" footer="0"/>
  <pageSetup paperSize="9" scale="82" fitToWidth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AF25"/>
  <sheetViews>
    <sheetView tabSelected="1" zoomScaleNormal="100" workbookViewId="0">
      <pane xSplit="1" topLeftCell="B1" activePane="topRight" state="frozen"/>
      <selection pane="topRight"/>
    </sheetView>
  </sheetViews>
  <sheetFormatPr defaultColWidth="11.42578125" defaultRowHeight="12.75" x14ac:dyDescent="0.2"/>
  <cols>
    <col min="1" max="1" width="26.7109375" style="2" customWidth="1"/>
    <col min="2" max="26" width="5.7109375" style="2" customWidth="1"/>
    <col min="27" max="28" width="5" style="2" bestFit="1" customWidth="1"/>
    <col min="29" max="29" width="5.42578125" style="2" customWidth="1"/>
    <col min="30" max="30" width="5.7109375" style="2" customWidth="1"/>
    <col min="31" max="32" width="6.28515625" style="2" customWidth="1"/>
    <col min="33" max="256" width="11.42578125" style="2"/>
    <col min="257" max="257" width="26.7109375" style="2" customWidth="1"/>
    <col min="258" max="282" width="5.7109375" style="2" customWidth="1"/>
    <col min="283" max="512" width="11.42578125" style="2"/>
    <col min="513" max="513" width="26.7109375" style="2" customWidth="1"/>
    <col min="514" max="538" width="5.7109375" style="2" customWidth="1"/>
    <col min="539" max="768" width="11.42578125" style="2"/>
    <col min="769" max="769" width="26.7109375" style="2" customWidth="1"/>
    <col min="770" max="794" width="5.7109375" style="2" customWidth="1"/>
    <col min="795" max="1024" width="11.42578125" style="2"/>
    <col min="1025" max="1025" width="26.7109375" style="2" customWidth="1"/>
    <col min="1026" max="1050" width="5.7109375" style="2" customWidth="1"/>
    <col min="1051" max="1280" width="11.42578125" style="2"/>
    <col min="1281" max="1281" width="26.7109375" style="2" customWidth="1"/>
    <col min="1282" max="1306" width="5.7109375" style="2" customWidth="1"/>
    <col min="1307" max="1536" width="11.42578125" style="2"/>
    <col min="1537" max="1537" width="26.7109375" style="2" customWidth="1"/>
    <col min="1538" max="1562" width="5.7109375" style="2" customWidth="1"/>
    <col min="1563" max="1792" width="11.42578125" style="2"/>
    <col min="1793" max="1793" width="26.7109375" style="2" customWidth="1"/>
    <col min="1794" max="1818" width="5.7109375" style="2" customWidth="1"/>
    <col min="1819" max="2048" width="11.42578125" style="2"/>
    <col min="2049" max="2049" width="26.7109375" style="2" customWidth="1"/>
    <col min="2050" max="2074" width="5.7109375" style="2" customWidth="1"/>
    <col min="2075" max="2304" width="11.42578125" style="2"/>
    <col min="2305" max="2305" width="26.7109375" style="2" customWidth="1"/>
    <col min="2306" max="2330" width="5.7109375" style="2" customWidth="1"/>
    <col min="2331" max="2560" width="11.42578125" style="2"/>
    <col min="2561" max="2561" width="26.7109375" style="2" customWidth="1"/>
    <col min="2562" max="2586" width="5.7109375" style="2" customWidth="1"/>
    <col min="2587" max="2816" width="11.42578125" style="2"/>
    <col min="2817" max="2817" width="26.7109375" style="2" customWidth="1"/>
    <col min="2818" max="2842" width="5.7109375" style="2" customWidth="1"/>
    <col min="2843" max="3072" width="11.42578125" style="2"/>
    <col min="3073" max="3073" width="26.7109375" style="2" customWidth="1"/>
    <col min="3074" max="3098" width="5.7109375" style="2" customWidth="1"/>
    <col min="3099" max="3328" width="11.42578125" style="2"/>
    <col min="3329" max="3329" width="26.7109375" style="2" customWidth="1"/>
    <col min="3330" max="3354" width="5.7109375" style="2" customWidth="1"/>
    <col min="3355" max="3584" width="11.42578125" style="2"/>
    <col min="3585" max="3585" width="26.7109375" style="2" customWidth="1"/>
    <col min="3586" max="3610" width="5.7109375" style="2" customWidth="1"/>
    <col min="3611" max="3840" width="11.42578125" style="2"/>
    <col min="3841" max="3841" width="26.7109375" style="2" customWidth="1"/>
    <col min="3842" max="3866" width="5.7109375" style="2" customWidth="1"/>
    <col min="3867" max="4096" width="11.42578125" style="2"/>
    <col min="4097" max="4097" width="26.7109375" style="2" customWidth="1"/>
    <col min="4098" max="4122" width="5.7109375" style="2" customWidth="1"/>
    <col min="4123" max="4352" width="11.42578125" style="2"/>
    <col min="4353" max="4353" width="26.7109375" style="2" customWidth="1"/>
    <col min="4354" max="4378" width="5.7109375" style="2" customWidth="1"/>
    <col min="4379" max="4608" width="11.42578125" style="2"/>
    <col min="4609" max="4609" width="26.7109375" style="2" customWidth="1"/>
    <col min="4610" max="4634" width="5.7109375" style="2" customWidth="1"/>
    <col min="4635" max="4864" width="11.42578125" style="2"/>
    <col min="4865" max="4865" width="26.7109375" style="2" customWidth="1"/>
    <col min="4866" max="4890" width="5.7109375" style="2" customWidth="1"/>
    <col min="4891" max="5120" width="11.42578125" style="2"/>
    <col min="5121" max="5121" width="26.7109375" style="2" customWidth="1"/>
    <col min="5122" max="5146" width="5.7109375" style="2" customWidth="1"/>
    <col min="5147" max="5376" width="11.42578125" style="2"/>
    <col min="5377" max="5377" width="26.7109375" style="2" customWidth="1"/>
    <col min="5378" max="5402" width="5.7109375" style="2" customWidth="1"/>
    <col min="5403" max="5632" width="11.42578125" style="2"/>
    <col min="5633" max="5633" width="26.7109375" style="2" customWidth="1"/>
    <col min="5634" max="5658" width="5.7109375" style="2" customWidth="1"/>
    <col min="5659" max="5888" width="11.42578125" style="2"/>
    <col min="5889" max="5889" width="26.7109375" style="2" customWidth="1"/>
    <col min="5890" max="5914" width="5.7109375" style="2" customWidth="1"/>
    <col min="5915" max="6144" width="11.42578125" style="2"/>
    <col min="6145" max="6145" width="26.7109375" style="2" customWidth="1"/>
    <col min="6146" max="6170" width="5.7109375" style="2" customWidth="1"/>
    <col min="6171" max="6400" width="11.42578125" style="2"/>
    <col min="6401" max="6401" width="26.7109375" style="2" customWidth="1"/>
    <col min="6402" max="6426" width="5.7109375" style="2" customWidth="1"/>
    <col min="6427" max="6656" width="11.42578125" style="2"/>
    <col min="6657" max="6657" width="26.7109375" style="2" customWidth="1"/>
    <col min="6658" max="6682" width="5.7109375" style="2" customWidth="1"/>
    <col min="6683" max="6912" width="11.42578125" style="2"/>
    <col min="6913" max="6913" width="26.7109375" style="2" customWidth="1"/>
    <col min="6914" max="6938" width="5.7109375" style="2" customWidth="1"/>
    <col min="6939" max="7168" width="11.42578125" style="2"/>
    <col min="7169" max="7169" width="26.7109375" style="2" customWidth="1"/>
    <col min="7170" max="7194" width="5.7109375" style="2" customWidth="1"/>
    <col min="7195" max="7424" width="11.42578125" style="2"/>
    <col min="7425" max="7425" width="26.7109375" style="2" customWidth="1"/>
    <col min="7426" max="7450" width="5.7109375" style="2" customWidth="1"/>
    <col min="7451" max="7680" width="11.42578125" style="2"/>
    <col min="7681" max="7681" width="26.7109375" style="2" customWidth="1"/>
    <col min="7682" max="7706" width="5.7109375" style="2" customWidth="1"/>
    <col min="7707" max="7936" width="11.42578125" style="2"/>
    <col min="7937" max="7937" width="26.7109375" style="2" customWidth="1"/>
    <col min="7938" max="7962" width="5.7109375" style="2" customWidth="1"/>
    <col min="7963" max="8192" width="11.42578125" style="2"/>
    <col min="8193" max="8193" width="26.7109375" style="2" customWidth="1"/>
    <col min="8194" max="8218" width="5.7109375" style="2" customWidth="1"/>
    <col min="8219" max="8448" width="11.42578125" style="2"/>
    <col min="8449" max="8449" width="26.7109375" style="2" customWidth="1"/>
    <col min="8450" max="8474" width="5.7109375" style="2" customWidth="1"/>
    <col min="8475" max="8704" width="11.42578125" style="2"/>
    <col min="8705" max="8705" width="26.7109375" style="2" customWidth="1"/>
    <col min="8706" max="8730" width="5.7109375" style="2" customWidth="1"/>
    <col min="8731" max="8960" width="11.42578125" style="2"/>
    <col min="8961" max="8961" width="26.7109375" style="2" customWidth="1"/>
    <col min="8962" max="8986" width="5.7109375" style="2" customWidth="1"/>
    <col min="8987" max="9216" width="11.42578125" style="2"/>
    <col min="9217" max="9217" width="26.7109375" style="2" customWidth="1"/>
    <col min="9218" max="9242" width="5.7109375" style="2" customWidth="1"/>
    <col min="9243" max="9472" width="11.42578125" style="2"/>
    <col min="9473" max="9473" width="26.7109375" style="2" customWidth="1"/>
    <col min="9474" max="9498" width="5.7109375" style="2" customWidth="1"/>
    <col min="9499" max="9728" width="11.42578125" style="2"/>
    <col min="9729" max="9729" width="26.7109375" style="2" customWidth="1"/>
    <col min="9730" max="9754" width="5.7109375" style="2" customWidth="1"/>
    <col min="9755" max="9984" width="11.42578125" style="2"/>
    <col min="9985" max="9985" width="26.7109375" style="2" customWidth="1"/>
    <col min="9986" max="10010" width="5.7109375" style="2" customWidth="1"/>
    <col min="10011" max="10240" width="11.42578125" style="2"/>
    <col min="10241" max="10241" width="26.7109375" style="2" customWidth="1"/>
    <col min="10242" max="10266" width="5.7109375" style="2" customWidth="1"/>
    <col min="10267" max="10496" width="11.42578125" style="2"/>
    <col min="10497" max="10497" width="26.7109375" style="2" customWidth="1"/>
    <col min="10498" max="10522" width="5.7109375" style="2" customWidth="1"/>
    <col min="10523" max="10752" width="11.42578125" style="2"/>
    <col min="10753" max="10753" width="26.7109375" style="2" customWidth="1"/>
    <col min="10754" max="10778" width="5.7109375" style="2" customWidth="1"/>
    <col min="10779" max="11008" width="11.42578125" style="2"/>
    <col min="11009" max="11009" width="26.7109375" style="2" customWidth="1"/>
    <col min="11010" max="11034" width="5.7109375" style="2" customWidth="1"/>
    <col min="11035" max="11264" width="11.42578125" style="2"/>
    <col min="11265" max="11265" width="26.7109375" style="2" customWidth="1"/>
    <col min="11266" max="11290" width="5.7109375" style="2" customWidth="1"/>
    <col min="11291" max="11520" width="11.42578125" style="2"/>
    <col min="11521" max="11521" width="26.7109375" style="2" customWidth="1"/>
    <col min="11522" max="11546" width="5.7109375" style="2" customWidth="1"/>
    <col min="11547" max="11776" width="11.42578125" style="2"/>
    <col min="11777" max="11777" width="26.7109375" style="2" customWidth="1"/>
    <col min="11778" max="11802" width="5.7109375" style="2" customWidth="1"/>
    <col min="11803" max="12032" width="11.42578125" style="2"/>
    <col min="12033" max="12033" width="26.7109375" style="2" customWidth="1"/>
    <col min="12034" max="12058" width="5.7109375" style="2" customWidth="1"/>
    <col min="12059" max="12288" width="11.42578125" style="2"/>
    <col min="12289" max="12289" width="26.7109375" style="2" customWidth="1"/>
    <col min="12290" max="12314" width="5.7109375" style="2" customWidth="1"/>
    <col min="12315" max="12544" width="11.42578125" style="2"/>
    <col min="12545" max="12545" width="26.7109375" style="2" customWidth="1"/>
    <col min="12546" max="12570" width="5.7109375" style="2" customWidth="1"/>
    <col min="12571" max="12800" width="11.42578125" style="2"/>
    <col min="12801" max="12801" width="26.7109375" style="2" customWidth="1"/>
    <col min="12802" max="12826" width="5.7109375" style="2" customWidth="1"/>
    <col min="12827" max="13056" width="11.42578125" style="2"/>
    <col min="13057" max="13057" width="26.7109375" style="2" customWidth="1"/>
    <col min="13058" max="13082" width="5.7109375" style="2" customWidth="1"/>
    <col min="13083" max="13312" width="11.42578125" style="2"/>
    <col min="13313" max="13313" width="26.7109375" style="2" customWidth="1"/>
    <col min="13314" max="13338" width="5.7109375" style="2" customWidth="1"/>
    <col min="13339" max="13568" width="11.42578125" style="2"/>
    <col min="13569" max="13569" width="26.7109375" style="2" customWidth="1"/>
    <col min="13570" max="13594" width="5.7109375" style="2" customWidth="1"/>
    <col min="13595" max="13824" width="11.42578125" style="2"/>
    <col min="13825" max="13825" width="26.7109375" style="2" customWidth="1"/>
    <col min="13826" max="13850" width="5.7109375" style="2" customWidth="1"/>
    <col min="13851" max="14080" width="11.42578125" style="2"/>
    <col min="14081" max="14081" width="26.7109375" style="2" customWidth="1"/>
    <col min="14082" max="14106" width="5.7109375" style="2" customWidth="1"/>
    <col min="14107" max="14336" width="11.42578125" style="2"/>
    <col min="14337" max="14337" width="26.7109375" style="2" customWidth="1"/>
    <col min="14338" max="14362" width="5.7109375" style="2" customWidth="1"/>
    <col min="14363" max="14592" width="11.42578125" style="2"/>
    <col min="14593" max="14593" width="26.7109375" style="2" customWidth="1"/>
    <col min="14594" max="14618" width="5.7109375" style="2" customWidth="1"/>
    <col min="14619" max="14848" width="11.42578125" style="2"/>
    <col min="14849" max="14849" width="26.7109375" style="2" customWidth="1"/>
    <col min="14850" max="14874" width="5.7109375" style="2" customWidth="1"/>
    <col min="14875" max="15104" width="11.42578125" style="2"/>
    <col min="15105" max="15105" width="26.7109375" style="2" customWidth="1"/>
    <col min="15106" max="15130" width="5.7109375" style="2" customWidth="1"/>
    <col min="15131" max="15360" width="11.42578125" style="2"/>
    <col min="15361" max="15361" width="26.7109375" style="2" customWidth="1"/>
    <col min="15362" max="15386" width="5.7109375" style="2" customWidth="1"/>
    <col min="15387" max="15616" width="11.42578125" style="2"/>
    <col min="15617" max="15617" width="26.7109375" style="2" customWidth="1"/>
    <col min="15618" max="15642" width="5.7109375" style="2" customWidth="1"/>
    <col min="15643" max="15872" width="11.42578125" style="2"/>
    <col min="15873" max="15873" width="26.7109375" style="2" customWidth="1"/>
    <col min="15874" max="15898" width="5.7109375" style="2" customWidth="1"/>
    <col min="15899" max="16128" width="11.42578125" style="2"/>
    <col min="16129" max="16129" width="26.7109375" style="2" customWidth="1"/>
    <col min="16130" max="16154" width="5.7109375" style="2" customWidth="1"/>
    <col min="16155" max="16384" width="11.42578125" style="2"/>
  </cols>
  <sheetData>
    <row r="1" spans="1:32" ht="38.25" customHeight="1" thickTop="1" x14ac:dyDescent="0.3">
      <c r="A1" s="120" t="s">
        <v>60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32" ht="38.25" customHeight="1" x14ac:dyDescent="0.2">
      <c r="A2" s="121" t="s">
        <v>17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32" ht="15.75" x14ac:dyDescent="0.3">
      <c r="A3" s="13" t="s">
        <v>2</v>
      </c>
      <c r="B3" s="31"/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3"/>
      <c r="W3" s="33"/>
      <c r="X3" s="33"/>
      <c r="Y3" s="33"/>
      <c r="Z3" s="33"/>
    </row>
    <row r="4" spans="1:32" ht="30.2" customHeight="1" x14ac:dyDescent="0.2">
      <c r="A4" s="15" t="s">
        <v>50</v>
      </c>
      <c r="B4" s="15">
        <v>1990</v>
      </c>
      <c r="C4" s="15">
        <v>1991</v>
      </c>
      <c r="D4" s="15">
        <v>1992</v>
      </c>
      <c r="E4" s="15">
        <v>1993</v>
      </c>
      <c r="F4" s="15">
        <v>1994</v>
      </c>
      <c r="G4" s="15">
        <v>1995</v>
      </c>
      <c r="H4" s="15">
        <v>1996</v>
      </c>
      <c r="I4" s="15">
        <v>1997</v>
      </c>
      <c r="J4" s="15">
        <v>1998</v>
      </c>
      <c r="K4" s="15">
        <v>1999</v>
      </c>
      <c r="L4" s="15">
        <v>2000</v>
      </c>
      <c r="M4" s="15">
        <v>2001</v>
      </c>
      <c r="N4" s="15">
        <v>2002</v>
      </c>
      <c r="O4" s="15">
        <v>2003</v>
      </c>
      <c r="P4" s="15">
        <v>2004</v>
      </c>
      <c r="Q4" s="15">
        <v>2005</v>
      </c>
      <c r="R4" s="15">
        <v>2006</v>
      </c>
      <c r="S4" s="15">
        <v>2007</v>
      </c>
      <c r="T4" s="15">
        <v>2008</v>
      </c>
      <c r="U4" s="15">
        <v>2009</v>
      </c>
      <c r="V4" s="15">
        <v>2010</v>
      </c>
      <c r="W4" s="15">
        <v>2011</v>
      </c>
      <c r="X4" s="15">
        <v>2012</v>
      </c>
      <c r="Y4" s="15">
        <v>2013</v>
      </c>
      <c r="Z4" s="15">
        <v>2014</v>
      </c>
      <c r="AA4" s="15">
        <v>2015</v>
      </c>
      <c r="AB4" s="15">
        <v>2016</v>
      </c>
      <c r="AC4" s="15">
        <v>2017</v>
      </c>
      <c r="AD4" s="15">
        <v>2018</v>
      </c>
      <c r="AE4" s="15">
        <v>2019</v>
      </c>
      <c r="AF4" s="15">
        <v>2020</v>
      </c>
    </row>
    <row r="5" spans="1:32" ht="15" customHeight="1" x14ac:dyDescent="0.2">
      <c r="A5" s="48" t="s">
        <v>51</v>
      </c>
      <c r="B5" s="34">
        <f>'3.1'!B5/'3.1'!$B5*100</f>
        <v>100</v>
      </c>
      <c r="C5" s="34">
        <f>'3.1'!C5/'3.1'!$B5*100</f>
        <v>104.23406325454093</v>
      </c>
      <c r="D5" s="34">
        <f>'3.1'!D5/'3.1'!$B5*100</f>
        <v>104.43227651993021</v>
      </c>
      <c r="E5" s="34">
        <f>'3.1'!E5/'3.1'!$B5*100</f>
        <v>101.82530352900811</v>
      </c>
      <c r="F5" s="34">
        <f>'3.1'!F5/'3.1'!$B5*100</f>
        <v>101.95961524440003</v>
      </c>
      <c r="G5" s="34">
        <f>'3.1'!G5/'3.1'!$B5*100</f>
        <v>103.9349455724292</v>
      </c>
      <c r="H5" s="34">
        <f>'3.1'!H5/'3.1'!$B5*100</f>
        <v>84.487678287125718</v>
      </c>
      <c r="I5" s="34">
        <f>'3.1'!I5/'3.1'!$B5*100</f>
        <v>96.443890265252307</v>
      </c>
      <c r="J5" s="34">
        <f>'3.1'!J5/'3.1'!$B5*100</f>
        <v>106.15927972836243</v>
      </c>
      <c r="K5" s="34">
        <f>'3.1'!K5/'3.1'!$B5*100</f>
        <v>107.48169784151949</v>
      </c>
      <c r="L5" s="34">
        <f>'3.1'!L5/'3.1'!$B5*100</f>
        <v>118.01839330784986</v>
      </c>
      <c r="M5" s="34">
        <f>'3.1'!M5/'3.1'!$B5*100</f>
        <v>103.40985445226853</v>
      </c>
      <c r="N5" s="34">
        <f>'3.1'!N5/'3.1'!$B5*100</f>
        <v>103.78997713428919</v>
      </c>
      <c r="O5" s="34">
        <f>'3.1'!O5/'3.1'!$B5*100</f>
        <v>102.16953570161445</v>
      </c>
      <c r="P5" s="34">
        <f>'3.1'!P5/'3.1'!$B5*100</f>
        <v>105.9328414836643</v>
      </c>
      <c r="Q5" s="34">
        <f>'3.1'!Q5/'3.1'!$B5*100</f>
        <v>103.22141655628711</v>
      </c>
      <c r="R5" s="34">
        <f>'3.1'!R5/'3.1'!$B5*100</f>
        <v>109.02362990695221</v>
      </c>
      <c r="S5" s="34">
        <f>'3.1'!S5/'3.1'!$B5*100</f>
        <v>109.91889204295646</v>
      </c>
      <c r="T5" s="34">
        <f>'3.1'!T5/'3.1'!$B5*100</f>
        <v>107.0349774641949</v>
      </c>
      <c r="U5" s="34">
        <f>'3.1'!U5/'3.1'!$B5*100</f>
        <v>98.398076468952979</v>
      </c>
      <c r="V5" s="34">
        <f>'3.1'!V5/'3.1'!$B5*100</f>
        <v>84.456893593747779</v>
      </c>
      <c r="W5" s="34">
        <f>'3.1'!W5/'3.1'!$B5*100</f>
        <v>82.325905737845403</v>
      </c>
      <c r="X5" s="34">
        <f>'3.1'!X5/'3.1'!$B5*100</f>
        <v>82.508016872351405</v>
      </c>
      <c r="Y5" s="34">
        <f>'3.1'!Y5/'3.1'!$B5*100</f>
        <v>83.153905707382449</v>
      </c>
      <c r="Z5" s="34">
        <f>'3.1'!Z5/'3.1'!$B5*100</f>
        <v>88.082183230580597</v>
      </c>
      <c r="AA5" s="34">
        <f>'3.1'!AA5/'3.1'!$B5*100</f>
        <v>95.137238255724256</v>
      </c>
      <c r="AB5" s="34">
        <f>'3.1'!AB5/'3.1'!$B5*100</f>
        <v>95.200996567372528</v>
      </c>
      <c r="AC5" s="34">
        <f>'3.1'!AC5/'3.1'!$B5*100</f>
        <v>93.21829361626969</v>
      </c>
      <c r="AD5" s="34">
        <f>'3.1'!AD5/'3.1'!$B5*100</f>
        <v>94.117812447292167</v>
      </c>
      <c r="AE5" s="34">
        <f>'3.1'!AE5/'3.1'!$B5*100</f>
        <v>87.621074044163933</v>
      </c>
      <c r="AF5" s="34">
        <f>'3.1'!AF5/'3.1'!$B5*100</f>
        <v>50.572366983239682</v>
      </c>
    </row>
    <row r="6" spans="1:32" ht="15" customHeight="1" x14ac:dyDescent="0.2">
      <c r="A6" s="48" t="s">
        <v>52</v>
      </c>
      <c r="B6" s="35">
        <f>'3.1'!B6/'3.1'!$B6*100</f>
        <v>100</v>
      </c>
      <c r="C6" s="35">
        <f>'3.1'!C6/'3.1'!$B6*100</f>
        <v>99.805158778656207</v>
      </c>
      <c r="D6" s="35">
        <f>'3.1'!D6/'3.1'!$B6*100</f>
        <v>96.526079385345483</v>
      </c>
      <c r="E6" s="35">
        <f>'3.1'!E6/'3.1'!$B6*100</f>
        <v>93.673565905762487</v>
      </c>
      <c r="F6" s="35">
        <f>'3.1'!F6/'3.1'!$B6*100</f>
        <v>98.001293642140226</v>
      </c>
      <c r="G6" s="35">
        <f>'3.1'!G6/'3.1'!$B6*100</f>
        <v>105.67988599639393</v>
      </c>
      <c r="H6" s="35">
        <f>'3.1'!H6/'3.1'!$B6*100</f>
        <v>86.306430780841453</v>
      </c>
      <c r="I6" s="35">
        <f>'3.1'!I6/'3.1'!$B6*100</f>
        <v>92.554542586666258</v>
      </c>
      <c r="J6" s="35">
        <f>'3.1'!J6/'3.1'!$B6*100</f>
        <v>96.850114667300659</v>
      </c>
      <c r="K6" s="35">
        <f>'3.1'!K6/'3.1'!$B6*100</f>
        <v>106.07986504251747</v>
      </c>
      <c r="L6" s="35">
        <f>'3.1'!L6/'3.1'!$B6*100</f>
        <v>112.1951961884841</v>
      </c>
      <c r="M6" s="35">
        <f>'3.1'!M6/'3.1'!$B6*100</f>
        <v>101.26736477392517</v>
      </c>
      <c r="N6" s="35">
        <f>'3.1'!N6/'3.1'!$B6*100</f>
        <v>112.48895380756807</v>
      </c>
      <c r="O6" s="35">
        <f>'3.1'!O6/'3.1'!$B6*100</f>
        <v>108.10654782355454</v>
      </c>
      <c r="P6" s="35">
        <f>'3.1'!P6/'3.1'!$B6*100</f>
        <v>102.53078586126645</v>
      </c>
      <c r="Q6" s="35">
        <f>'3.1'!Q6/'3.1'!$B6*100</f>
        <v>97.215621347674343</v>
      </c>
      <c r="R6" s="35">
        <f>'3.1'!R6/'3.1'!$B6*100</f>
        <v>98.338197252980848</v>
      </c>
      <c r="S6" s="35">
        <f>'3.1'!S6/'3.1'!$B6*100</f>
        <v>97.072594252615048</v>
      </c>
      <c r="T6" s="35">
        <f>'3.1'!T6/'3.1'!$B6*100</f>
        <v>95.950103951261198</v>
      </c>
      <c r="U6" s="35">
        <f>'3.1'!U6/'3.1'!$B6*100</f>
        <v>80.45080446468728</v>
      </c>
      <c r="V6" s="35">
        <f>'3.1'!V6/'3.1'!$B6*100</f>
        <v>81.27197530251415</v>
      </c>
      <c r="W6" s="35">
        <f>'3.1'!W6/'3.1'!$B6*100</f>
        <v>70.471916605893853</v>
      </c>
      <c r="X6" s="35">
        <f>'3.1'!X6/'3.1'!$B6*100</f>
        <v>66.826109582693235</v>
      </c>
      <c r="Y6" s="35">
        <f>'3.1'!Y6/'3.1'!$B6*100</f>
        <v>56.821444639662367</v>
      </c>
      <c r="Z6" s="35">
        <f>'3.1'!Z6/'3.1'!$B6*100</f>
        <v>55.912954034371701</v>
      </c>
      <c r="AA6" s="35">
        <f>'3.1'!AA6/'3.1'!$B6*100</f>
        <v>56.117850371199971</v>
      </c>
      <c r="AB6" s="35">
        <f>'3.1'!AB6/'3.1'!$B6*100</f>
        <v>51.320075049931532</v>
      </c>
      <c r="AC6" s="35">
        <f>'3.1'!AC6/'3.1'!$B6*100</f>
        <v>54.763156103627118</v>
      </c>
      <c r="AD6" s="35">
        <f>'3.1'!AD6/'3.1'!$B6*100</f>
        <v>51.326265227082388</v>
      </c>
      <c r="AE6" s="35">
        <f>'3.1'!AE6/'3.1'!$B6*100</f>
        <v>50.22611976820707</v>
      </c>
      <c r="AF6" s="35">
        <f>'3.1'!AF6/'3.1'!$B6*100</f>
        <v>48.215140440501401</v>
      </c>
    </row>
    <row r="7" spans="1:32" ht="15" customHeight="1" x14ac:dyDescent="0.2">
      <c r="A7" s="48" t="s">
        <v>53</v>
      </c>
      <c r="B7" s="35">
        <f>'3.1'!B7/'3.1'!$B7*100</f>
        <v>100</v>
      </c>
      <c r="C7" s="35">
        <f>'3.1'!C7/'3.1'!$B7*100</f>
        <v>104.80190251058832</v>
      </c>
      <c r="D7" s="35">
        <f>'3.1'!D7/'3.1'!$B7*100</f>
        <v>109.19611072512328</v>
      </c>
      <c r="E7" s="35">
        <f>'3.1'!E7/'3.1'!$B7*100</f>
        <v>96.942878699975651</v>
      </c>
      <c r="F7" s="35">
        <f>'3.1'!F7/'3.1'!$B7*100</f>
        <v>105.09311016530019</v>
      </c>
      <c r="G7" s="35">
        <f>'3.1'!G7/'3.1'!$B7*100</f>
        <v>116.66002511626704</v>
      </c>
      <c r="H7" s="35">
        <f>'3.1'!H7/'3.1'!$B7*100</f>
        <v>128.66917484346516</v>
      </c>
      <c r="I7" s="35">
        <f>'3.1'!I7/'3.1'!$B7*100</f>
        <v>142.12478511616601</v>
      </c>
      <c r="J7" s="35">
        <f>'3.1'!J7/'3.1'!$B7*100</f>
        <v>149.92281563551978</v>
      </c>
      <c r="K7" s="35">
        <f>'3.1'!K7/'3.1'!$B7*100</f>
        <v>158.58220842368297</v>
      </c>
      <c r="L7" s="35">
        <f>'3.1'!L7/'3.1'!$B7*100</f>
        <v>171.13864629038181</v>
      </c>
      <c r="M7" s="35">
        <f>'3.1'!M7/'3.1'!$B7*100</f>
        <v>173.02024036423845</v>
      </c>
      <c r="N7" s="35">
        <f>'3.1'!N7/'3.1'!$B7*100</f>
        <v>177.80453484336073</v>
      </c>
      <c r="O7" s="35">
        <f>'3.1'!O7/'3.1'!$B7*100</f>
        <v>185.06542096491151</v>
      </c>
      <c r="P7" s="35">
        <f>'3.1'!P7/'3.1'!$B7*100</f>
        <v>192.52097136248597</v>
      </c>
      <c r="Q7" s="35">
        <f>'3.1'!Q7/'3.1'!$B7*100</f>
        <v>201.28383459520487</v>
      </c>
      <c r="R7" s="35">
        <f>'3.1'!R7/'3.1'!$B7*100</f>
        <v>209.32730364412126</v>
      </c>
      <c r="S7" s="35">
        <f>'3.1'!S7/'3.1'!$B7*100</f>
        <v>223.82472786006201</v>
      </c>
      <c r="T7" s="35">
        <f>'3.1'!T7/'3.1'!$B7*100</f>
        <v>210.4015932870395</v>
      </c>
      <c r="U7" s="35">
        <f>'3.1'!U7/'3.1'!$B7*100</f>
        <v>194.45718613776683</v>
      </c>
      <c r="V7" s="35">
        <f>'3.1'!V7/'3.1'!$B7*100</f>
        <v>187.30579078709226</v>
      </c>
      <c r="W7" s="35">
        <f>'3.1'!W7/'3.1'!$B7*100</f>
        <v>184.23487048513977</v>
      </c>
      <c r="X7" s="35">
        <f>'3.1'!X7/'3.1'!$B7*100</f>
        <v>194.29633513745623</v>
      </c>
      <c r="Y7" s="35">
        <f>'3.1'!Y7/'3.1'!$B7*100</f>
        <v>196.822365154767</v>
      </c>
      <c r="Z7" s="35">
        <f>'3.1'!Z7/'3.1'!$B7*100</f>
        <v>203.37797105074483</v>
      </c>
      <c r="AA7" s="35">
        <f>'3.1'!AA7/'3.1'!$B7*100</f>
        <v>210.39456467652181</v>
      </c>
      <c r="AB7" s="35">
        <f>'3.1'!AB7/'3.1'!$B7*100</f>
        <v>219.99741389561854</v>
      </c>
      <c r="AC7" s="35">
        <f>'3.1'!AC7/'3.1'!$B7*100</f>
        <v>234.02946677937857</v>
      </c>
      <c r="AD7" s="35">
        <f>'3.1'!AD7/'3.1'!$B7*100</f>
        <v>230.88018237551924</v>
      </c>
      <c r="AE7" s="35">
        <f>'3.1'!AE7/'3.1'!$B7*100</f>
        <v>229.46562527611198</v>
      </c>
      <c r="AF7" s="35">
        <f>'3.1'!AF7/'3.1'!$B7*100</f>
        <v>203.93746687057174</v>
      </c>
    </row>
    <row r="8" spans="1:32" ht="15" customHeight="1" x14ac:dyDescent="0.2">
      <c r="A8" s="48" t="s">
        <v>54</v>
      </c>
      <c r="B8" s="35">
        <f>'3.1'!B8/'3.1'!$B8*100</f>
        <v>100</v>
      </c>
      <c r="C8" s="35">
        <f>'3.1'!C8/'3.1'!$B8*100</f>
        <v>113.8043700005291</v>
      </c>
      <c r="D8" s="35">
        <f>'3.1'!D8/'3.1'!$B8*100</f>
        <v>122.63265145374311</v>
      </c>
      <c r="E8" s="35">
        <f>'3.1'!E8/'3.1'!$B8*100</f>
        <v>105.54716339764082</v>
      </c>
      <c r="F8" s="35">
        <f>'3.1'!F8/'3.1'!$B8*100</f>
        <v>102.33801743816613</v>
      </c>
      <c r="G8" s="35">
        <f>'3.1'!G8/'3.1'!$B8*100</f>
        <v>110.61643381423222</v>
      </c>
      <c r="H8" s="35">
        <f>'3.1'!H8/'3.1'!$B8*100</f>
        <v>103.76712686949804</v>
      </c>
      <c r="I8" s="35">
        <f>'3.1'!I8/'3.1'!$B8*100</f>
        <v>103.76071782892728</v>
      </c>
      <c r="J8" s="35">
        <f>'3.1'!J8/'3.1'!$B8*100</f>
        <v>113.67831828089811</v>
      </c>
      <c r="K8" s="35">
        <f>'3.1'!K8/'3.1'!$B8*100</f>
        <v>138.15307015633763</v>
      </c>
      <c r="L8" s="35">
        <f>'3.1'!L8/'3.1'!$B8*100</f>
        <v>135.07551476540496</v>
      </c>
      <c r="M8" s="35">
        <f>'3.1'!M8/'3.1'!$B8*100</f>
        <v>121.07649720918107</v>
      </c>
      <c r="N8" s="35">
        <f>'3.1'!N8/'3.1'!$B8*100</f>
        <v>134.84864192414886</v>
      </c>
      <c r="O8" s="35">
        <f>'3.1'!O8/'3.1'!$B8*100</f>
        <v>127.54737853048861</v>
      </c>
      <c r="P8" s="35">
        <f>'3.1'!P8/'3.1'!$B8*100</f>
        <v>136.10997974058705</v>
      </c>
      <c r="Q8" s="35">
        <f>'3.1'!Q8/'3.1'!$B8*100</f>
        <v>139.30331557095576</v>
      </c>
      <c r="R8" s="35">
        <f>'3.1'!R8/'3.1'!$B8*100</f>
        <v>127.16561556509902</v>
      </c>
      <c r="S8" s="35">
        <f>'3.1'!S8/'3.1'!$B8*100</f>
        <v>127.6132905848045</v>
      </c>
      <c r="T8" s="35">
        <f>'3.1'!T8/'3.1'!$B8*100</f>
        <v>127.53320892047715</v>
      </c>
      <c r="U8" s="35">
        <f>'3.1'!U8/'3.1'!$B8*100</f>
        <v>129.72946402958024</v>
      </c>
      <c r="V8" s="35">
        <f>'3.1'!V8/'3.1'!$B8*100</f>
        <v>118.10364259573596</v>
      </c>
      <c r="W8" s="35">
        <f>'3.1'!W8/'3.1'!$B8*100</f>
        <v>110.3788546679763</v>
      </c>
      <c r="X8" s="35">
        <f>'3.1'!X8/'3.1'!$B8*100</f>
        <v>120.79773273713189</v>
      </c>
      <c r="Y8" s="35">
        <f>'3.1'!Y8/'3.1'!$B8*100</f>
        <v>101.89721109239589</v>
      </c>
      <c r="Z8" s="35">
        <f>'3.1'!Z8/'3.1'!$B8*100</f>
        <v>93.402214876507585</v>
      </c>
      <c r="AA8" s="35">
        <f>'3.1'!AA8/'3.1'!$B8*100</f>
        <v>102.61412352788581</v>
      </c>
      <c r="AB8" s="35">
        <f>'3.1'!AB8/'3.1'!$B8*100</f>
        <v>90.397878266475189</v>
      </c>
      <c r="AC8" s="35">
        <f>'3.1'!AC8/'3.1'!$B8*100</f>
        <v>107.10452035821423</v>
      </c>
      <c r="AD8" s="35">
        <f>'3.1'!AD8/'3.1'!$B8*100</f>
        <v>104.10710952425669</v>
      </c>
      <c r="AE8" s="35">
        <f>'3.1'!AE8/'3.1'!$B8*100</f>
        <v>98.585603328208819</v>
      </c>
      <c r="AF8" s="35">
        <f>'3.1'!AF8/'3.1'!$B8*100</f>
        <v>97.066850910588244</v>
      </c>
    </row>
    <row r="9" spans="1:32" ht="15" customHeight="1" x14ac:dyDescent="0.2">
      <c r="A9" s="49" t="s">
        <v>55</v>
      </c>
      <c r="B9" s="36">
        <f>'3.1'!B9/'3.1'!$B9*100</f>
        <v>100</v>
      </c>
      <c r="C9" s="36">
        <f>'3.1'!C9/'3.1'!$B9*100</f>
        <v>108.57371475576514</v>
      </c>
      <c r="D9" s="36">
        <f>'3.1'!D9/'3.1'!$B9*100</f>
        <v>117.79304038902177</v>
      </c>
      <c r="E9" s="36">
        <f>'3.1'!E9/'3.1'!$B9*100</f>
        <v>133.30039255153841</v>
      </c>
      <c r="F9" s="36">
        <f>'3.1'!F9/'3.1'!$B9*100</f>
        <v>133.61287790699069</v>
      </c>
      <c r="G9" s="36">
        <f>'3.1'!G9/'3.1'!$B9*100</f>
        <v>166.19154462548158</v>
      </c>
      <c r="H9" s="36">
        <f>'3.1'!H9/'3.1'!$B9*100</f>
        <v>143.05331830442282</v>
      </c>
      <c r="I9" s="36">
        <f>'3.1'!I9/'3.1'!$B9*100</f>
        <v>163.94320272917585</v>
      </c>
      <c r="J9" s="36">
        <f>'3.1'!J9/'3.1'!$B9*100</f>
        <v>177.78380341128965</v>
      </c>
      <c r="K9" s="36">
        <f>'3.1'!K9/'3.1'!$B9*100</f>
        <v>232.42469745308108</v>
      </c>
      <c r="L9" s="36">
        <f>'3.1'!L9/'3.1'!$B9*100</f>
        <v>228.81267266818179</v>
      </c>
      <c r="M9" s="36">
        <f>'3.1'!M9/'3.1'!$B9*100</f>
        <v>217.75809008363726</v>
      </c>
      <c r="N9" s="36">
        <f>'3.1'!N9/'3.1'!$B9*100</f>
        <v>255.06602594963931</v>
      </c>
      <c r="O9" s="36">
        <f>'3.1'!O9/'3.1'!$B9*100</f>
        <v>236.88678356844747</v>
      </c>
      <c r="P9" s="36">
        <f>'3.1'!P9/'3.1'!$B9*100</f>
        <v>251.32658002643785</v>
      </c>
      <c r="Q9" s="36">
        <f>'3.1'!Q9/'3.1'!$B9*100</f>
        <v>261.58693993139553</v>
      </c>
      <c r="R9" s="36">
        <f>'3.1'!R9/'3.1'!$B9*100</f>
        <v>258.93932151808707</v>
      </c>
      <c r="S9" s="36">
        <f>'3.1'!S9/'3.1'!$B9*100</f>
        <v>262.52992026074077</v>
      </c>
      <c r="T9" s="36">
        <f>'3.1'!T9/'3.1'!$B9*100</f>
        <v>253.82363355672089</v>
      </c>
      <c r="U9" s="36">
        <f>'3.1'!U9/'3.1'!$B9*100</f>
        <v>252.23874395162645</v>
      </c>
      <c r="V9" s="36">
        <f>'3.1'!V9/'3.1'!$B9*100</f>
        <v>232.66951086639716</v>
      </c>
      <c r="W9" s="36">
        <f>'3.1'!W9/'3.1'!$B9*100</f>
        <v>231.83181201809941</v>
      </c>
      <c r="X9" s="36">
        <f>'3.1'!X9/'3.1'!$B9*100</f>
        <v>254.99034563174266</v>
      </c>
      <c r="Y9" s="36">
        <f>'3.1'!Y9/'3.1'!$B9*100</f>
        <v>203.9746744785933</v>
      </c>
      <c r="Z9" s="36">
        <f>'3.1'!Z9/'3.1'!$B9*100</f>
        <v>194.5019629266088</v>
      </c>
      <c r="AA9" s="36">
        <f>'3.1'!AA9/'3.1'!$B9*100</f>
        <v>214.44841056804509</v>
      </c>
      <c r="AB9" s="36">
        <f>'3.1'!AB9/'3.1'!$B9*100</f>
        <v>188.4522791160785</v>
      </c>
      <c r="AC9" s="36">
        <f>'3.1'!AC9/'3.1'!$B9*100</f>
        <v>207.63565027317372</v>
      </c>
      <c r="AD9" s="36">
        <f>'3.1'!AD9/'3.1'!$B9*100</f>
        <v>194.92539888165763</v>
      </c>
      <c r="AE9" s="36">
        <f>'3.1'!AE9/'3.1'!$B9*100</f>
        <v>194.80432504340169</v>
      </c>
      <c r="AF9" s="36">
        <f>'3.1'!AF9/'3.1'!$B9*100</f>
        <v>176.78085251077974</v>
      </c>
    </row>
    <row r="10" spans="1:32" ht="15" customHeight="1" x14ac:dyDescent="0.2">
      <c r="A10" s="48" t="s">
        <v>56</v>
      </c>
      <c r="B10" s="35">
        <f>'3.1'!B10/'3.1'!$B10*100</f>
        <v>100</v>
      </c>
      <c r="C10" s="35">
        <f>'3.1'!C10/'3.1'!$B10*100</f>
        <v>98.519097891013502</v>
      </c>
      <c r="D10" s="35">
        <f>'3.1'!D10/'3.1'!$B10*100</f>
        <v>98.156436057963703</v>
      </c>
      <c r="E10" s="35">
        <f>'3.1'!E10/'3.1'!$B10*100</f>
        <v>110.57985492142568</v>
      </c>
      <c r="F10" s="35">
        <f>'3.1'!F10/'3.1'!$B10*100</f>
        <v>112.01521305043083</v>
      </c>
      <c r="G10" s="35">
        <f>'3.1'!G10/'3.1'!$B10*100</f>
        <v>103.79133882459561</v>
      </c>
      <c r="H10" s="35">
        <f>'3.1'!H10/'3.1'!$B10*100</f>
        <v>104.28108900425268</v>
      </c>
      <c r="I10" s="35">
        <f>'3.1'!I10/'3.1'!$B10*100</f>
        <v>100.34199363353706</v>
      </c>
      <c r="J10" s="35">
        <f>'3.1'!J10/'3.1'!$B10*100</f>
        <v>100.13045556240129</v>
      </c>
      <c r="K10" s="35">
        <f>'3.1'!K10/'3.1'!$B10*100</f>
        <v>104.05930980131848</v>
      </c>
      <c r="L10" s="35">
        <f>'3.1'!L10/'3.1'!$B10*100</f>
        <v>105.04721615673172</v>
      </c>
      <c r="M10" s="35">
        <f>'3.1'!M10/'3.1'!$B10*100</f>
        <v>103.55707858852324</v>
      </c>
      <c r="N10" s="35">
        <f>'3.1'!N10/'3.1'!$B10*100</f>
        <v>108.13517196289115</v>
      </c>
      <c r="O10" s="35">
        <f>'3.1'!O10/'3.1'!$B10*100</f>
        <v>107.31796298070708</v>
      </c>
      <c r="P10" s="35">
        <f>'3.1'!P10/'3.1'!$B10*100</f>
        <v>106.52528667283563</v>
      </c>
      <c r="Q10" s="35">
        <f>'3.1'!Q10/'3.1'!$B10*100</f>
        <v>105.24971360338175</v>
      </c>
      <c r="R10" s="35">
        <f>'3.1'!R10/'3.1'!$B10*100</f>
        <v>103.00356810087578</v>
      </c>
      <c r="S10" s="35">
        <f>'3.1'!S10/'3.1'!$B10*100</f>
        <v>79.495344265946827</v>
      </c>
      <c r="T10" s="35">
        <f>'3.1'!T10/'3.1'!$B10*100</f>
        <v>76.553913255780785</v>
      </c>
      <c r="U10" s="35">
        <f>'3.1'!U10/'3.1'!$B10*100</f>
        <v>76.303962914487684</v>
      </c>
      <c r="V10" s="35">
        <f>'3.1'!V10/'3.1'!$B10*100</f>
        <v>72.547651479366323</v>
      </c>
      <c r="W10" s="35">
        <f>'3.1'!W10/'3.1'!$B10*100</f>
        <v>71.497122280929872</v>
      </c>
      <c r="X10" s="35">
        <f>'3.1'!X10/'3.1'!$B10*100</f>
        <v>70.775399445920783</v>
      </c>
      <c r="Y10" s="35">
        <f>'3.1'!Y10/'3.1'!$B10*100</f>
        <v>67.661339486772022</v>
      </c>
      <c r="Z10" s="35">
        <f>'3.1'!Z10/'3.1'!$B10*100</f>
        <v>64.628964635465607</v>
      </c>
      <c r="AA10" s="35">
        <f>'3.1'!AA10/'3.1'!$B10*100</f>
        <v>63.37492124914089</v>
      </c>
      <c r="AB10" s="35">
        <f>'3.1'!AB10/'3.1'!$B10*100</f>
        <v>60.038112216620121</v>
      </c>
      <c r="AC10" s="35">
        <f>'3.1'!AC10/'3.1'!$B10*100</f>
        <v>56.304522608213993</v>
      </c>
      <c r="AD10" s="35">
        <f>'3.1'!AD10/'3.1'!$B10*100</f>
        <v>53.246957195966814</v>
      </c>
      <c r="AE10" s="35">
        <f>'3.1'!AE10/'3.1'!$B10*100</f>
        <v>53.776079357242715</v>
      </c>
      <c r="AF10" s="35">
        <f>'3.1'!AF10/'3.1'!$B10*100</f>
        <v>53.910082603803303</v>
      </c>
    </row>
    <row r="11" spans="1:32" ht="15" customHeight="1" x14ac:dyDescent="0.2">
      <c r="A11" s="48" t="s">
        <v>57</v>
      </c>
      <c r="B11" s="35">
        <f>'3.1'!B11/'3.1'!$B11*100</f>
        <v>100</v>
      </c>
      <c r="C11" s="35">
        <f>'3.1'!C11/'3.1'!$B11*100</f>
        <v>101.88647809956748</v>
      </c>
      <c r="D11" s="35">
        <f>'3.1'!D11/'3.1'!$B11*100</f>
        <v>103.78189433728613</v>
      </c>
      <c r="E11" s="35">
        <f>'3.1'!E11/'3.1'!$B11*100</f>
        <v>102.46891720408276</v>
      </c>
      <c r="F11" s="35">
        <f>'3.1'!F11/'3.1'!$B11*100</f>
        <v>102.01056788480652</v>
      </c>
      <c r="G11" s="35">
        <f>'3.1'!G11/'3.1'!$B11*100</f>
        <v>102.57341548689651</v>
      </c>
      <c r="H11" s="35">
        <f>'3.1'!H11/'3.1'!$B11*100</f>
        <v>103.33166704418653</v>
      </c>
      <c r="I11" s="35">
        <f>'3.1'!I11/'3.1'!$B11*100</f>
        <v>105.53812622754131</v>
      </c>
      <c r="J11" s="35">
        <f>'3.1'!J11/'3.1'!$B11*100</f>
        <v>105.79326060916883</v>
      </c>
      <c r="K11" s="35">
        <f>'3.1'!K11/'3.1'!$B11*100</f>
        <v>107.80496699900665</v>
      </c>
      <c r="L11" s="35">
        <f>'3.1'!L11/'3.1'!$B11*100</f>
        <v>108.03938965535728</v>
      </c>
      <c r="M11" s="35">
        <f>'3.1'!M11/'3.1'!$B11*100</f>
        <v>109.0936588461603</v>
      </c>
      <c r="N11" s="35">
        <f>'3.1'!N11/'3.1'!$B11*100</f>
        <v>110.47030648270525</v>
      </c>
      <c r="O11" s="35">
        <f>'3.1'!O11/'3.1'!$B11*100</f>
        <v>109.92649928287597</v>
      </c>
      <c r="P11" s="35">
        <f>'3.1'!P11/'3.1'!$B11*100</f>
        <v>112.48932159959286</v>
      </c>
      <c r="Q11" s="35">
        <f>'3.1'!Q11/'3.1'!$B11*100</f>
        <v>113.65793092152623</v>
      </c>
      <c r="R11" s="35">
        <f>'3.1'!R11/'3.1'!$B11*100</f>
        <v>110.73968774209992</v>
      </c>
      <c r="S11" s="35">
        <f>'3.1'!S11/'3.1'!$B11*100</f>
        <v>106.42357889753116</v>
      </c>
      <c r="T11" s="35">
        <f>'3.1'!T11/'3.1'!$B11*100</f>
        <v>106.35740299410668</v>
      </c>
      <c r="U11" s="35">
        <f>'3.1'!U11/'3.1'!$B11*100</f>
        <v>102.5511869727839</v>
      </c>
      <c r="V11" s="35">
        <f>'3.1'!V11/'3.1'!$B11*100</f>
        <v>98.29416199385652</v>
      </c>
      <c r="W11" s="35">
        <f>'3.1'!W11/'3.1'!$B11*100</f>
        <v>95.4124310168215</v>
      </c>
      <c r="X11" s="35">
        <f>'3.1'!X11/'3.1'!$B11*100</f>
        <v>95.709779260796239</v>
      </c>
      <c r="Y11" s="35">
        <f>'3.1'!Y11/'3.1'!$B11*100</f>
        <v>93.004635108680674</v>
      </c>
      <c r="Z11" s="35">
        <f>'3.1'!Z11/'3.1'!$B11*100</f>
        <v>92.881510032958417</v>
      </c>
      <c r="AA11" s="35">
        <f>'3.1'!AA11/'3.1'!$B11*100</f>
        <v>88.273231092959804</v>
      </c>
      <c r="AB11" s="35">
        <f>'3.1'!AB11/'3.1'!$B11*100</f>
        <v>84.634208239616783</v>
      </c>
      <c r="AC11" s="35">
        <f>'3.1'!AC11/'3.1'!$B11*100</f>
        <v>79.509323943928038</v>
      </c>
      <c r="AD11" s="35">
        <f>'3.1'!AD11/'3.1'!$B11*100</f>
        <v>75.470304461936365</v>
      </c>
      <c r="AE11" s="35">
        <f>'3.1'!AE11/'3.1'!$B11*100</f>
        <v>73.648517185794276</v>
      </c>
      <c r="AF11" s="35">
        <f>'3.1'!AF11/'3.1'!$B11*100</f>
        <v>68.825250753682525</v>
      </c>
    </row>
    <row r="12" spans="1:32" ht="30.2" customHeight="1" x14ac:dyDescent="0.2">
      <c r="A12" s="16" t="s">
        <v>61</v>
      </c>
      <c r="B12" s="38">
        <f>'3.1'!B12/'3.1'!$B12*100</f>
        <v>100</v>
      </c>
      <c r="C12" s="38">
        <f>'3.1'!C12/'3.1'!$B12*100</f>
        <v>102.41112369753725</v>
      </c>
      <c r="D12" s="38">
        <f>'3.1'!D12/'3.1'!$B12*100</f>
        <v>102.332934481088</v>
      </c>
      <c r="E12" s="38">
        <f>'3.1'!E12/'3.1'!$B12*100</f>
        <v>98.69585661091908</v>
      </c>
      <c r="F12" s="38">
        <f>'3.1'!F12/'3.1'!$B12*100</f>
        <v>101.89607463983923</v>
      </c>
      <c r="G12" s="38">
        <f>'3.1'!G12/'3.1'!$B12*100</f>
        <v>108.98499287340317</v>
      </c>
      <c r="H12" s="38">
        <f>'3.1'!H12/'3.1'!$B12*100</f>
        <v>96.673445568537034</v>
      </c>
      <c r="I12" s="38">
        <f>'3.1'!I12/'3.1'!$B12*100</f>
        <v>103.9461747936566</v>
      </c>
      <c r="J12" s="38">
        <f>'3.1'!J12/'3.1'!$B12*100</f>
        <v>109.71559944918832</v>
      </c>
      <c r="K12" s="38">
        <f>'3.1'!K12/'3.1'!$B12*100</f>
        <v>119.72881080422721</v>
      </c>
      <c r="L12" s="38">
        <f>'3.1'!L12/'3.1'!$B12*100</f>
        <v>125.75271193101251</v>
      </c>
      <c r="M12" s="38">
        <f>'3.1'!M12/'3.1'!$B12*100</f>
        <v>116.93537118635871</v>
      </c>
      <c r="N12" s="38">
        <f>'3.1'!N12/'3.1'!$B12*100</f>
        <v>126.00502146774252</v>
      </c>
      <c r="O12" s="38">
        <f>'3.1'!O12/'3.1'!$B12*100</f>
        <v>123.28293705363443</v>
      </c>
      <c r="P12" s="38">
        <f>'3.1'!P12/'3.1'!$B12*100</f>
        <v>123.06134461486846</v>
      </c>
      <c r="Q12" s="38">
        <f>'3.1'!Q12/'3.1'!$B12*100</f>
        <v>121.6556553651496</v>
      </c>
      <c r="R12" s="38">
        <f>'3.1'!R12/'3.1'!$B12*100</f>
        <v>122.8738774960096</v>
      </c>
      <c r="S12" s="38">
        <f>'3.1'!S12/'3.1'!$B12*100</f>
        <v>122.98456949028471</v>
      </c>
      <c r="T12" s="38">
        <f>'3.1'!T12/'3.1'!$B12*100</f>
        <v>119.76268558237484</v>
      </c>
      <c r="U12" s="38">
        <f>'3.1'!U12/'3.1'!$B12*100</f>
        <v>108.26081557738266</v>
      </c>
      <c r="V12" s="38">
        <f>'3.1'!V12/'3.1'!$B12*100</f>
        <v>103.95440996820788</v>
      </c>
      <c r="W12" s="38">
        <f>'3.1'!W12/'3.1'!$B12*100</f>
        <v>96.827015201523508</v>
      </c>
      <c r="X12" s="38">
        <f>'3.1'!X12/'3.1'!$B12*100</f>
        <v>97.782481571189379</v>
      </c>
      <c r="Y12" s="38">
        <f>'3.1'!Y12/'3.1'!$B12*100</f>
        <v>89.657650427602476</v>
      </c>
      <c r="Z12" s="38">
        <f>'3.1'!Z12/'3.1'!$B12*100</f>
        <v>89.643400255213407</v>
      </c>
      <c r="AA12" s="38">
        <f>'3.1'!AA12/'3.1'!$B12*100</f>
        <v>92.653409771464268</v>
      </c>
      <c r="AB12" s="38">
        <f>'3.1'!AB12/'3.1'!$B12*100</f>
        <v>89.354811944092233</v>
      </c>
      <c r="AC12" s="38">
        <f>'3.1'!AC12/'3.1'!$B12*100</f>
        <v>94.136588619607338</v>
      </c>
      <c r="AD12" s="38">
        <f>'3.1'!AD12/'3.1'!$B12*100</f>
        <v>91.04170023972614</v>
      </c>
      <c r="AE12" s="38">
        <f>'3.1'!AE12/'3.1'!$B12*100</f>
        <v>88.9304195937342</v>
      </c>
      <c r="AF12" s="38">
        <f>'3.1'!AF12/'3.1'!$B12*100</f>
        <v>78.51110217398292</v>
      </c>
    </row>
    <row r="13" spans="1:32" ht="13.5" thickBot="1" x14ac:dyDescent="0.25">
      <c r="A13" s="112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32" ht="13.7" customHeight="1" thickTop="1" x14ac:dyDescent="0.2">
      <c r="A14" s="113" t="s">
        <v>62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</row>
    <row r="15" spans="1:32" ht="13.5" thickBot="1" x14ac:dyDescent="0.25">
      <c r="A15" s="114" t="s">
        <v>23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</row>
    <row r="16" spans="1:32" ht="13.5" thickTop="1" x14ac:dyDescent="0.2">
      <c r="A16" s="108" t="s">
        <v>24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ht="13.5" thickBot="1" x14ac:dyDescent="0.25">
      <c r="A17" s="8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</row>
    <row r="18" spans="1:32" ht="13.5" thickTop="1" x14ac:dyDescent="0.2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32" x14ac:dyDescent="0.2"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32" x14ac:dyDescent="0.2"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32" x14ac:dyDescent="0.2"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32" x14ac:dyDescent="0.2"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32" x14ac:dyDescent="0.2"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32" x14ac:dyDescent="0.2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</row>
    <row r="25" spans="1:32" x14ac:dyDescent="0.2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</row>
  </sheetData>
  <pageMargins left="0.75" right="0.75" top="1" bottom="1" header="0" footer="0"/>
  <pageSetup paperSize="9" fitToWidth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0C7ACBD4147C18468E625CC1D52F5310" ma:contentTypeVersion="10" ma:contentTypeDescription="Sortu dokumentu berri bat." ma:contentTypeScope="" ma:versionID="2fee6ce5cdfe9b58ef1e88b0b99067d8">
  <xsd:schema xmlns:xsd="http://www.w3.org/2001/XMLSchema" xmlns:xs="http://www.w3.org/2001/XMLSchema" xmlns:p="http://schemas.microsoft.com/office/2006/metadata/properties" xmlns:ns2="c8e9c400-5973-45a4-8dc7-bd30cc704374" targetNamespace="http://schemas.microsoft.com/office/2006/metadata/properties" ma:root="true" ma:fieldsID="6e667b59bd0d809da5da2f974ff73616" ns2:_="">
    <xsd:import namespace="c8e9c400-5973-45a4-8dc7-bd30cc704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F8BA06-9DE9-4F8F-8814-699D9C651BA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c8e9c400-5973-45a4-8dc7-bd30cc704374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441065-7BA0-4495-B5D9-EB7F759181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98E77-28C0-43A3-B252-97D4FD67BC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13</vt:i4>
      </vt:variant>
      <vt:variant>
        <vt:lpstr>Barruti izendunak</vt:lpstr>
      </vt:variant>
      <vt:variant>
        <vt:i4>10</vt:i4>
      </vt:variant>
    </vt:vector>
  </HeadingPairs>
  <TitlesOfParts>
    <vt:vector size="23" baseType="lpstr">
      <vt:lpstr>Índice</vt:lpstr>
      <vt:lpstr>1.1</vt:lpstr>
      <vt:lpstr>1.2</vt:lpstr>
      <vt:lpstr>1.3</vt:lpstr>
      <vt:lpstr>2.1</vt:lpstr>
      <vt:lpstr>2.2</vt:lpstr>
      <vt:lpstr>2.3</vt:lpstr>
      <vt:lpstr>3.1</vt:lpstr>
      <vt:lpstr>3.2</vt:lpstr>
      <vt:lpstr>3.3</vt:lpstr>
      <vt:lpstr>4.1</vt:lpstr>
      <vt:lpstr>4.2</vt:lpstr>
      <vt:lpstr>4.3</vt:lpstr>
      <vt:lpstr>'1.2'!Inprimatzeko_area</vt:lpstr>
      <vt:lpstr>'1.3'!Inprimatzeko_area</vt:lpstr>
      <vt:lpstr>'2.1'!Inprimatzeko_area</vt:lpstr>
      <vt:lpstr>'2.2'!Inprimatzeko_area</vt:lpstr>
      <vt:lpstr>'2.3'!Inprimatzeko_area</vt:lpstr>
      <vt:lpstr>'3.2'!Inprimatzeko_area</vt:lpstr>
      <vt:lpstr>'3.3'!Inprimatzeko_area</vt:lpstr>
      <vt:lpstr>'4.1'!Inprimatzeko_area</vt:lpstr>
      <vt:lpstr>'4.2'!Inprimatzeko_area</vt:lpstr>
      <vt:lpstr>'4.3'!Inprimatzeko_area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Montoya Arroniz, Imanol</dc:creator>
  <cp:keywords/>
  <dc:description/>
  <cp:lastModifiedBy>Pérez Lekue, Ricardo</cp:lastModifiedBy>
  <cp:revision/>
  <dcterms:created xsi:type="dcterms:W3CDTF">2016-06-15T10:09:19Z</dcterms:created>
  <dcterms:modified xsi:type="dcterms:W3CDTF">2022-05-11T07:32:22Z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cb259490-5ff7-4288-aa30-2615eddbb14d</vt:lpwstr>
  </property>
  <property fmtid="{D5CDD505-2E9C-101B-9397-08002B2CF9AE}" pid="3" name="ContentTypeId">
    <vt:lpwstr>0x0101000C7ACBD4147C18468E625CC1D52F5310</vt:lpwstr>
  </property>
</Properties>
</file>