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22.xml.rels" ContentType="application/vnd.openxmlformats-package.relationships+xml"/>
  <Override PartName="/xl/worksheets/_rels/sheet1.xml.rels" ContentType="application/vnd.openxmlformats-package.relationships+xml"/>
  <Override PartName="/xl/worksheets/_rels/sheet23.xml.rels" ContentType="application/vnd.openxmlformats-package.relationships+xml"/>
  <Override PartName="/xl/worksheets/_rels/sheet2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9.xml.rels" ContentType="application/vnd.openxmlformats-package.relationships+xml"/>
  <Override PartName="/xl/worksheets/_rels/sheet20.xml.rels" ContentType="application/vnd.openxmlformats-package.relationships+xml"/>
  <Override PartName="/xl/worksheets/_rels/sheet21.xml.rels" ContentType="application/vnd.openxmlformats-package.relationships+xml"/>
  <Override PartName="/xl/worksheets/_rels/sheet25.xml.rels" ContentType="application/vnd.openxmlformats-package.relationships+xml"/>
  <Override PartName="/xl/worksheets/_rels/sheet26.xml.rels" ContentType="application/vnd.openxmlformats-package.relationships+xml"/>
  <Override PartName="/xl/worksheets/_rels/sheet27.xml.rels" ContentType="application/vnd.openxmlformats-package.relationships+xml"/>
  <Override PartName="/xl/worksheets/_rels/sheet28.xml.rels" ContentType="application/vnd.openxmlformats-package.relationships+xml"/>
  <Override PartName="/xl/worksheets/_rels/sheet29.xml.rels" ContentType="application/vnd.openxmlformats-package.relationships+xml"/>
  <Override PartName="/xl/worksheets/_rels/sheet30.xml.rels" ContentType="application/vnd.openxmlformats-package.relationships+xml"/>
  <Override PartName="/xl/worksheets/_rels/sheet31.xml.rels" ContentType="application/vnd.openxmlformats-package.relationships+xml"/>
  <Override PartName="/xl/worksheets/_rels/sheet32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4.jpeg" ContentType="image/jpeg"/>
  <Override PartName="/xl/media/image1.wmf" ContentType="image/x-wmf"/>
  <Override PartName="/xl/media/image3.png" ContentType="image/png"/>
  <Override PartName="/xl/media/image2.wmf" ContentType="image/x-wmf"/>
  <Override PartName="/xl/media/image7.png" ContentType="image/png"/>
  <Override PartName="/xl/media/image5.jpeg" ContentType="image/jpeg"/>
  <Override PartName="/xl/media/image6.jpeg" ContentType="image/jpeg"/>
  <Override PartName="/xl/media/image8.png" ContentType="image/png"/>
  <Override PartName="/xl/media/image9.png" ContentType="image/png"/>
  <Override PartName="/xl/media/image10.png" ContentType="image/png"/>
  <Override PartName="/xl/media/image11.wmf" ContentType="image/x-wmf"/>
  <Override PartName="/xl/media/image12.wmf" ContentType="image/x-wmf"/>
  <Override PartName="/xl/sharedStrings.xml" ContentType="application/vnd.openxmlformats-officedocument.spreadsheetml.sharedStrings+xml"/>
  <Override PartName="/xl/charts/chart53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35.xml" ContentType="application/vnd.openxmlformats-officedocument.drawingml.chart+xml"/>
  <Override PartName="/xl/charts/chart2.xml" ContentType="application/vnd.openxmlformats-officedocument.drawingml.chart+xml"/>
  <Override PartName="/xl/charts/chart36.xml" ContentType="application/vnd.openxmlformats-officedocument.drawingml.chart+xml"/>
  <Override PartName="/xl/charts/chart3.xml" ContentType="application/vnd.openxmlformats-officedocument.drawingml.chart+xml"/>
  <Override PartName="/xl/charts/chart37.xml" ContentType="application/vnd.openxmlformats-officedocument.drawingml.chart+xml"/>
  <Override PartName="/xl/charts/chart4.xml" ContentType="application/vnd.openxmlformats-officedocument.drawingml.chart+xml"/>
  <Override PartName="/xl/charts/chart38.xml" ContentType="application/vnd.openxmlformats-officedocument.drawingml.chart+xml"/>
  <Override PartName="/xl/charts/chart5.xml" ContentType="application/vnd.openxmlformats-officedocument.drawingml.chart+xml"/>
  <Override PartName="/xl/charts/chart39.xml" ContentType="application/vnd.openxmlformats-officedocument.drawingml.chart+xml"/>
  <Override PartName="/xl/charts/chart50.xml" ContentType="application/vnd.openxmlformats-officedocument.drawingml.chart+xml"/>
  <Override PartName="/xl/charts/chart6.xml" ContentType="application/vnd.openxmlformats-officedocument.drawingml.chart+xml"/>
  <Override PartName="/xl/charts/chart51.xml" ContentType="application/vnd.openxmlformats-officedocument.drawingml.chart+xml"/>
  <Override PartName="/xl/charts/chart7.xml" ContentType="application/vnd.openxmlformats-officedocument.drawingml.chart+xml"/>
  <Override PartName="/xl/charts/chart52.xml" ContentType="application/vnd.openxmlformats-officedocument.drawingml.chart+xml"/>
  <Override PartName="/xl/charts/chart8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9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false" xWindow="0" yWindow="0" windowWidth="16384" windowHeight="8192" tabRatio="871" firstSheet="0" activeTab="0"/>
  </bookViews>
  <sheets>
    <sheet name="c-intereg" sheetId="1" state="visible" r:id="rId2"/>
    <sheet name="Indice" sheetId="2" state="visible" r:id="rId3"/>
    <sheet name="GRÁFICOS_TN" sheetId="3" state="hidden" r:id="rId4"/>
    <sheet name="GRÁFICOS_VL" sheetId="4" state="hidden" r:id="rId5"/>
    <sheet name="GráficosT(2)" sheetId="5" state="hidden" r:id="rId6"/>
    <sheet name="GráficosV (2)" sheetId="6" state="hidden" r:id="rId7"/>
    <sheet name="EXPT_VL" sheetId="7" state="visible" r:id="rId8"/>
    <sheet name="IMPT_VL" sheetId="8" state="visible" r:id="rId9"/>
    <sheet name="INTRA_VL" sheetId="9" state="visible" r:id="rId10"/>
    <sheet name="EXPT_TN" sheetId="10" state="visible" r:id="rId11"/>
    <sheet name="IMPT_TN" sheetId="11" state="visible" r:id="rId12"/>
    <sheet name="INTRA_TN" sheetId="12" state="visible" r:id="rId13"/>
    <sheet name="VAB" sheetId="13" state="visible" r:id="rId14"/>
    <sheet name="PROD_E" sheetId="14" state="visible" r:id="rId15"/>
    <sheet name="EXPV_RM" sheetId="15" state="visible" r:id="rId16"/>
    <sheet name="IMPV_RM" sheetId="16" state="visible" r:id="rId17"/>
    <sheet name="EXPT_RM" sheetId="17" state="visible" r:id="rId18"/>
    <sheet name="IMPT_RM" sheetId="18" state="visible" r:id="rId19"/>
    <sheet name="GráficosT" sheetId="19" state="hidden" r:id="rId20"/>
    <sheet name="GráficosV" sheetId="20" state="hidden" r:id="rId21"/>
    <sheet name="G.COMERCIO.E" sheetId="21" state="hidden" r:id="rId22"/>
    <sheet name="Tn_vl" sheetId="22" state="hidden" r:id="rId23"/>
    <sheet name="GráficosT(2" sheetId="23" state="hidden" r:id="rId24"/>
    <sheet name="GráficosV (2" sheetId="24" state="hidden" r:id="rId25"/>
    <sheet name="ERR.EXT.TN" sheetId="25" state="hidden" r:id="rId26"/>
    <sheet name="ERR.IMP.TN" sheetId="26" state="hidden" r:id="rId27"/>
    <sheet name="ERR.INT.TN" sheetId="27" state="hidden" r:id="rId28"/>
    <sheet name="E.I.S.TN" sheetId="28" state="hidden" r:id="rId29"/>
    <sheet name="ERR.EXP.VL" sheetId="29" state="hidden" r:id="rId30"/>
    <sheet name="ERR.IMP.VL" sheetId="30" state="hidden" r:id="rId31"/>
    <sheet name="ERR.IN.VL" sheetId="31" state="hidden" r:id="rId32"/>
    <sheet name="E.I.S.VL" sheetId="32" state="hidden" r:id="rId33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<sst xmlns="http://schemas.openxmlformats.org/spreadsheetml/2006/main" count="2550" uniqueCount="325">
  <si>
    <t xml:space="preserve">Índice</t>
  </si>
  <si>
    <t xml:space="preserve">Portada</t>
  </si>
  <si>
    <r>
      <rPr>
        <sz val="18"/>
        <color rgb="FF000080"/>
        <rFont val="Aharoni"/>
        <family val="0"/>
        <charset val="177"/>
      </rPr>
      <t xml:space="preserve">Millones de</t>
    </r>
    <r>
      <rPr>
        <sz val="18"/>
        <color rgb="FF008000"/>
        <rFont val="Aharoni"/>
        <family val="0"/>
        <charset val="177"/>
      </rPr>
      <t xml:space="preserve"> EUROS</t>
    </r>
  </si>
  <si>
    <r>
      <rPr>
        <sz val="18"/>
        <color rgb="FF000080"/>
        <rFont val="Aharoni"/>
        <family val="0"/>
        <charset val="177"/>
      </rPr>
      <t xml:space="preserve">Miles de </t>
    </r>
    <r>
      <rPr>
        <sz val="18"/>
        <color rgb="FF008000"/>
        <rFont val="Aharoni"/>
        <family val="0"/>
        <charset val="177"/>
      </rPr>
      <t xml:space="preserve">TONELADAS</t>
    </r>
  </si>
  <si>
    <t xml:space="preserve">Estimación trimestral y dato anual</t>
  </si>
  <si>
    <t xml:space="preserve">Exportaciones inter-regionales 1995:1-2019:1</t>
  </si>
  <si>
    <t xml:space="preserve">Importaciones inter-regionales 1995:1-2019:1</t>
  </si>
  <si>
    <t xml:space="preserve">Comercio intra-regional 1995:1-2019:1</t>
  </si>
  <si>
    <r>
      <rPr>
        <sz val="18"/>
        <color rgb="FF000080"/>
        <rFont val="Aharoni"/>
        <family val="0"/>
        <charset val="177"/>
      </rPr>
      <t xml:space="preserve">Producci</t>
    </r>
    <r>
      <rPr>
        <b val="true"/>
        <sz val="18"/>
        <color rgb="FF000080"/>
        <rFont val="Aharoni"/>
        <family val="0"/>
        <charset val="177"/>
      </rPr>
      <t xml:space="preserve">ó</t>
    </r>
    <r>
      <rPr>
        <sz val="18"/>
        <color rgb="FF000080"/>
        <rFont val="Aharoni"/>
        <family val="0"/>
        <charset val="177"/>
      </rPr>
      <t xml:space="preserve">n efectiva</t>
    </r>
  </si>
  <si>
    <t xml:space="preserve">Pro-memoria: Datos de referencia</t>
  </si>
  <si>
    <t xml:space="preserve">Producción efectiva en millones de euros</t>
  </si>
  <si>
    <t xml:space="preserve">VAB</t>
  </si>
  <si>
    <t xml:space="preserve">Producción efectiva 1995:1-2019:1</t>
  </si>
  <si>
    <t xml:space="preserve">Comercio exterior. Millones de EUROS</t>
  </si>
  <si>
    <t xml:space="preserve">Exportaciones inter-nacionales 1995:1-2019:1</t>
  </si>
  <si>
    <t xml:space="preserve">Importaciones inter-nacionales 1995:1-2019:1</t>
  </si>
  <si>
    <t xml:space="preserve">Comercio exterior. Miles de TONELADAS</t>
  </si>
  <si>
    <t xml:space="preserve">Miles de Toneladas</t>
  </si>
  <si>
    <t xml:space="preserve">Gráficos descriptivos</t>
  </si>
  <si>
    <t xml:space="preserve">Valor efectivo y predicción anual de las exportaciones interregionales. CCAA. 2016</t>
  </si>
  <si>
    <r>
      <rPr>
        <sz val="10"/>
        <color rgb="FFFFFFFF"/>
        <rFont val="Arial"/>
        <family val="2"/>
      </rPr>
      <t xml:space="preserve">Valor interpolado y predicción </t>
    </r>
    <r>
      <rPr>
        <b val="true"/>
        <sz val="10"/>
        <color rgb="FFFFFFFF"/>
        <rFont val="Arial"/>
        <family val="2"/>
      </rPr>
      <t xml:space="preserve">trimestral</t>
    </r>
    <r>
      <rPr>
        <sz val="10"/>
        <color rgb="FFFFFFFF"/>
        <rFont val="Arial"/>
        <family val="2"/>
      </rPr>
      <t xml:space="preserve"> de las exportaciones interregionales. </t>
    </r>
  </si>
  <si>
    <t xml:space="preserve">Valor efectivo y predicción anual de las importaciones interregionales. CCAA. 2016</t>
  </si>
  <si>
    <r>
      <rPr>
        <sz val="10"/>
        <color rgb="FFFFFFFF"/>
        <rFont val="Arial"/>
        <family val="2"/>
      </rPr>
      <t xml:space="preserve">Valor interpolado y predicción </t>
    </r>
    <r>
      <rPr>
        <b val="true"/>
        <sz val="10"/>
        <color rgb="FFFFFFFF"/>
        <rFont val="Arial"/>
        <family val="2"/>
      </rPr>
      <t xml:space="preserve">trimestral</t>
    </r>
    <r>
      <rPr>
        <sz val="10"/>
        <color rgb="FFFFFFFF"/>
        <rFont val="Arial"/>
        <family val="2"/>
      </rPr>
      <t xml:space="preserve"> de las importaciones interregionales.</t>
    </r>
  </si>
  <si>
    <t xml:space="preserve">Valor efectivo y predicción anual del comercio intrarregional. CCAA. 2016</t>
  </si>
  <si>
    <r>
      <rPr>
        <sz val="10"/>
        <color rgb="FFFFFFFF"/>
        <rFont val="Arial"/>
        <family val="2"/>
      </rPr>
      <t xml:space="preserve">Valor interpolado y predicción </t>
    </r>
    <r>
      <rPr>
        <b val="true"/>
        <sz val="10"/>
        <color rgb="FFFFFFFF"/>
        <rFont val="Arial"/>
        <family val="2"/>
      </rPr>
      <t xml:space="preserve">trimestral</t>
    </r>
    <r>
      <rPr>
        <sz val="10"/>
        <color rgb="FFFFFFFF"/>
        <rFont val="Arial"/>
        <family val="2"/>
      </rPr>
      <t xml:space="preserve"> del comercio intrarregional.</t>
    </r>
  </si>
  <si>
    <t xml:space="preserve">Exportaciones, Importaciones y Saldo del Comercio interregional. CCAA. 2018</t>
  </si>
  <si>
    <t xml:space="preserve">Evolución trimestral de las exportaciones interregionales y del VAB. NACIONAL. 2000:1-2019:1</t>
  </si>
  <si>
    <t xml:space="preserve">Millones de Euros</t>
  </si>
  <si>
    <t xml:space="preserve">Gráficos  descriptivos</t>
  </si>
  <si>
    <t xml:space="preserve">Evolución trimestral de las exportaciones interregionales y del VAB. NACIONAL. 2000:1- 2019:1</t>
  </si>
  <si>
    <t xml:space="preserve">Evolución del comercio español interior y exterior de bienes según categoría geográfica. NACIONAL. 1996:1- 2019:1</t>
  </si>
  <si>
    <t xml:space="preserve">Distribución geográfica del comercio regional. 2007. </t>
  </si>
  <si>
    <t xml:space="preserve">Exportaciones TN</t>
  </si>
  <si>
    <t xml:space="preserve">Importaciones TN</t>
  </si>
  <si>
    <t xml:space="preserve">Intra-regional TN</t>
  </si>
  <si>
    <t xml:space="preserve">Valor efectivo y predicción de las exportaciones interregionales.</t>
  </si>
  <si>
    <t xml:space="preserve">Error medio en la estimación de los distintos tipos de flujos en toneladas, en el año 2007</t>
  </si>
  <si>
    <t xml:space="preserve">Exportaciones, Importaciones y Saldo del Comercio interregional 2007.</t>
  </si>
  <si>
    <t xml:space="preserve">Miles de Toneladas.</t>
  </si>
  <si>
    <t xml:space="preserve">Valor de interpolación y de predicción de las exportaciones interregionales. </t>
  </si>
  <si>
    <t xml:space="preserve">Valor de interpolación (y)</t>
  </si>
  <si>
    <t xml:space="preserve">Valor de predicción (y*)</t>
  </si>
  <si>
    <t xml:space="preserve">Porcentage de error </t>
  </si>
  <si>
    <t xml:space="preserve">valor de predicción (y*)</t>
  </si>
  <si>
    <t xml:space="preserve">Miles de Toneladas. 2007</t>
  </si>
  <si>
    <t xml:space="preserve"> Miles de Toneladas</t>
  </si>
  <si>
    <t xml:space="preserve">Valor de predicción</t>
  </si>
  <si>
    <t xml:space="preserve">Andalucía</t>
  </si>
  <si>
    <t xml:space="preserve">T-1</t>
  </si>
  <si>
    <t xml:space="preserve">Interregional TN</t>
  </si>
  <si>
    <t xml:space="preserve">Errores (Y-Y*)/Y</t>
  </si>
  <si>
    <t xml:space="preserve">Propia CCAA</t>
  </si>
  <si>
    <t xml:space="preserve">EXPORTA A</t>
  </si>
  <si>
    <t xml:space="preserve">IMPORTA A</t>
  </si>
  <si>
    <t xml:space="preserve">SALDO</t>
  </si>
  <si>
    <t xml:space="preserve">TASA APERTURA</t>
  </si>
  <si>
    <t xml:space="preserve">T-2</t>
  </si>
  <si>
    <t xml:space="preserve">Valor efectivo (y)</t>
  </si>
  <si>
    <t xml:space="preserve">Predicción (y*)</t>
  </si>
  <si>
    <t xml:space="preserve">Exportaciones</t>
  </si>
  <si>
    <t xml:space="preserve">Importaciones</t>
  </si>
  <si>
    <t xml:space="preserve">Intra-regional</t>
  </si>
  <si>
    <t xml:space="preserve">ESPAÑA                MUNDO</t>
  </si>
  <si>
    <t xml:space="preserve">ESPAÑA            MUNDO</t>
  </si>
  <si>
    <t xml:space="preserve">ESPAÑA              MUNDO</t>
  </si>
  <si>
    <t xml:space="preserve">T-3</t>
  </si>
  <si>
    <t xml:space="preserve">T-4</t>
  </si>
  <si>
    <t xml:space="preserve">Aragón</t>
  </si>
  <si>
    <t xml:space="preserve">Asturias</t>
  </si>
  <si>
    <t xml:space="preserve">Baleares </t>
  </si>
  <si>
    <t xml:space="preserve">Balears </t>
  </si>
  <si>
    <t xml:space="preserve">Canarias</t>
  </si>
  <si>
    <t xml:space="preserve">Cantabria</t>
  </si>
  <si>
    <t xml:space="preserve">Castilla y León</t>
  </si>
  <si>
    <t xml:space="preserve">Castilla-La Mancha</t>
  </si>
  <si>
    <t xml:space="preserve">Cataluña</t>
  </si>
  <si>
    <t xml:space="preserve">C. Valenciana</t>
  </si>
  <si>
    <t xml:space="preserve">Extremadura</t>
  </si>
  <si>
    <t xml:space="preserve">Galicia</t>
  </si>
  <si>
    <t xml:space="preserve">Madrid </t>
  </si>
  <si>
    <t xml:space="preserve">Murcia </t>
  </si>
  <si>
    <t xml:space="preserve">Navarra </t>
  </si>
  <si>
    <t xml:space="preserve">Navarra</t>
  </si>
  <si>
    <t xml:space="preserve">País Vasco</t>
  </si>
  <si>
    <t xml:space="preserve">La Rioja </t>
  </si>
  <si>
    <t xml:space="preserve">Total</t>
  </si>
  <si>
    <t xml:space="preserve">Valor efectivo y predicción de las importaciones interregionales.</t>
  </si>
  <si>
    <t xml:space="preserve">Exportaciones, Importaciones y Saldo del Comercio interregional 2008.</t>
  </si>
  <si>
    <t xml:space="preserve">Distribución geográfica del comercio regional. 2008. </t>
  </si>
  <si>
    <t xml:space="preserve">Valor de interpolación y de predicción de las importaciones interregionales. </t>
  </si>
  <si>
    <t xml:space="preserve">Valor de predicción con el 2007 como último dato</t>
  </si>
  <si>
    <t xml:space="preserve">RM</t>
  </si>
  <si>
    <t xml:space="preserve"> Valencia</t>
  </si>
  <si>
    <t xml:space="preserve">Madrid (C.de)</t>
  </si>
  <si>
    <t xml:space="preserve">Murcia (R.de)</t>
  </si>
  <si>
    <t xml:space="preserve">Navarra (C.F.de)</t>
  </si>
  <si>
    <t xml:space="preserve">Rioja (La)</t>
  </si>
  <si>
    <t xml:space="preserve">Valor efectivo y predicción del comercio intrarregional.</t>
  </si>
  <si>
    <t xml:space="preserve">Valor de interpolación y de predicción del comercio intrarregional. </t>
  </si>
  <si>
    <t xml:space="preserve">Porcentage de error (Y*-Y)/Y%. Unidades: Toneladas</t>
  </si>
  <si>
    <t xml:space="preserve">Error medio en la estimación de los distintos tipos de flujos en unidades monetarias, en el año 2007</t>
  </si>
  <si>
    <t xml:space="preserve">Exportaciones, Importaciones y Saldo del Comercio interregional 2007.Millones de euros.</t>
  </si>
  <si>
    <t xml:space="preserve">Distribución geográfica del comercio regional. 2007. Millones de euros.</t>
  </si>
  <si>
    <t xml:space="preserve">Millones de Euros. 2007</t>
  </si>
  <si>
    <t xml:space="preserve"> Millones de Euros</t>
  </si>
  <si>
    <t xml:space="preserve">Exportaciones m.€</t>
  </si>
  <si>
    <t xml:space="preserve">Importaciones m.€</t>
  </si>
  <si>
    <t xml:space="preserve">Interregional m.€</t>
  </si>
  <si>
    <t xml:space="preserve">ESPAÑA</t>
  </si>
  <si>
    <t xml:space="preserve"> RESTO DEL MUNDO</t>
  </si>
  <si>
    <t xml:space="preserve">Madrid</t>
  </si>
  <si>
    <t xml:space="preserve">Murcia</t>
  </si>
  <si>
    <t xml:space="preserve">La Rioja</t>
  </si>
  <si>
    <t xml:space="preserve">Fuente: Comercio internacional, elaboración propia; Comercio internacional AEAT. Tasa de apertura (X+M)/PIB. Millones de Euros</t>
  </si>
  <si>
    <t xml:space="preserve">Exportaciones, Importaciones y Saldo del Comercio interregional 2008.Millones de euros.</t>
  </si>
  <si>
    <t xml:space="preserve">Distribución geográfica del comercio regional. 2008. Millones de euros.</t>
  </si>
  <si>
    <t xml:space="preserve">Castilla La Mancha</t>
  </si>
  <si>
    <r>
      <rPr>
        <b val="true"/>
        <sz val="10"/>
        <color rgb="FF800000"/>
        <rFont val="Arial"/>
        <family val="2"/>
      </rPr>
      <t xml:space="preserve">Exportaciones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</si>
  <si>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b val="true"/>
        <sz val="10"/>
        <color rgb="FF800000"/>
        <rFont val="Arial"/>
        <family val="2"/>
      </rPr>
      <t xml:space="preserve">Exportaciones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R1-R16</t>
    </r>
  </si>
  <si>
    <r>
      <rPr>
        <b val="true"/>
        <sz val="10"/>
        <color rgb="FF800000"/>
        <rFont val="Arial"/>
        <family val="2"/>
      </rPr>
      <t xml:space="preserve">Exportaciones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333399"/>
        <rFont val="Arial"/>
        <family val="2"/>
      </rPr>
      <t xml:space="preserve">R16</t>
    </r>
  </si>
  <si>
    <t xml:space="preserve">Periodo:1995:1-2019:1</t>
  </si>
  <si>
    <t xml:space="preserve">Periodo:1995-2014</t>
  </si>
  <si>
    <t xml:space="preserve">Millones de euros. </t>
  </si>
  <si>
    <t xml:space="preserve">Millones de euros.</t>
  </si>
  <si>
    <t xml:space="preserve">TRIMESTRAL</t>
  </si>
  <si>
    <t xml:space="preserve">Resto de España</t>
  </si>
  <si>
    <t xml:space="preserve">Exportación Interregional M€</t>
  </si>
  <si>
    <t xml:space="preserve">Tasa de variación inter-anual</t>
  </si>
  <si>
    <t xml:space="preserve">ANUAL</t>
  </si>
  <si>
    <t xml:space="preserve">Nacional</t>
  </si>
  <si>
    <t xml:space="preserve">1995:1</t>
  </si>
  <si>
    <t xml:space="preserve">1995:2</t>
  </si>
  <si>
    <t xml:space="preserve">1995:3</t>
  </si>
  <si>
    <t xml:space="preserve">1995:4</t>
  </si>
  <si>
    <t xml:space="preserve">1996:1</t>
  </si>
  <si>
    <t xml:space="preserve">1996:2</t>
  </si>
  <si>
    <t xml:space="preserve">1996:3</t>
  </si>
  <si>
    <t xml:space="preserve">1996:4</t>
  </si>
  <si>
    <t xml:space="preserve">1997:1</t>
  </si>
  <si>
    <t xml:space="preserve">1997:2</t>
  </si>
  <si>
    <t xml:space="preserve">1997:3</t>
  </si>
  <si>
    <t xml:space="preserve">1997:4</t>
  </si>
  <si>
    <t xml:space="preserve">1998:1</t>
  </si>
  <si>
    <t xml:space="preserve">1998:2</t>
  </si>
  <si>
    <t xml:space="preserve">1998:3</t>
  </si>
  <si>
    <t xml:space="preserve">1998:4</t>
  </si>
  <si>
    <t xml:space="preserve">1999:1</t>
  </si>
  <si>
    <t xml:space="preserve">2011</t>
  </si>
  <si>
    <t xml:space="preserve">1999:2</t>
  </si>
  <si>
    <t xml:space="preserve">2012</t>
  </si>
  <si>
    <t xml:space="preserve">1999:3</t>
  </si>
  <si>
    <t xml:space="preserve">1999:4</t>
  </si>
  <si>
    <t xml:space="preserve">2000:1</t>
  </si>
  <si>
    <t xml:space="preserve">2015</t>
  </si>
  <si>
    <t xml:space="preserve">2000:2</t>
  </si>
  <si>
    <t xml:space="preserve">2016</t>
  </si>
  <si>
    <t xml:space="preserve">2000:3</t>
  </si>
  <si>
    <t xml:space="preserve">2000:4</t>
  </si>
  <si>
    <t xml:space="preserve">PREDICCIÓN</t>
  </si>
  <si>
    <t xml:space="preserve">2017</t>
  </si>
  <si>
    <t xml:space="preserve">2001:1</t>
  </si>
  <si>
    <t xml:space="preserve">2018</t>
  </si>
  <si>
    <t xml:space="preserve">2001:2</t>
  </si>
  <si>
    <t xml:space="preserve">2001:3</t>
  </si>
  <si>
    <t xml:space="preserve">2001:4</t>
  </si>
  <si>
    <t xml:space="preserve">2002:1</t>
  </si>
  <si>
    <t xml:space="preserve">2002:2</t>
  </si>
  <si>
    <t xml:space="preserve">2002:3</t>
  </si>
  <si>
    <t xml:space="preserve">2002:4</t>
  </si>
  <si>
    <t xml:space="preserve">2003:1</t>
  </si>
  <si>
    <t xml:space="preserve">2003:2</t>
  </si>
  <si>
    <t xml:space="preserve">2003:3</t>
  </si>
  <si>
    <t xml:space="preserve">2003:4</t>
  </si>
  <si>
    <t xml:space="preserve">2004:1</t>
  </si>
  <si>
    <t xml:space="preserve">2004:2</t>
  </si>
  <si>
    <t xml:space="preserve">2004:3</t>
  </si>
  <si>
    <t xml:space="preserve">2004:4</t>
  </si>
  <si>
    <t xml:space="preserve">2005:1</t>
  </si>
  <si>
    <t xml:space="preserve">2005:2</t>
  </si>
  <si>
    <t xml:space="preserve">2005:3</t>
  </si>
  <si>
    <t xml:space="preserve">2005:4</t>
  </si>
  <si>
    <t xml:space="preserve">2006:1</t>
  </si>
  <si>
    <t xml:space="preserve">2006:2</t>
  </si>
  <si>
    <t xml:space="preserve">2006:3</t>
  </si>
  <si>
    <t xml:space="preserve">2006:4</t>
  </si>
  <si>
    <t xml:space="preserve">2007:1</t>
  </si>
  <si>
    <t xml:space="preserve">2007:2</t>
  </si>
  <si>
    <t xml:space="preserve">2007:3</t>
  </si>
  <si>
    <t xml:space="preserve">2007:4</t>
  </si>
  <si>
    <t xml:space="preserve">2008:1</t>
  </si>
  <si>
    <t xml:space="preserve">2008:2</t>
  </si>
  <si>
    <t xml:space="preserve">2008:3</t>
  </si>
  <si>
    <t xml:space="preserve">2008:4</t>
  </si>
  <si>
    <t xml:space="preserve">2009:1</t>
  </si>
  <si>
    <t xml:space="preserve">2009:2</t>
  </si>
  <si>
    <t xml:space="preserve">2009:3</t>
  </si>
  <si>
    <t xml:space="preserve">2009:4</t>
  </si>
  <si>
    <t xml:space="preserve">2010:1</t>
  </si>
  <si>
    <t xml:space="preserve">2010:2</t>
  </si>
  <si>
    <t xml:space="preserve">2010:3</t>
  </si>
  <si>
    <t xml:space="preserve">2010:4</t>
  </si>
  <si>
    <t xml:space="preserve">2011:1</t>
  </si>
  <si>
    <t xml:space="preserve">2011:2</t>
  </si>
  <si>
    <t xml:space="preserve">2011:3</t>
  </si>
  <si>
    <t xml:space="preserve">2011:4</t>
  </si>
  <si>
    <t xml:space="preserve">2012:1</t>
  </si>
  <si>
    <t xml:space="preserve">2012:2</t>
  </si>
  <si>
    <t xml:space="preserve">2012:3</t>
  </si>
  <si>
    <t xml:space="preserve">2012:4</t>
  </si>
  <si>
    <t xml:space="preserve">2013:1</t>
  </si>
  <si>
    <t xml:space="preserve">2013:2</t>
  </si>
  <si>
    <t xml:space="preserve">2013:3</t>
  </si>
  <si>
    <t xml:space="preserve">2013:4</t>
  </si>
  <si>
    <t xml:space="preserve">2014:1</t>
  </si>
  <si>
    <t xml:space="preserve">2014:2</t>
  </si>
  <si>
    <t xml:space="preserve">2014:3</t>
  </si>
  <si>
    <t xml:space="preserve">2014:4</t>
  </si>
  <si>
    <t xml:space="preserve">2015:1</t>
  </si>
  <si>
    <t xml:space="preserve">2015:2</t>
  </si>
  <si>
    <t xml:space="preserve">2015:3</t>
  </si>
  <si>
    <t xml:space="preserve">2015:4</t>
  </si>
  <si>
    <t xml:space="preserve">2016:1</t>
  </si>
  <si>
    <t xml:space="preserve">2016:2</t>
  </si>
  <si>
    <t xml:space="preserve">2016:3</t>
  </si>
  <si>
    <t xml:space="preserve">2016:4</t>
  </si>
  <si>
    <t xml:space="preserve">2017:1</t>
  </si>
  <si>
    <t xml:space="preserve">2017:2</t>
  </si>
  <si>
    <t xml:space="preserve">2017:3</t>
  </si>
  <si>
    <t xml:space="preserve">2017:4</t>
  </si>
  <si>
    <t xml:space="preserve">2018:1</t>
  </si>
  <si>
    <t xml:space="preserve">2018:2</t>
  </si>
  <si>
    <t xml:space="preserve">2018:3</t>
  </si>
  <si>
    <t xml:space="preserve">2018:4</t>
  </si>
  <si>
    <t xml:space="preserve">2019:1</t>
  </si>
  <si>
    <t xml:space="preserve">PRO MEMORIA</t>
  </si>
  <si>
    <r>
      <rPr>
        <b val="true"/>
        <sz val="10"/>
        <color rgb="FF800000"/>
        <rFont val="Arial"/>
        <family val="2"/>
      </rPr>
      <t xml:space="preserve">Importaciones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R1-R15</t>
    </r>
  </si>
  <si>
    <r>
      <rPr>
        <b val="true"/>
        <sz val="10"/>
        <color rgb="FF800000"/>
        <rFont val="Arial"/>
        <family val="2"/>
      </rPr>
      <t xml:space="preserve">Importaciones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</si>
  <si>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sz val="10"/>
        <color rgb="FF800000"/>
        <rFont val="Arial"/>
        <family val="2"/>
      </rPr>
      <t xml:space="preserve">Importaciones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R1-R16</t>
    </r>
  </si>
  <si>
    <r>
      <rPr>
        <sz val="10"/>
        <color rgb="FF800000"/>
        <rFont val="Arial"/>
        <family val="2"/>
      </rPr>
      <t xml:space="preserve">Importaciones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333399"/>
        <rFont val="Arial"/>
        <family val="2"/>
      </rPr>
      <t xml:space="preserve">R16</t>
    </r>
  </si>
  <si>
    <t xml:space="preserve">Millones de euros</t>
  </si>
  <si>
    <t xml:space="preserve">Importación Interregional M€</t>
  </si>
  <si>
    <r>
      <rPr>
        <b val="true"/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R1-R15</t>
    </r>
  </si>
  <si>
    <r>
      <rPr>
        <b val="true"/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 </t>
    </r>
  </si>
  <si>
    <r>
      <rPr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R1-R16</t>
    </r>
  </si>
  <si>
    <r>
      <rPr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333399"/>
        <rFont val="Arial"/>
        <family val="2"/>
      </rPr>
      <t xml:space="preserve">R16</t>
    </r>
  </si>
  <si>
    <t xml:space="preserve">Intra-regional M€</t>
  </si>
  <si>
    <r>
      <rPr>
        <b val="true"/>
        <sz val="10"/>
        <color rgb="FF800000"/>
        <rFont val="Arial"/>
        <family val="2"/>
      </rPr>
      <t xml:space="preserve">Exportaciones</t>
    </r>
    <r>
      <rPr>
        <sz val="10"/>
        <color rgb="FF800000"/>
        <rFont val="Arial"/>
        <family val="2"/>
      </rPr>
      <t xml:space="preserve">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autónomas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</si>
  <si>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b val="true"/>
        <sz val="10"/>
        <color rgb="FF800000"/>
        <rFont val="Arial"/>
        <family val="2"/>
      </rPr>
      <t xml:space="preserve">Exportaciones</t>
    </r>
    <r>
      <rPr>
        <sz val="10"/>
        <color rgb="FF800000"/>
        <rFont val="Arial"/>
        <family val="2"/>
      </rPr>
      <t xml:space="preserve">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</si>
  <si>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b val="true"/>
        <sz val="10"/>
        <color rgb="FF800000"/>
        <rFont val="Arial"/>
        <family val="2"/>
      </rPr>
      <t xml:space="preserve">Exportaciones</t>
    </r>
    <r>
      <rPr>
        <sz val="10"/>
        <color rgb="FF800000"/>
        <rFont val="Arial"/>
        <family val="2"/>
      </rPr>
      <t xml:space="preserve"> inter-regionales. </t>
    </r>
    <r>
      <rPr>
        <b val="true"/>
        <sz val="10"/>
        <color rgb="FF000080"/>
        <rFont val="Arial"/>
        <family val="2"/>
      </rPr>
      <t xml:space="preserve">Incluidas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</si>
  <si>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sz val="10"/>
        <color rgb="FF800000"/>
        <rFont val="Arial"/>
        <family val="2"/>
      </rPr>
      <t xml:space="preserve">Exportaciones inter-regionales </t>
    </r>
    <r>
      <rPr>
        <b val="true"/>
        <sz val="10"/>
        <color rgb="FF000080"/>
        <rFont val="Arial"/>
        <family val="2"/>
      </rPr>
      <t xml:space="preserve">con destino</t>
    </r>
    <r>
      <rPr>
        <sz val="10"/>
        <color rgb="FF800000"/>
        <rFont val="Arial"/>
        <family val="2"/>
      </rPr>
      <t xml:space="preserve"> Ceuta y/o Melilla. R1-R15</t>
    </r>
  </si>
  <si>
    <t xml:space="preserve">Miles de Toneladas. </t>
  </si>
  <si>
    <t xml:space="preserve">Exportación Interregioal mTN</t>
  </si>
  <si>
    <t xml:space="preserve">NOTA:</t>
  </si>
  <si>
    <t xml:space="preserve">Los flujos comerciales expresados en toneladas no incluyen la producción de enegía electrica (R16)</t>
  </si>
  <si>
    <r>
      <rPr>
        <b val="true"/>
        <sz val="10"/>
        <color rgb="FF800000"/>
        <rFont val="Arial"/>
        <family val="2"/>
      </rPr>
      <t xml:space="preserve">Importaciones</t>
    </r>
    <r>
      <rPr>
        <sz val="10"/>
        <color rgb="FF800000"/>
        <rFont val="Arial"/>
        <family val="2"/>
      </rPr>
      <t xml:space="preserve">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autónomas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</si>
  <si>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b val="true"/>
        <sz val="10"/>
        <color rgb="FF800000"/>
        <rFont val="Arial"/>
        <family val="2"/>
      </rPr>
      <t xml:space="preserve">Importaciones</t>
    </r>
    <r>
      <rPr>
        <sz val="10"/>
        <color rgb="FF800000"/>
        <rFont val="Arial"/>
        <family val="2"/>
      </rPr>
      <t xml:space="preserve"> inter-regionales, </t>
    </r>
    <r>
      <rPr>
        <b val="true"/>
        <sz val="10"/>
        <color rgb="FF000080"/>
        <rFont val="Arial"/>
        <family val="2"/>
      </rPr>
      <t xml:space="preserve">excluidas </t>
    </r>
    <r>
      <rPr>
        <sz val="10"/>
        <color rgb="FF000080"/>
        <rFont val="Arial"/>
        <family val="2"/>
      </rPr>
      <t xml:space="preserve">las que tienen como origen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</si>
  <si>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b val="true"/>
        <sz val="10"/>
        <color rgb="FF800000"/>
        <rFont val="Arial"/>
        <family val="2"/>
      </rPr>
      <t xml:space="preserve">Importaciones</t>
    </r>
    <r>
      <rPr>
        <sz val="10"/>
        <color rgb="FF800000"/>
        <rFont val="Arial"/>
        <family val="2"/>
      </rPr>
      <t xml:space="preserve"> inter-regionales,</t>
    </r>
    <r>
      <rPr>
        <sz val="10"/>
        <color rgb="FF000080"/>
        <rFont val="Arial"/>
        <family val="2"/>
      </rPr>
      <t xml:space="preserve"> </t>
    </r>
    <r>
      <rPr>
        <b val="true"/>
        <sz val="10"/>
        <color rgb="FF000080"/>
        <rFont val="Arial"/>
        <family val="2"/>
      </rPr>
      <t xml:space="preserve">incluidas</t>
    </r>
    <r>
      <rPr>
        <sz val="10"/>
        <color rgb="FF000080"/>
        <rFont val="Arial"/>
        <family val="2"/>
      </rPr>
      <t xml:space="preserve"> las que tienen como origen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</si>
  <si>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sz val="10"/>
        <color rgb="FF800000"/>
        <rFont val="Arial"/>
        <family val="2"/>
      </rPr>
      <t xml:space="preserve">Importaciones inter-regionales </t>
    </r>
    <r>
      <rPr>
        <b val="true"/>
        <sz val="10"/>
        <color rgb="FF000080"/>
        <rFont val="Arial"/>
        <family val="2"/>
      </rPr>
      <t xml:space="preserve">con origen</t>
    </r>
    <r>
      <rPr>
        <sz val="10"/>
        <color rgb="FF800000"/>
        <rFont val="Arial"/>
        <family val="2"/>
      </rPr>
      <t xml:space="preserve"> Ceuta y/o Melilla. </t>
    </r>
    <r>
      <rPr>
        <b val="true"/>
        <sz val="10"/>
        <color rgb="FF333399"/>
        <rFont val="Arial"/>
        <family val="2"/>
      </rPr>
      <t xml:space="preserve">R16</t>
    </r>
  </si>
  <si>
    <t xml:space="preserve">Miles de Toneladas.  </t>
  </si>
  <si>
    <t xml:space="preserve">Importación Interregional mTN</t>
  </si>
  <si>
    <r>
      <rPr>
        <b val="true"/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</t>
    </r>
    <r>
      <rPr>
        <b val="true"/>
        <sz val="10"/>
        <color rgb="FF800000"/>
        <rFont val="Arial"/>
        <family val="2"/>
      </rPr>
      <t xml:space="preserve"> R1-R15</t>
    </r>
  </si>
  <si>
    <r>
      <rPr>
        <b val="true"/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</si>
  <si>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t xml:space="preserve">Miles de toneladas. </t>
  </si>
  <si>
    <t xml:space="preserve">Intra-regional mTN</t>
  </si>
  <si>
    <t xml:space="preserve">Contabilidad Nacional Trimestral de España. Base 2008. Fuente: INE</t>
  </si>
  <si>
    <t xml:space="preserve">PIB pm. Oferta (Precios corrientes)</t>
  </si>
  <si>
    <t xml:space="preserve">Millones de euros y tasas</t>
  </si>
  <si>
    <t xml:space="preserve">Valor de referencia</t>
  </si>
  <si>
    <t xml:space="preserve">PIB pm.</t>
  </si>
  <si>
    <t xml:space="preserve">VAB (Agricultura)</t>
  </si>
  <si>
    <t xml:space="preserve">VAB (Industria)</t>
  </si>
  <si>
    <t xml:space="preserve">VAB (Agricultura e Industria) M€</t>
  </si>
  <si>
    <t xml:space="preserve">Fuente: Instituto Nacional de Estadística</t>
  </si>
  <si>
    <t xml:space="preserve">Producción Efectiva</t>
  </si>
  <si>
    <t xml:space="preserve">Produción E. Nacional M€</t>
  </si>
  <si>
    <t xml:space="preserve">Comercio exterior</t>
  </si>
  <si>
    <r>
      <rPr>
        <sz val="10"/>
        <color rgb="FF800000"/>
        <rFont val="Arial"/>
        <family val="2"/>
      </rPr>
      <t xml:space="preserve">Exportaciones </t>
    </r>
    <r>
      <rPr>
        <u val="single"/>
        <sz val="10"/>
        <color rgb="FF800000"/>
        <rFont val="arial"/>
        <family val="2"/>
      </rPr>
      <t xml:space="preserve">inter-nacionales</t>
    </r>
  </si>
  <si>
    <r>
      <rPr>
        <sz val="10"/>
        <color rgb="FF800000"/>
        <rFont val="Arial"/>
        <family val="2"/>
      </rPr>
      <t xml:space="preserve">Exportaciones </t>
    </r>
    <r>
      <rPr>
        <u val="single"/>
        <sz val="10"/>
        <color rgb="FF800000"/>
        <rFont val="arial"/>
        <family val="2"/>
      </rPr>
      <t xml:space="preserve">inter-nacionales.</t>
    </r>
  </si>
  <si>
    <t xml:space="preserve">Asturias </t>
  </si>
  <si>
    <t xml:space="preserve">Exportaciones Internacionales M€</t>
  </si>
  <si>
    <t xml:space="preserve">Fuente: Agencia Española de Administración Tributaria</t>
  </si>
  <si>
    <r>
      <rPr>
        <sz val="10"/>
        <color rgb="FF800000"/>
        <rFont val="Arial"/>
        <family val="2"/>
      </rPr>
      <t xml:space="preserve">Importaciones </t>
    </r>
    <r>
      <rPr>
        <u val="single"/>
        <sz val="10"/>
        <color rgb="FF800000"/>
        <rFont val="arial"/>
        <family val="2"/>
      </rPr>
      <t xml:space="preserve">inter-nacionales.</t>
    </r>
  </si>
  <si>
    <t xml:space="preserve">Importaciones Internacionales M€</t>
  </si>
  <si>
    <t xml:space="preserve">Comercio exterior. Fuente: AEAT.</t>
  </si>
  <si>
    <t xml:space="preserve">Exportaciones inter-nacionales.</t>
  </si>
  <si>
    <t xml:space="preserve">Exportaciones Internacionales mTN</t>
  </si>
  <si>
    <t xml:space="preserve">Importaciones inter-nacionales.</t>
  </si>
  <si>
    <t xml:space="preserve">Importaciones Internacionales mTN</t>
  </si>
  <si>
    <t xml:space="preserve">Gráficos y tablas</t>
  </si>
  <si>
    <t xml:space="preserve">Análisis regional trimestral</t>
  </si>
  <si>
    <t xml:space="preserve">Miles de toneladas</t>
  </si>
  <si>
    <t xml:space="preserve">Valor estimado (y)</t>
  </si>
  <si>
    <t xml:space="preserve">Porcentage de error (Y*-Y)/Y%. Unidades: Miles de toneladas</t>
  </si>
  <si>
    <t xml:space="preserve">Evolución de la producción efectiva y el VAB. Periodo:1995-2009II</t>
  </si>
  <si>
    <t xml:space="preserve">Tasa inter-trimestral</t>
  </si>
  <si>
    <t xml:space="preserve">RESTO DEL MUNDO</t>
  </si>
  <si>
    <r>
      <rPr>
        <b val="true"/>
        <sz val="8"/>
        <rFont val="Arial"/>
        <family val="2"/>
      </rPr>
      <t xml:space="preserve">Fuente:</t>
    </r>
    <r>
      <rPr>
        <sz val="8"/>
        <rFont val="Arial"/>
        <family val="2"/>
      </rPr>
      <t xml:space="preserve"> Comercio internacional, elaboración propia; Comercio internacional AEAT. Tasa de apertura (X+M)/PIB                                                                                Millones de Euros</t>
    </r>
  </si>
  <si>
    <t xml:space="preserve">Fuente: Comercio internacional, elaboración propia; Comercio internacional AEAT. Tasa de apertura (X+M)/PIB                                                                                Millones de Euros</t>
  </si>
  <si>
    <t xml:space="preserve">Gráficos</t>
  </si>
  <si>
    <r>
      <rPr>
        <b val="true"/>
        <sz val="12.5"/>
        <color rgb="FF000000"/>
        <rFont val="Arial"/>
        <family val="2"/>
      </rPr>
      <t xml:space="preserve">Evolución del comercio español de bienes según categoría geográfica.</t>
    </r>
    <r>
      <rPr>
        <sz val="12.5"/>
        <color rgb="FF000000"/>
        <rFont val="Arial"/>
        <family val="2"/>
      </rPr>
      <t xml:space="preserve"> </t>
    </r>
  </si>
  <si>
    <t xml:space="preserve"> Tasa inter-anual. 1996:1-2018:4</t>
  </si>
  <si>
    <t xml:space="preserve">En el gráfico superior, se puede observar cómo dentro del comercio interior, sólo aparecen los flujos de exportaciones interregionales y de comercio intrarregional. Se recuerda que a nivel nacional, el flujo trimestral de exportaciones interregionales coincide con el de importaciones interregionales.</t>
  </si>
  <si>
    <t xml:space="preserve">Sin embargo, en el caso del comercio con el resto del mundo, no se da esta simetría.</t>
  </si>
  <si>
    <t xml:space="preserve"> Evolución trimestral de las exportaciones interregionales (millones de euros y miles de toneladas),  y VAB corriente (millones de euros).</t>
  </si>
  <si>
    <t xml:space="preserve">GRAFICOS</t>
  </si>
  <si>
    <t xml:space="preserve">TN</t>
  </si>
  <si>
    <t xml:space="preserve">VL</t>
  </si>
  <si>
    <t xml:space="preserve">2001:1-2018:2</t>
  </si>
  <si>
    <t xml:space="preserve">Se debe actualizar con cada trimestre</t>
  </si>
  <si>
    <t xml:space="preserve">Miles de Toneladas. 2009</t>
  </si>
  <si>
    <t xml:space="preserve">Propia CCAA  (1)</t>
  </si>
  <si>
    <t xml:space="preserve">Intrarregional m.€</t>
  </si>
  <si>
    <t xml:space="preserve">Miles de Toneladas. 2015</t>
  </si>
  <si>
    <t xml:space="preserve">En el gráfico anterior, se entiende por:</t>
  </si>
  <si>
    <r>
      <rPr>
        <b val="true"/>
        <sz val="10"/>
        <color rgb="FF000080"/>
        <rFont val="Arial"/>
        <family val="2"/>
      </rPr>
      <t xml:space="preserve">Valor efectivo:</t>
    </r>
    <r>
      <rPr>
        <sz val="10"/>
        <color rgb="FF000080"/>
        <rFont val="Arial"/>
        <family val="2"/>
      </rPr>
      <t xml:space="preserve"> valor obtenido mediante la metodología de estimación de datos anuales utilizada en C-intereg. </t>
    </r>
  </si>
  <si>
    <r>
      <rPr>
        <b val="true"/>
        <sz val="10"/>
        <color rgb="FF000080"/>
        <rFont val="Arial"/>
        <family val="2"/>
      </rPr>
      <t xml:space="preserve">Predicción:</t>
    </r>
    <r>
      <rPr>
        <sz val="10"/>
        <color rgb="FF000080"/>
        <rFont val="Arial"/>
        <family val="2"/>
      </rPr>
      <t xml:space="preserve"> valor obtenido mediante el empleo de las técnicas de interpolación. Estas técnicas permiten la extrapolación de las series de forma trimestral. Posteriormente, mediante su agregación se obtiene la predicción anual. </t>
    </r>
  </si>
  <si>
    <t xml:space="preserve">En el gráfico anterior, entendemos como:</t>
  </si>
  <si>
    <t xml:space="preserve">Valor efectivo y predicción de las Comercio Intrarregional.</t>
  </si>
  <si>
    <t xml:space="preserve">Exportaciones, Importaciones y Saldo del Comercio interregional 2016 (valor de predicción).</t>
  </si>
  <si>
    <t xml:space="preserve">Millones de Euros. 2015</t>
  </si>
  <si>
    <t xml:space="preserve">En el gráfico anterio, entendemos como:</t>
  </si>
  <si>
    <r>
      <rPr>
        <b val="true"/>
        <sz val="10"/>
        <color rgb="FF000080"/>
        <rFont val="Arial"/>
        <family val="2"/>
      </rPr>
      <t xml:space="preserve"> Valor estimado</t>
    </r>
    <r>
      <rPr>
        <sz val="10"/>
        <color rgb="FF000080"/>
        <rFont val="Arial"/>
        <family val="2"/>
      </rPr>
      <t xml:space="preserve">, aquél que se ha obtenido mediante la metodología habialmente utilizada dentro del proyecto C-intereg. </t>
    </r>
  </si>
  <si>
    <r>
      <rPr>
        <sz val="10"/>
        <color rgb="FF000080"/>
        <rFont val="Arial"/>
        <family val="2"/>
      </rPr>
      <t xml:space="preserve"> </t>
    </r>
    <r>
      <rPr>
        <b val="true"/>
        <sz val="10"/>
        <color rgb="FF000080"/>
        <rFont val="Arial"/>
        <family val="2"/>
      </rPr>
      <t xml:space="preserve">Predicción</t>
    </r>
    <r>
      <rPr>
        <sz val="10"/>
        <color rgb="FF000080"/>
        <rFont val="Arial"/>
        <family val="2"/>
      </rPr>
      <t xml:space="preserve">, aquél que se ha obtenido mediante el empleo de las técnicas de interpolación. Estas técnicas permiten la extrapolación de las series de forma trimestra, a través su agregación se ha obtenido la prección anual. </t>
    </r>
  </si>
  <si>
    <t xml:space="preserve">Valor efectivo y predicción del comercio interregional.</t>
  </si>
  <si>
    <t xml:space="preserve">Millones de Euros.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</si>
</sst>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0\ %"/>
    <numFmt numFmtId="166" formatCode="#,##0"/>
    <numFmt numFmtId="167" formatCode="#,##0.000"/>
    <numFmt numFmtId="168" formatCode="@"/>
    <numFmt numFmtId="169" formatCode="0"/>
    <numFmt numFmtId="170" formatCode="0.00"/>
    <numFmt numFmtId="171" formatCode="#,##0.0"/>
    <numFmt numFmtId="172" formatCode="#,##0.00"/>
    <numFmt numFmtId="173" formatCode="0.0%"/>
  </numFmts>
  <fonts count="7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</font>
    <font>
      <sz val="22"/>
      <color rgb="FF008000"/>
      <name val="Aharoni"/>
      <family val="0"/>
      <charset val="177"/>
    </font>
    <font>
      <sz val="20"/>
      <color rgb="FF008000"/>
      <name val="Arial"/>
      <family val="2"/>
    </font>
    <font>
      <sz val="10"/>
      <name val="Times New Roman"/>
      <family val="1"/>
    </font>
    <font>
      <b val="true"/>
      <sz val="10"/>
      <color rgb="FF008000"/>
      <name val="Arial"/>
      <family val="2"/>
    </font>
    <font>
      <b val="true"/>
      <sz val="12"/>
      <name val="Times New Roman"/>
      <family val="1"/>
    </font>
    <font>
      <b val="true"/>
      <sz val="14"/>
      <color rgb="FF800000"/>
      <name val="Arial"/>
      <family val="2"/>
    </font>
    <font>
      <sz val="12"/>
      <name val="Times New Roman"/>
      <family val="1"/>
    </font>
    <font>
      <b val="true"/>
      <sz val="10"/>
      <color rgb="FF800000"/>
      <name val="Arial"/>
      <family val="2"/>
    </font>
    <font>
      <sz val="18"/>
      <color rgb="FF000080"/>
      <name val="Aharoni"/>
      <family val="0"/>
      <charset val="177"/>
    </font>
    <font>
      <sz val="18"/>
      <color rgb="FF008000"/>
      <name val="Aharoni"/>
      <family val="0"/>
      <charset val="177"/>
    </font>
    <font>
      <b val="true"/>
      <sz val="11"/>
      <color rgb="FF008000"/>
      <name val="Aharoni"/>
      <family val="0"/>
      <charset val="177"/>
    </font>
    <font>
      <sz val="10"/>
      <color rgb="FF800000"/>
      <name val="Arial"/>
      <family val="2"/>
    </font>
    <font>
      <b val="true"/>
      <sz val="18"/>
      <color rgb="FF000080"/>
      <name val="Aharoni"/>
      <family val="0"/>
      <charset val="177"/>
    </font>
    <font>
      <sz val="14"/>
      <color rgb="FF000080"/>
      <name val="Arial"/>
      <family val="2"/>
    </font>
    <font>
      <b val="true"/>
      <sz val="18"/>
      <color rgb="FF008000"/>
      <name val="Aharoni"/>
      <family val="0"/>
      <charset val="177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sz val="11"/>
      <color rgb="FF000080"/>
      <name val="Arial"/>
      <family val="2"/>
    </font>
    <font>
      <u val="single"/>
      <sz val="10"/>
      <color rgb="FF000080"/>
      <name val="Arial"/>
      <family val="2"/>
    </font>
    <font>
      <u val="single"/>
      <sz val="10"/>
      <color rgb="FF0000FF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sz val="9"/>
      <name val="Arial"/>
      <family val="2"/>
    </font>
    <font>
      <sz val="7"/>
      <color rgb="FF000000"/>
      <name val="Arial"/>
      <family val="2"/>
    </font>
    <font>
      <sz val="3.05"/>
      <color rgb="FF000000"/>
      <name val="Arial"/>
      <family val="2"/>
    </font>
    <font>
      <sz val="6"/>
      <color rgb="FF000000"/>
      <name val="Arial"/>
      <family val="2"/>
    </font>
    <font>
      <sz val="2.6"/>
      <color rgb="FF000000"/>
      <name val="Arial"/>
      <family val="2"/>
    </font>
    <font>
      <sz val="5.75"/>
      <color rgb="FF000000"/>
      <name val="Arial"/>
      <family val="2"/>
    </font>
    <font>
      <sz val="2.1"/>
      <color rgb="FF000000"/>
      <name val="Arial"/>
      <family val="2"/>
    </font>
    <font>
      <sz val="2"/>
      <color rgb="FF000000"/>
      <name val="Arial"/>
      <family val="2"/>
    </font>
    <font>
      <sz val="9.75"/>
      <color rgb="FF000000"/>
      <name val="Arial"/>
      <family val="0"/>
    </font>
    <font>
      <sz val="8"/>
      <color rgb="FF000000"/>
      <name val="Arial"/>
      <family val="2"/>
    </font>
    <font>
      <b val="true"/>
      <sz val="11"/>
      <color rgb="FF800000"/>
      <name val="Arial"/>
      <family val="2"/>
    </font>
    <font>
      <b val="true"/>
      <sz val="10"/>
      <color rgb="FF000080"/>
      <name val="Arial"/>
      <family val="2"/>
    </font>
    <font>
      <b val="true"/>
      <sz val="10"/>
      <color rgb="FF333399"/>
      <name val="Arial"/>
      <family val="2"/>
    </font>
    <font>
      <b val="true"/>
      <sz val="8"/>
      <name val="Arial"/>
      <family val="2"/>
    </font>
    <font>
      <sz val="8"/>
      <color rgb="FF000080"/>
      <name val="Arial"/>
      <family val="2"/>
    </font>
    <font>
      <b val="true"/>
      <sz val="8"/>
      <color rgb="FF000080"/>
      <name val="Arial"/>
      <family val="2"/>
    </font>
    <font>
      <sz val="8"/>
      <color rgb="FF808080"/>
      <name val="Arial"/>
      <family val="2"/>
    </font>
    <font>
      <b val="true"/>
      <sz val="10"/>
      <color rgb="FF003366"/>
      <name val="Aharoni"/>
      <family val="0"/>
      <charset val="177"/>
    </font>
    <font>
      <b val="true"/>
      <sz val="10"/>
      <color rgb="FF003366"/>
      <name val="Arial"/>
      <family val="2"/>
    </font>
    <font>
      <sz val="10"/>
      <color rgb="FF003366"/>
      <name val="Aharoni"/>
      <family val="0"/>
      <charset val="177"/>
    </font>
    <font>
      <sz val="12"/>
      <color rgb="FF008000"/>
      <name val="Aharoni"/>
      <family val="0"/>
      <charset val="177"/>
    </font>
    <font>
      <b val="true"/>
      <sz val="11"/>
      <color rgb="FF003366"/>
      <name val="Arial"/>
      <family val="2"/>
    </font>
    <font>
      <sz val="8"/>
      <color rgb="FF800000"/>
      <name val="Arial"/>
      <family val="2"/>
    </font>
    <font>
      <u val="single"/>
      <sz val="10"/>
      <color rgb="FF800000"/>
      <name val="arial"/>
      <family val="2"/>
    </font>
    <font>
      <sz val="8"/>
      <color rgb="FF003366"/>
      <name val="Arial"/>
      <family val="2"/>
    </font>
    <font>
      <b val="true"/>
      <sz val="8"/>
      <color rgb="FF003366"/>
      <name val="Arial"/>
      <family val="2"/>
    </font>
    <font>
      <sz val="10"/>
      <color rgb="FF003366"/>
      <name val="Arial"/>
      <family val="2"/>
    </font>
    <font>
      <sz val="6.75"/>
      <color rgb="FF000000"/>
      <name val="Arial"/>
      <family val="2"/>
    </font>
    <font>
      <sz val="6.5"/>
      <color rgb="FF000000"/>
      <name val="Arial"/>
      <family val="2"/>
    </font>
    <font>
      <sz val="1.9"/>
      <color rgb="FF000000"/>
      <name val="Arial"/>
      <family val="2"/>
    </font>
    <font>
      <b val="true"/>
      <sz val="8"/>
      <color rgb="FF000000"/>
      <name val="Arial"/>
      <family val="2"/>
    </font>
    <font>
      <b val="true"/>
      <sz val="10"/>
      <name val="Arial"/>
      <family val="2"/>
    </font>
    <font>
      <b val="true"/>
      <sz val="12.5"/>
      <color rgb="FF000000"/>
      <name val="Arial"/>
      <family val="2"/>
    </font>
    <font>
      <sz val="12.5"/>
      <color rgb="FF000000"/>
      <name val="Arial"/>
      <family val="2"/>
    </font>
    <font>
      <sz val="9"/>
      <color rgb="FF000000"/>
      <name val="Arial"/>
      <family val="2"/>
    </font>
    <font>
      <sz val="8.25"/>
      <color rgb="FF000000"/>
      <name val="Arial"/>
      <family val="2"/>
    </font>
    <font>
      <b val="true"/>
      <sz val="11"/>
      <color rgb="FF000080"/>
      <name val="Aharoni"/>
      <family val="0"/>
      <charset val="177"/>
    </font>
    <font>
      <sz val="11"/>
      <color rgb="FF000000"/>
      <name val="Arial"/>
      <family val="2"/>
    </font>
    <font>
      <sz val="8.45"/>
      <color rgb="FF000000"/>
      <name val="Arial"/>
      <family val="2"/>
    </font>
    <font>
      <b val="true"/>
      <sz val="11"/>
      <name val="Arial"/>
      <family val="2"/>
    </font>
    <font>
      <sz val="5.95"/>
      <color rgb="FF00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CC"/>
      </patternFill>
    </fill>
    <fill>
      <patternFill patternType="solid">
        <fgColor rgb="FF000000"/>
        <bgColor rgb="FF000080"/>
      </patternFill>
    </fill>
    <fill>
      <patternFill patternType="solid">
        <fgColor rgb="FF99CC00"/>
        <bgColor rgb="FFFFCC00"/>
      </patternFill>
    </fill>
    <fill>
      <patternFill patternType="solid">
        <fgColor rgb="FF000080"/>
        <bgColor rgb="FF000080"/>
      </patternFill>
    </fill>
    <fill>
      <patternFill patternType="solid">
        <fgColor rgb="FF993366"/>
        <bgColor rgb="FF993366"/>
      </patternFill>
    </fill>
    <fill>
      <patternFill patternType="solid">
        <fgColor rgb="FFFFCC00"/>
        <bgColor rgb="FFFFFF00"/>
      </patternFill>
    </fill>
    <fill>
      <patternFill patternType="solid">
        <fgColor rgb="FFFFCC99"/>
        <bgColor rgb="FFC0C0C0"/>
      </patternFill>
    </fill>
    <fill>
      <patternFill patternType="solid">
        <fgColor rgb="FFC0C0C0"/>
        <bgColor rgb="FFCCCCFF"/>
      </patternFill>
    </fill>
    <fill>
      <patternFill patternType="solid">
        <fgColor rgb="FF00FF00"/>
        <bgColor rgb="FF33CCCC"/>
      </patternFill>
    </fill>
    <fill>
      <patternFill patternType="solid">
        <fgColor rgb="FF800080"/>
        <bgColor rgb="FF800080"/>
      </patternFill>
    </fill>
    <fill>
      <patternFill patternType="solid">
        <fgColor rgb="FFCCCCFF"/>
        <bgColor rgb="FFC0C0C0"/>
      </patternFill>
    </fill>
  </fills>
  <borders count="123">
    <border diagonalUp="false" diagonalDown="false">
      <left/>
      <right/>
      <top/>
      <bottom/>
      <diagonal/>
    </border>
    <border diagonalUp="false" diagonalDown="false">
      <left style="thick">
        <color rgb="FF000080"/>
      </left>
      <right style="thick">
        <color rgb="FF000080"/>
      </right>
      <top style="thick">
        <color rgb="FF000080"/>
      </top>
      <bottom style="thick">
        <color rgb="FF000080"/>
      </bottom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ck">
        <color rgb="FF000080"/>
      </left>
      <right/>
      <top style="thick">
        <color rgb="FF000080"/>
      </top>
      <bottom/>
      <diagonal/>
    </border>
    <border diagonalUp="false" diagonalDown="false">
      <left/>
      <right/>
      <top style="thick">
        <color rgb="FF000080"/>
      </top>
      <bottom/>
      <diagonal/>
    </border>
    <border diagonalUp="false" diagonalDown="false">
      <left/>
      <right style="thick">
        <color rgb="FF000080"/>
      </right>
      <top style="thick">
        <color rgb="FF000080"/>
      </top>
      <bottom/>
      <diagonal/>
    </border>
    <border diagonalUp="false" diagonalDown="false">
      <left style="thick">
        <color rgb="FF000080"/>
      </left>
      <right/>
      <top/>
      <bottom/>
      <diagonal/>
    </border>
    <border diagonalUp="false" diagonalDown="false">
      <left/>
      <right style="thick">
        <color rgb="FF000080"/>
      </right>
      <top/>
      <bottom/>
      <diagonal/>
    </border>
    <border diagonalUp="false" diagonalDown="false">
      <left style="thick">
        <color rgb="FF000080"/>
      </left>
      <right style="thick">
        <color rgb="FF000080"/>
      </right>
      <top/>
      <bottom/>
      <diagonal/>
    </border>
    <border diagonalUp="false" diagonalDown="false">
      <left style="thick">
        <color rgb="FF000080"/>
      </left>
      <right/>
      <top/>
      <bottom style="thick">
        <color rgb="FF000080"/>
      </bottom>
      <diagonal/>
    </border>
    <border diagonalUp="false" diagonalDown="false">
      <left/>
      <right/>
      <top/>
      <bottom style="thick">
        <color rgb="FF000080"/>
      </bottom>
      <diagonal/>
    </border>
    <border diagonalUp="false" diagonalDown="false">
      <left/>
      <right style="thick">
        <color rgb="FF000080"/>
      </right>
      <top/>
      <bottom style="thick">
        <color rgb="FF000080"/>
      </bottom>
      <diagonal/>
    </border>
    <border diagonalUp="false" diagonalDown="false">
      <left style="medium">
        <color rgb="FF000080"/>
      </left>
      <right/>
      <top style="medium">
        <color rgb="FF000080"/>
      </top>
      <bottom/>
      <diagonal/>
    </border>
    <border diagonalUp="false" diagonalDown="false">
      <left/>
      <right/>
      <top style="medium">
        <color rgb="FF000080"/>
      </top>
      <bottom/>
      <diagonal/>
    </border>
    <border diagonalUp="false" diagonalDown="false">
      <left style="thin"/>
      <right style="thin">
        <color rgb="FF008000"/>
      </right>
      <top style="medium">
        <color rgb="FF000080"/>
      </top>
      <bottom style="thin">
        <color rgb="FF008000"/>
      </bottom>
      <diagonal/>
    </border>
    <border diagonalUp="false" diagonalDown="false">
      <left style="thin">
        <color rgb="FF008000"/>
      </left>
      <right style="thin">
        <color rgb="FF008000"/>
      </right>
      <top style="medium">
        <color rgb="FF000080"/>
      </top>
      <bottom style="thin">
        <color rgb="FF008000"/>
      </bottom>
      <diagonal/>
    </border>
    <border diagonalUp="false" diagonalDown="false">
      <left style="thin">
        <color rgb="FF008000"/>
      </left>
      <right style="medium">
        <color rgb="FF000080"/>
      </right>
      <top style="medium">
        <color rgb="FF000080"/>
      </top>
      <bottom style="thin">
        <color rgb="FF008000"/>
      </bottom>
      <diagonal/>
    </border>
    <border diagonalUp="false" diagonalDown="false">
      <left style="medium">
        <color rgb="FF000080"/>
      </left>
      <right/>
      <top/>
      <bottom/>
      <diagonal/>
    </border>
    <border diagonalUp="false" diagonalDown="false">
      <left style="thin"/>
      <right style="thin">
        <color rgb="FF008000"/>
      </right>
      <top style="thin">
        <color rgb="FF008000"/>
      </top>
      <bottom style="thin">
        <color rgb="FF008000"/>
      </bottom>
      <diagonal/>
    </border>
    <border diagonalUp="false" diagonalDown="false">
      <left style="thin">
        <color rgb="FF008000"/>
      </left>
      <right style="thin">
        <color rgb="FF008000"/>
      </right>
      <top style="thin">
        <color rgb="FF008000"/>
      </top>
      <bottom style="thin">
        <color rgb="FF008000"/>
      </bottom>
      <diagonal/>
    </border>
    <border diagonalUp="false" diagonalDown="false">
      <left style="thin">
        <color rgb="FF008000"/>
      </left>
      <right style="medium">
        <color rgb="FF000080"/>
      </right>
      <top style="thin">
        <color rgb="FF008000"/>
      </top>
      <bottom style="thin">
        <color rgb="FF008000"/>
      </bottom>
      <diagonal/>
    </border>
    <border diagonalUp="false" diagonalDown="false">
      <left style="medium">
        <color rgb="FF000080"/>
      </left>
      <right style="medium">
        <color rgb="FF008000"/>
      </right>
      <top style="medium">
        <color rgb="FF008000"/>
      </top>
      <bottom style="medium">
        <color rgb="FF008000"/>
      </bottom>
      <diagonal/>
    </border>
    <border diagonalUp="false" diagonalDown="false">
      <left style="medium">
        <color rgb="FF008000"/>
      </left>
      <right/>
      <top style="medium">
        <color rgb="FF008000"/>
      </top>
      <bottom style="medium">
        <color rgb="FF008000"/>
      </bottom>
      <diagonal/>
    </border>
    <border diagonalUp="false" diagonalDown="false">
      <left style="medium">
        <color rgb="FF000080"/>
      </left>
      <right style="thin">
        <color rgb="FF008000"/>
      </right>
      <top style="medium">
        <color rgb="FF000080"/>
      </top>
      <bottom style="thin">
        <color rgb="FF008000"/>
      </bottom>
      <diagonal/>
    </border>
    <border diagonalUp="false" diagonalDown="false">
      <left style="medium">
        <color rgb="FF000080"/>
      </left>
      <right style="medium">
        <color rgb="FF000080"/>
      </right>
      <top style="medium">
        <color rgb="FF000080"/>
      </top>
      <bottom style="medium">
        <color rgb="FF000080"/>
      </bottom>
      <diagonal/>
    </border>
    <border diagonalUp="false" diagonalDown="false">
      <left style="medium">
        <color rgb="FF000080"/>
      </left>
      <right style="thin">
        <color rgb="FF008000"/>
      </right>
      <top style="medium">
        <color rgb="FF000080"/>
      </top>
      <bottom/>
      <diagonal/>
    </border>
    <border diagonalUp="false" diagonalDown="false">
      <left style="thin">
        <color rgb="FF008000"/>
      </left>
      <right style="medium">
        <color rgb="FF000080"/>
      </right>
      <top style="medium">
        <color rgb="FF000080"/>
      </top>
      <bottom style="medium">
        <color rgb="FF000080"/>
      </bottom>
      <diagonal/>
    </border>
    <border diagonalUp="false" diagonalDown="false">
      <left style="medium">
        <color rgb="FF000080"/>
      </left>
      <right style="thin">
        <color rgb="FF008000"/>
      </right>
      <top/>
      <bottom style="medium">
        <color rgb="FF000080"/>
      </bottom>
      <diagonal/>
    </border>
    <border diagonalUp="false" diagonalDown="false">
      <left style="thin">
        <color rgb="FF008000"/>
      </left>
      <right/>
      <top style="thin">
        <color rgb="FF008000"/>
      </top>
      <bottom style="medium">
        <color rgb="FF000080"/>
      </bottom>
      <diagonal/>
    </border>
    <border diagonalUp="false" diagonalDown="false">
      <left/>
      <right style="thin">
        <color rgb="FF008000"/>
      </right>
      <top style="thin">
        <color rgb="FF008000"/>
      </top>
      <bottom style="medium">
        <color rgb="FF000080"/>
      </bottom>
      <diagonal/>
    </border>
    <border diagonalUp="false" diagonalDown="false">
      <left style="medium">
        <color rgb="FF000080"/>
      </left>
      <right style="thin">
        <color rgb="FF008000"/>
      </right>
      <top style="thin">
        <color rgb="FF008000"/>
      </top>
      <bottom style="thin">
        <color rgb="FF008000"/>
      </bottom>
      <diagonal/>
    </border>
    <border diagonalUp="false" diagonalDown="false">
      <left style="medium">
        <color rgb="FF000080"/>
      </left>
      <right style="medium">
        <color rgb="FF000080"/>
      </right>
      <top style="medium">
        <color rgb="FF000080"/>
      </top>
      <bottom style="thin">
        <color rgb="FF008000"/>
      </bottom>
      <diagonal/>
    </border>
    <border diagonalUp="false" diagonalDown="false">
      <left style="medium">
        <color rgb="FF000080"/>
      </left>
      <right style="medium">
        <color rgb="FF000080"/>
      </right>
      <top style="thin">
        <color rgb="FF008000"/>
      </top>
      <bottom style="thin">
        <color rgb="FF008000"/>
      </bottom>
      <diagonal/>
    </border>
    <border diagonalUp="false" diagonalDown="false">
      <left style="medium">
        <color rgb="FF000080"/>
      </left>
      <right style="thin">
        <color rgb="FF008000"/>
      </right>
      <top style="thin">
        <color rgb="FF008000"/>
      </top>
      <bottom style="medium">
        <color rgb="FF000080"/>
      </bottom>
      <diagonal/>
    </border>
    <border diagonalUp="false" diagonalDown="false">
      <left style="thin">
        <color rgb="FF008000"/>
      </left>
      <right style="thin">
        <color rgb="FF008000"/>
      </right>
      <top style="thin">
        <color rgb="FF008000"/>
      </top>
      <bottom style="medium">
        <color rgb="FF000080"/>
      </bottom>
      <diagonal/>
    </border>
    <border diagonalUp="false" diagonalDown="false">
      <left style="thin">
        <color rgb="FF008000"/>
      </left>
      <right style="medium">
        <color rgb="FF000080"/>
      </right>
      <top style="thin">
        <color rgb="FF008000"/>
      </top>
      <bottom style="medium">
        <color rgb="FF000080"/>
      </bottom>
      <diagonal/>
    </border>
    <border diagonalUp="false" diagonalDown="false">
      <left style="medium">
        <color rgb="FF000080"/>
      </left>
      <right style="medium">
        <color rgb="FF000080"/>
      </right>
      <top style="thin">
        <color rgb="FF008000"/>
      </top>
      <bottom style="medium">
        <color rgb="FF000080"/>
      </bottom>
      <diagonal/>
    </border>
    <border diagonalUp="false" diagonalDown="false">
      <left style="medium">
        <color rgb="FF000080"/>
      </left>
      <right style="thin">
        <color rgb="FF008000"/>
      </right>
      <top/>
      <bottom/>
      <diagonal/>
    </border>
    <border diagonalUp="false" diagonalDown="false">
      <left style="thin">
        <color rgb="FF008000"/>
      </left>
      <right style="thin">
        <color rgb="FF008000"/>
      </right>
      <top/>
      <bottom/>
      <diagonal/>
    </border>
    <border diagonalUp="false" diagonalDown="false">
      <left style="thin">
        <color rgb="FF008000"/>
      </left>
      <right style="medium">
        <color rgb="FF000080"/>
      </right>
      <top/>
      <bottom/>
      <diagonal/>
    </border>
    <border diagonalUp="false" diagonalDown="false">
      <left style="medium">
        <color rgb="FF000080"/>
      </left>
      <right style="thin">
        <color rgb="FF008000"/>
      </right>
      <top style="medium">
        <color rgb="FF000080"/>
      </top>
      <bottom style="medium">
        <color rgb="FF000080"/>
      </bottom>
      <diagonal/>
    </border>
    <border diagonalUp="false" diagonalDown="false">
      <left style="thin">
        <color rgb="FF008000"/>
      </left>
      <right style="thin">
        <color rgb="FF008000"/>
      </right>
      <top style="medium">
        <color rgb="FF000080"/>
      </top>
      <bottom style="medium">
        <color rgb="FF000080"/>
      </bottom>
      <diagonal/>
    </border>
    <border diagonalUp="false" diagonalDown="false">
      <left/>
      <right style="medium">
        <color rgb="FF000080"/>
      </right>
      <top style="medium">
        <color rgb="FF000080"/>
      </top>
      <bottom/>
      <diagonal/>
    </border>
    <border diagonalUp="false" diagonalDown="false">
      <left style="medium">
        <color rgb="FF000080"/>
      </left>
      <right/>
      <top/>
      <bottom style="medium">
        <color rgb="FF000080"/>
      </bottom>
      <diagonal/>
    </border>
    <border diagonalUp="false" diagonalDown="false">
      <left/>
      <right/>
      <top/>
      <bottom style="medium">
        <color rgb="FF000080"/>
      </bottom>
      <diagonal/>
    </border>
    <border diagonalUp="false" diagonalDown="false">
      <left/>
      <right style="medium">
        <color rgb="FF000080"/>
      </right>
      <top/>
      <bottom style="medium">
        <color rgb="FF000080"/>
      </bottom>
      <diagonal/>
    </border>
    <border diagonalUp="false" diagonalDown="false">
      <left style="thin">
        <color rgb="FF008000"/>
      </left>
      <right style="thin">
        <color rgb="FF008000"/>
      </right>
      <top style="thin">
        <color rgb="FF008000"/>
      </top>
      <bottom style="thin"/>
      <diagonal/>
    </border>
    <border diagonalUp="false" diagonalDown="false">
      <left style="thin">
        <color rgb="FF008000"/>
      </left>
      <right style="medium">
        <color rgb="FF000080"/>
      </right>
      <top style="thin">
        <color rgb="FF008000"/>
      </top>
      <bottom style="thin"/>
      <diagonal/>
    </border>
    <border diagonalUp="false" diagonalDown="false">
      <left style="medium">
        <color rgb="FF000080"/>
      </left>
      <right style="medium">
        <color rgb="FF000080"/>
      </right>
      <top/>
      <bottom style="medium">
        <color rgb="FF000080"/>
      </bottom>
      <diagonal/>
    </border>
    <border diagonalUp="false" diagonalDown="false">
      <left style="medium">
        <color rgb="FF000080"/>
      </left>
      <right style="medium">
        <color rgb="FF000080"/>
      </right>
      <top style="medium">
        <color rgb="FF000080"/>
      </top>
      <bottom/>
      <diagonal/>
    </border>
    <border diagonalUp="false" diagonalDown="false">
      <left/>
      <right style="thin">
        <color rgb="FF008000"/>
      </right>
      <top style="thick">
        <color rgb="FF008000"/>
      </top>
      <bottom style="thick">
        <color rgb="FF008000"/>
      </bottom>
      <diagonal/>
    </border>
    <border diagonalUp="false" diagonalDown="false">
      <left style="thin">
        <color rgb="FF008000"/>
      </left>
      <right style="thin">
        <color rgb="FF008000"/>
      </right>
      <top style="thick">
        <color rgb="FF008000"/>
      </top>
      <bottom style="thick">
        <color rgb="FF008000"/>
      </bottom>
      <diagonal/>
    </border>
    <border diagonalUp="false" diagonalDown="false">
      <left style="thin">
        <color rgb="FF008000"/>
      </left>
      <right/>
      <top style="thick">
        <color rgb="FF008000"/>
      </top>
      <bottom style="thick">
        <color rgb="FF008000"/>
      </bottom>
      <diagonal/>
    </border>
    <border diagonalUp="false" diagonalDown="false">
      <left style="medium">
        <color rgb="FF008000"/>
      </left>
      <right style="medium">
        <color rgb="FF008000"/>
      </right>
      <top style="thick">
        <color rgb="FF008000"/>
      </top>
      <bottom style="thick">
        <color rgb="FF008000"/>
      </bottom>
      <diagonal/>
    </border>
    <border diagonalUp="false" diagonalDown="false">
      <left/>
      <right/>
      <top style="thick">
        <color rgb="FF008000"/>
      </top>
      <bottom style="thick">
        <color rgb="FF008000"/>
      </bottom>
      <diagonal/>
    </border>
    <border diagonalUp="false" diagonalDown="false">
      <left style="medium">
        <color rgb="FF000080"/>
      </left>
      <right style="medium">
        <color rgb="FF000080"/>
      </right>
      <top style="thick">
        <color rgb="FF008000"/>
      </top>
      <bottom style="thick">
        <color rgb="FF008000"/>
      </bottom>
      <diagonal/>
    </border>
    <border diagonalUp="false" diagonalDown="false">
      <left style="medium">
        <color rgb="FF000080"/>
      </left>
      <right/>
      <top style="thick">
        <color rgb="FF008000"/>
      </top>
      <bottom style="thick">
        <color rgb="FF008000"/>
      </bottom>
      <diagonal/>
    </border>
    <border diagonalUp="false" diagonalDown="false">
      <left/>
      <right style="thin">
        <color rgb="FF008000"/>
      </right>
      <top/>
      <bottom style="thin">
        <color rgb="FF008000"/>
      </bottom>
      <diagonal/>
    </border>
    <border diagonalUp="false" diagonalDown="false">
      <left style="thin">
        <color rgb="FF008000"/>
      </left>
      <right style="thin">
        <color rgb="FF008000"/>
      </right>
      <top/>
      <bottom style="thin">
        <color rgb="FF008000"/>
      </bottom>
      <diagonal/>
    </border>
    <border diagonalUp="false" diagonalDown="false">
      <left style="thin">
        <color rgb="FF008000"/>
      </left>
      <right/>
      <top/>
      <bottom style="thin">
        <color rgb="FF008000"/>
      </bottom>
      <diagonal/>
    </border>
    <border diagonalUp="false" diagonalDown="false">
      <left style="medium">
        <color rgb="FF008000"/>
      </left>
      <right style="medium">
        <color rgb="FF008000"/>
      </right>
      <top/>
      <bottom style="thin">
        <color rgb="FF008000"/>
      </bottom>
      <diagonal/>
    </border>
    <border diagonalUp="false" diagonalDown="false">
      <left/>
      <right/>
      <top/>
      <bottom style="thin">
        <color rgb="FF008000"/>
      </bottom>
      <diagonal/>
    </border>
    <border diagonalUp="false" diagonalDown="false">
      <left/>
      <right style="thin">
        <color rgb="FF008000"/>
      </right>
      <top style="thin">
        <color rgb="FF008000"/>
      </top>
      <bottom style="thin">
        <color rgb="FF008000"/>
      </bottom>
      <diagonal/>
    </border>
    <border diagonalUp="false" diagonalDown="false">
      <left style="thin">
        <color rgb="FF008000"/>
      </left>
      <right/>
      <top style="thin">
        <color rgb="FF008000"/>
      </top>
      <bottom style="thin">
        <color rgb="FF008000"/>
      </bottom>
      <diagonal/>
    </border>
    <border diagonalUp="false" diagonalDown="false">
      <left style="medium">
        <color rgb="FF008000"/>
      </left>
      <right style="medium">
        <color rgb="FF008000"/>
      </right>
      <top style="thin">
        <color rgb="FF008000"/>
      </top>
      <bottom style="thin">
        <color rgb="FF008000"/>
      </bottom>
      <diagonal/>
    </border>
    <border diagonalUp="false" diagonalDown="false">
      <left/>
      <right/>
      <top style="thin">
        <color rgb="FF008000"/>
      </top>
      <bottom style="thin">
        <color rgb="FF008000"/>
      </bottom>
      <diagonal/>
    </border>
    <border diagonalUp="false" diagonalDown="false">
      <left/>
      <right style="medium">
        <color rgb="FF000080"/>
      </right>
      <top style="medium">
        <color rgb="FF000080"/>
      </top>
      <bottom style="thin">
        <color rgb="FF008000"/>
      </bottom>
      <diagonal/>
    </border>
    <border diagonalUp="false" diagonalDown="false">
      <left/>
      <right style="medium">
        <color rgb="FF000080"/>
      </right>
      <top style="thin">
        <color rgb="FF008000"/>
      </top>
      <bottom style="thin">
        <color rgb="FF008000"/>
      </bottom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>
        <color rgb="FF008000"/>
      </right>
      <top style="thick">
        <color rgb="FF000080"/>
      </top>
      <bottom style="thick">
        <color rgb="FF000080"/>
      </bottom>
      <diagonal/>
    </border>
    <border diagonalUp="false" diagonalDown="false">
      <left style="medium">
        <color rgb="FF003366"/>
      </left>
      <right style="thin">
        <color rgb="FF003366"/>
      </right>
      <top style="thick">
        <color rgb="FF000080"/>
      </top>
      <bottom style="thick">
        <color rgb="FF000080"/>
      </bottom>
      <diagonal/>
    </border>
    <border diagonalUp="false" diagonalDown="false">
      <left style="thin">
        <color rgb="FF003366"/>
      </left>
      <right style="thin">
        <color rgb="FF003366"/>
      </right>
      <top style="thick">
        <color rgb="FF000080"/>
      </top>
      <bottom style="thick">
        <color rgb="FF000080"/>
      </bottom>
      <diagonal/>
    </border>
    <border diagonalUp="false" diagonalDown="false">
      <left style="thin">
        <color rgb="FF003366"/>
      </left>
      <right/>
      <top style="thick">
        <color rgb="FF000080"/>
      </top>
      <bottom style="thick">
        <color rgb="FF000080"/>
      </bottom>
      <diagonal/>
    </border>
    <border diagonalUp="false" diagonalDown="false">
      <left style="medium">
        <color rgb="FF000080"/>
      </left>
      <right style="medium">
        <color rgb="FF000080"/>
      </right>
      <top/>
      <bottom style="thin">
        <color rgb="FF008000"/>
      </bottom>
      <diagonal/>
    </border>
    <border diagonalUp="false" diagonalDown="false">
      <left style="thin">
        <color rgb="FF008000"/>
      </left>
      <right style="medium">
        <color rgb="FF000080"/>
      </right>
      <top/>
      <bottom style="thin">
        <color rgb="FF008000"/>
      </bottom>
      <diagonal/>
    </border>
    <border diagonalUp="false" diagonalDown="false">
      <left style="thin">
        <color rgb="FF008000"/>
      </left>
      <right style="thin">
        <color rgb="FF008000"/>
      </right>
      <top style="thick">
        <color rgb="FF000080"/>
      </top>
      <bottom style="thick">
        <color rgb="FF000080"/>
      </bottom>
      <diagonal/>
    </border>
    <border diagonalUp="false" diagonalDown="false">
      <left style="thin">
        <color rgb="FF008000"/>
      </left>
      <right/>
      <top style="thick">
        <color rgb="FF000080"/>
      </top>
      <bottom style="thick">
        <color rgb="FF000080"/>
      </bottom>
      <diagonal/>
    </border>
    <border diagonalUp="false" diagonalDown="false">
      <left style="medium">
        <color rgb="FF000080"/>
      </left>
      <right style="medium">
        <color rgb="FF000080"/>
      </right>
      <top style="thick">
        <color rgb="FF000080"/>
      </top>
      <bottom style="thick">
        <color rgb="FF000080"/>
      </bottom>
      <diagonal/>
    </border>
    <border diagonalUp="false" diagonalDown="false">
      <left style="medium">
        <color rgb="FF000080"/>
      </left>
      <right/>
      <top style="thick">
        <color rgb="FF000080"/>
      </top>
      <bottom style="thick">
        <color rgb="FF000080"/>
      </bottom>
      <diagonal/>
    </border>
    <border diagonalUp="false" diagonalDown="false">
      <left/>
      <right style="thin">
        <color rgb="FF808080"/>
      </right>
      <top style="thick">
        <color rgb="FF000080"/>
      </top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 style="thick">
        <color rgb="FF000080"/>
      </top>
      <bottom style="thin">
        <color rgb="FF808080"/>
      </bottom>
      <diagonal/>
    </border>
    <border diagonalUp="false" diagonalDown="false">
      <left style="medium">
        <color rgb="FF003366"/>
      </left>
      <right style="medium">
        <color rgb="FF003366"/>
      </right>
      <top style="medium">
        <color rgb="FF808080"/>
      </top>
      <bottom style="thin">
        <color rgb="FF808080"/>
      </bottom>
      <diagonal/>
    </border>
    <border diagonalUp="false" diagonalDown="false">
      <left style="medium">
        <color rgb="FF003366"/>
      </left>
      <right/>
      <top style="thick">
        <color rgb="FF000080"/>
      </top>
      <bottom style="thin">
        <color rgb="FF808080"/>
      </bottom>
      <diagonal/>
    </border>
    <border diagonalUp="false" diagonalDown="false">
      <left/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medium">
        <color rgb="FF003366"/>
      </left>
      <right/>
      <top style="thin">
        <color rgb="FF808080"/>
      </top>
      <bottom style="thin">
        <color rgb="FF808080"/>
      </bottom>
      <diagonal/>
    </border>
    <border diagonalUp="false" diagonalDown="false">
      <left style="medium">
        <color rgb="FF003366"/>
      </left>
      <right style="medium">
        <color rgb="FF003366"/>
      </right>
      <top style="thin">
        <color rgb="FF808080"/>
      </top>
      <bottom style="thin">
        <color rgb="FF808080"/>
      </bottom>
      <diagonal/>
    </border>
    <border diagonalUp="false" diagonalDown="false">
      <left/>
      <right style="thin">
        <color rgb="FF808080"/>
      </right>
      <top style="thin">
        <color rgb="FF808080"/>
      </top>
      <bottom style="medium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 diagonalUp="false" diagonalDown="false">
      <left style="medium">
        <color rgb="FF003366"/>
      </left>
      <right style="medium">
        <color rgb="FF003366"/>
      </right>
      <top style="thin">
        <color rgb="FF808080"/>
      </top>
      <bottom style="medium">
        <color rgb="FF808080"/>
      </bottom>
      <diagonal/>
    </border>
    <border diagonalUp="false" diagonalDown="false">
      <left/>
      <right style="thin">
        <color rgb="FF808080"/>
      </right>
      <top style="medium">
        <color rgb="FF808080"/>
      </top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 diagonalUp="false" diagonalDown="false">
      <left style="medium">
        <color rgb="FF003366"/>
      </left>
      <right/>
      <top style="medium">
        <color rgb="FF808080"/>
      </top>
      <bottom style="thin">
        <color rgb="FF808080"/>
      </bottom>
      <diagonal/>
    </border>
    <border diagonalUp="false" diagonalDown="false">
      <left style="medium">
        <color rgb="FF003366"/>
      </left>
      <right/>
      <top style="thin">
        <color rgb="FF808080"/>
      </top>
      <bottom style="medium">
        <color rgb="FF808080"/>
      </bottom>
      <diagonal/>
    </border>
    <border diagonalUp="false" diagonalDown="false">
      <left style="thin">
        <color rgb="FF808080"/>
      </left>
      <right/>
      <top style="medium">
        <color rgb="FF808080"/>
      </top>
      <bottom style="thin">
        <color rgb="FF808080"/>
      </bottom>
      <diagonal/>
    </border>
    <border diagonalUp="false" diagonalDown="false">
      <left style="thin">
        <color rgb="FF808080"/>
      </left>
      <right/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808080"/>
      </left>
      <right/>
      <top style="thin">
        <color rgb="FF808080"/>
      </top>
      <bottom style="medium">
        <color rgb="FF808080"/>
      </bottom>
      <diagonal/>
    </border>
    <border diagonalUp="false" diagonalDown="false">
      <left/>
      <right style="thin">
        <color rgb="FF808080"/>
      </right>
      <top/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 diagonalUp="false" diagonalDown="false">
      <left style="thin">
        <color rgb="FF808080"/>
      </left>
      <right/>
      <top/>
      <bottom style="thin">
        <color rgb="FF808080"/>
      </bottom>
      <diagonal/>
    </border>
    <border diagonalUp="false" diagonalDown="false">
      <left style="medium">
        <color rgb="FF003366"/>
      </left>
      <right style="medium">
        <color rgb="FF003366"/>
      </right>
      <top/>
      <bottom style="thin">
        <color rgb="FF808080"/>
      </bottom>
      <diagonal/>
    </border>
    <border diagonalUp="false" diagonalDown="false">
      <left style="medium">
        <color rgb="FF003366"/>
      </left>
      <right/>
      <top/>
      <bottom style="thin">
        <color rgb="FF808080"/>
      </bottom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>
        <color rgb="FF000080"/>
      </left>
      <right style="medium">
        <color rgb="FF000080"/>
      </right>
      <top style="medium">
        <color rgb="FF000080"/>
      </top>
      <bottom style="thin">
        <color rgb="FF000080"/>
      </bottom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>
        <color rgb="FF000080"/>
      </left>
      <right style="thin">
        <color rgb="FF000080"/>
      </right>
      <top style="thin">
        <color rgb="FF000080"/>
      </top>
      <bottom style="medium">
        <color rgb="FF000080"/>
      </bottom>
      <diagonal/>
    </border>
    <border diagonalUp="false" diagonalDown="false">
      <left style="thin">
        <color rgb="FF000080"/>
      </left>
      <right style="thin">
        <color rgb="FF000080"/>
      </right>
      <top style="thin">
        <color rgb="FF000080"/>
      </top>
      <bottom style="medium">
        <color rgb="FF000080"/>
      </bottom>
      <diagonal/>
    </border>
    <border diagonalUp="false" diagonalDown="false">
      <left style="thin">
        <color rgb="FF000080"/>
      </left>
      <right style="medium">
        <color rgb="FF000080"/>
      </right>
      <top style="thin">
        <color rgb="FF000080"/>
      </top>
      <bottom style="medium">
        <color rgb="FF000080"/>
      </bottom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>
        <color rgb="FF000080"/>
      </left>
      <right style="thin"/>
      <top/>
      <bottom style="thin"/>
      <diagonal/>
    </border>
    <border diagonalUp="false" diagonalDown="false">
      <left style="thin"/>
      <right style="medium">
        <color rgb="FF000080"/>
      </right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>
        <color rgb="FF000080"/>
      </left>
      <right style="thin"/>
      <top style="thin"/>
      <bottom style="thin"/>
      <diagonal/>
    </border>
    <border diagonalUp="false" diagonalDown="false">
      <left style="thin"/>
      <right style="medium">
        <color rgb="FF000080"/>
      </right>
      <top style="thin"/>
      <bottom style="thin"/>
      <diagonal/>
    </border>
    <border diagonalUp="false" diagonalDown="false">
      <left style="medium">
        <color rgb="FF000080"/>
      </left>
      <right style="thin"/>
      <top style="thin"/>
      <bottom style="medium">
        <color rgb="FF000080"/>
      </bottom>
      <diagonal/>
    </border>
    <border diagonalUp="false" diagonalDown="false">
      <left style="thin"/>
      <right style="thin"/>
      <top style="thin"/>
      <bottom style="medium">
        <color rgb="FF000080"/>
      </bottom>
      <diagonal/>
    </border>
    <border diagonalUp="false" diagonalDown="false">
      <left style="thin"/>
      <right style="medium">
        <color rgb="FF000080"/>
      </right>
      <top style="thin"/>
      <bottom style="medium">
        <color rgb="FF000080"/>
      </bottom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/>
      <top style="medium">
        <color rgb="FF000080"/>
      </top>
      <bottom style="medium">
        <color rgb="FF000080"/>
      </bottom>
      <diagonal/>
    </border>
    <border diagonalUp="false" diagonalDown="false">
      <left style="thin">
        <color rgb="FF008000"/>
      </left>
      <right style="thin">
        <color rgb="FF008000"/>
      </right>
      <top style="thin">
        <color rgb="FF008000"/>
      </top>
      <bottom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24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</cellStyleXfs>
  <cellXfs count="3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3" fillId="2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3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5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5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5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5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5" borderId="2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3" borderId="2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5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3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5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3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3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28" xfId="0" applyFont="fals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5" fillId="3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3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3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7" fillId="6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6" borderId="2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3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3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2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7" fillId="6" borderId="2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7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5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3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7" fillId="6" borderId="3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7" fillId="6" borderId="3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3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5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6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6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6" borderId="2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3" borderId="4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3" borderId="3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25" fillId="6" borderId="4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5" borderId="4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5" borderId="4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5" borderId="48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5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9" xfId="0" applyFont="fals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25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3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5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5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8" borderId="5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8" borderId="5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8" borderId="5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4" borderId="5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4" borderId="5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0" fillId="0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8" borderId="5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4" borderId="5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0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3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3" borderId="3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6" borderId="3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41" fillId="8" borderId="5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5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6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6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0" fillId="0" borderId="6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5" fillId="0" borderId="62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1" fillId="8" borderId="5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3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3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3" fillId="0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8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6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6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0" fillId="0" borderId="6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5" fillId="0" borderId="66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5" fillId="3" borderId="6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3" borderId="6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0" fillId="3" borderId="6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3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5" fillId="3" borderId="66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4" fillId="2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general" vertical="center" textRotation="90" wrapText="false" indent="0" shrinkToFit="false"/>
      <protection locked="true" hidden="false"/>
    </xf>
    <xf numFmtId="164" fontId="45" fillId="0" borderId="0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21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1" fillId="8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8" borderId="6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41" fillId="8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6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6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0" fillId="0" borderId="6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5" fillId="0" borderId="0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7" fillId="0" borderId="0" xfId="0" applyFont="true" applyBorder="false" applyAlignment="true" applyProtection="false">
      <alignment horizontal="general" vertical="center" textRotation="90" wrapText="true" indent="0" shrinkToFit="false"/>
      <protection locked="true" hidden="false"/>
    </xf>
    <xf numFmtId="164" fontId="48" fillId="0" borderId="0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42" fillId="6" borderId="6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6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1" fontId="43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43" fillId="0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25" fillId="0" borderId="6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25" fillId="0" borderId="6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6" fillId="2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4" fillId="0" borderId="0" xfId="2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21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2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1" fillId="9" borderId="0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10" borderId="69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70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9" fillId="11" borderId="7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9" fillId="11" borderId="7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9" fillId="12" borderId="7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9" fillId="12" borderId="7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8" borderId="74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59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75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8" borderId="3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20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5" fillId="0" borderId="2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21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1" fillId="8" borderId="3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41" fillId="8" borderId="3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0" fillId="0" borderId="7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3" borderId="7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3" borderId="7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6" borderId="7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6" borderId="7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0" fillId="0" borderId="7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1" fillId="3" borderId="8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1" fillId="0" borderId="8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8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1" fillId="0" borderId="83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1" fillId="3" borderId="8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1" fillId="0" borderId="8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8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8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1" fillId="0" borderId="86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1" fillId="3" borderId="8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1" fillId="0" borderId="8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9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3" borderId="9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1" fillId="0" borderId="9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1" fillId="0" borderId="93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51" fillId="0" borderId="94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51" fillId="0" borderId="9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1" fillId="0" borderId="9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1" fillId="0" borderId="9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3" borderId="9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1" fillId="0" borderId="9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1" fillId="0" borderId="10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10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1" fillId="0" borderId="102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5" fillId="0" borderId="10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3" fillId="6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3" fillId="6" borderId="10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10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10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4" borderId="10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4" borderId="10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1" fillId="6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1" fillId="6" borderId="10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6" borderId="10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0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0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4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13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4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0" borderId="1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0" borderId="10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7" fillId="0" borderId="11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7" fillId="0" borderId="11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4" fillId="0" borderId="11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5" fillId="0" borderId="20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13" borderId="1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13" borderId="10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25" fillId="0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0" borderId="10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7" fillId="0" borderId="11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7" fillId="0" borderId="10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4" fillId="0" borderId="11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7" fillId="0" borderId="11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7" fillId="0" borderId="1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7" fillId="0" borderId="11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7" fillId="0" borderId="118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4" borderId="3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13" borderId="1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13" borderId="1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0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13" borderId="10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10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13" borderId="10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13" borderId="1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8" fillId="0" borderId="0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10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5" fillId="0" borderId="10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0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40" fillId="0" borderId="10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4" fillId="0" borderId="0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9" fillId="0" borderId="0" xfId="21" applyFont="true" applyBorder="false" applyAlignment="true" applyProtection="false">
      <alignment horizontal="center" vertical="bottom" textRotation="0" wrapText="false" indent="0" shrinkToFit="false" readingOrder="1"/>
      <protection locked="true" hidden="false"/>
    </xf>
    <xf numFmtId="164" fontId="5" fillId="0" borderId="0" xfId="21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0" fillId="0" borderId="0" xfId="21" applyFont="true" applyBorder="false" applyAlignment="true" applyProtection="false">
      <alignment horizontal="center" vertical="bottom" textRotation="0" wrapText="false" indent="0" shrinkToFit="false" readingOrder="1"/>
      <protection locked="true" hidden="false"/>
    </xf>
    <xf numFmtId="164" fontId="26" fillId="0" borderId="0" xfId="2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8" fillId="0" borderId="0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45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3" fillId="0" borderId="121" xfId="21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3" fillId="0" borderId="121" xfId="21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64" fillId="0" borderId="0" xfId="21" applyFont="true" applyBorder="false" applyAlignment="true" applyProtection="false">
      <alignment horizontal="center" vertical="bottom" textRotation="0" wrapText="false" indent="0" shrinkToFit="false" readingOrder="1"/>
      <protection locked="true" hidden="false"/>
    </xf>
    <xf numFmtId="164" fontId="6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5" fillId="14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5" fillId="14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4" borderId="1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4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" fillId="0" borderId="0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25" fillId="15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15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7" fillId="0" borderId="0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25" fillId="14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4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15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5" fillId="6" borderId="27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3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5" fillId="14" borderId="1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4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5" fillId="16" borderId="1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5" fillId="0" borderId="0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9" fillId="0" borderId="0" xfId="0" applyFont="true" applyBorder="false" applyAlignment="true" applyProtection="false">
      <alignment horizontal="center" vertical="bottom" textRotation="0" wrapText="false" indent="0" shrinkToFit="false" readingOrder="1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0" fillId="0" borderId="0" xfId="0" applyFont="true" applyBorder="false" applyAlignment="true" applyProtection="false">
      <alignment horizontal="center" vertical="bottom" textRotation="0" wrapText="false" indent="0" shrinkToFit="false" readingOrder="1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8" fillId="0" borderId="0" xfId="0" applyFont="true" applyBorder="false" applyAlignment="true" applyProtection="false">
      <alignment horizontal="center" vertical="bottom" textRotation="0" wrapText="false" indent="0" shrinkToFit="false" readingOrder="1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</cellXfs>
  <cellStyles count="10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 2" xfId="21" builtinId="53" customBuiltin="true"/>
    <cellStyle name="Porcentaje 2" xfId="22" builtinId="53" customBuiltin="true"/>
    <cellStyle name="Porcentual 2" xfId="23" builtinId="53" customBuiltin="true"/>
    <cellStyle name="*unknown*" xfId="20" builtinId="8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B00"/>
      <rgbColor rgb="FF765E00"/>
      <rgbColor rgb="FF7647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06933842239186"/>
          <c:y val="0.0433681224034857"/>
          <c:w val="0.96501272264631"/>
          <c:h val="0.8991792481507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'GráficosT(2)'!$I$6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'GráficosT(2)'!$I$7:$I$23</c:f>
              <c:numCache>
                <c:formatCode>General</c:formatCode>
                <c:ptCount val="17"/>
                <c:pt idx="0">
                  <c:v>30517.5627534348</c:v>
                </c:pt>
                <c:pt idx="1">
                  <c:v>21465.1307205902</c:v>
                </c:pt>
                <c:pt idx="2">
                  <c:v>13666.628797104</c:v>
                </c:pt>
                <c:pt idx="3">
                  <c:v>580.46495320285</c:v>
                </c:pt>
                <c:pt idx="4">
                  <c:v>1762.55551915719</c:v>
                </c:pt>
                <c:pt idx="5">
                  <c:v>10136.4166423498</c:v>
                </c:pt>
                <c:pt idx="6">
                  <c:v>36439.3842091523</c:v>
                </c:pt>
                <c:pt idx="7">
                  <c:v>49490.3472561571</c:v>
                </c:pt>
                <c:pt idx="8">
                  <c:v>40394.3827291019</c:v>
                </c:pt>
                <c:pt idx="9">
                  <c:v>43325.718645917</c:v>
                </c:pt>
                <c:pt idx="10">
                  <c:v>5971.73898907453</c:v>
                </c:pt>
                <c:pt idx="11">
                  <c:v>15708.7870295234</c:v>
                </c:pt>
                <c:pt idx="12">
                  <c:v>33201.5863123806</c:v>
                </c:pt>
                <c:pt idx="13">
                  <c:v>21161.0141434051</c:v>
                </c:pt>
                <c:pt idx="14">
                  <c:v>13255.2802198764</c:v>
                </c:pt>
                <c:pt idx="15">
                  <c:v>26463.2941284731</c:v>
                </c:pt>
                <c:pt idx="16">
                  <c:v>6822.77898581569</c:v>
                </c:pt>
              </c:numCache>
            </c:numRef>
          </c:val>
        </c:ser>
        <c:ser>
          <c:idx val="1"/>
          <c:order val="1"/>
          <c:tx>
            <c:strRef>
              <c:f>'GráficosT(2)'!$J$6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'GráficosT(2)'!$J$7:$J$23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1105.63305238557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gapWidth val="150"/>
        <c:overlap val="0"/>
        <c:axId val="56295459"/>
        <c:axId val="85686684"/>
      </c:barChart>
      <c:catAx>
        <c:axId val="56295459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5686684"/>
        <c:crossesAt val="0"/>
        <c:auto val="1"/>
        <c:lblAlgn val="ctr"/>
        <c:lblOffset val="100"/>
      </c:catAx>
      <c:valAx>
        <c:axId val="8568668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6295459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39615139949109"/>
          <c:y val="0.917215523355963"/>
          <c:w val="0.39829834605598"/>
          <c:h val="0.0499544026750431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00593757522266"/>
          <c:y val="0.0454736842105263"/>
          <c:w val="0.975607799085292"/>
          <c:h val="0.89621052631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'GráficosT(2)'!$K$6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'GráficosT(2)'!$K$7:$K$23</c:f>
              <c:numCache>
                <c:formatCode>General</c:formatCode>
                <c:ptCount val="17"/>
                <c:pt idx="0">
                  <c:v>29209.081443326</c:v>
                </c:pt>
                <c:pt idx="1">
                  <c:v>24452.5997919252</c:v>
                </c:pt>
                <c:pt idx="2">
                  <c:v>10734.7995860995</c:v>
                </c:pt>
                <c:pt idx="3">
                  <c:v>6891.38944547042</c:v>
                </c:pt>
                <c:pt idx="4">
                  <c:v>12113.2795937968</c:v>
                </c:pt>
                <c:pt idx="5">
                  <c:v>8307.53618559699</c:v>
                </c:pt>
                <c:pt idx="6">
                  <c:v>32030.6105118784</c:v>
                </c:pt>
                <c:pt idx="7">
                  <c:v>33118.0180547185</c:v>
                </c:pt>
                <c:pt idx="8">
                  <c:v>34179.7878030578</c:v>
                </c:pt>
                <c:pt idx="9">
                  <c:v>42107.5700664326</c:v>
                </c:pt>
                <c:pt idx="10">
                  <c:v>9083.70463903769</c:v>
                </c:pt>
                <c:pt idx="11">
                  <c:v>15450.575686221</c:v>
                </c:pt>
                <c:pt idx="12">
                  <c:v>53113.5573779553</c:v>
                </c:pt>
                <c:pt idx="13">
                  <c:v>16730.0523785824</c:v>
                </c:pt>
                <c:pt idx="14">
                  <c:v>10108.1356021735</c:v>
                </c:pt>
                <c:pt idx="15">
                  <c:v>26556.3560299061</c:v>
                </c:pt>
                <c:pt idx="16">
                  <c:v>6176.01783853776</c:v>
                </c:pt>
              </c:numCache>
            </c:numRef>
          </c:val>
        </c:ser>
        <c:ser>
          <c:idx val="1"/>
          <c:order val="1"/>
          <c:tx>
            <c:strRef>
              <c:f>'GráficosT(2)'!$L$6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'GráficosT(2)'!$L$7:$L$23</c:f>
              <c:numCache>
                <c:formatCode>General</c:formatCode>
                <c:ptCount val="17"/>
                <c:pt idx="0">
                  <c:v>28758.4931160966</c:v>
                </c:pt>
                <c:pt idx="1">
                  <c:v>23588.4512430915</c:v>
                </c:pt>
                <c:pt idx="2">
                  <c:v>9089.10685813143</c:v>
                </c:pt>
                <c:pt idx="3">
                  <c:v>6615.76845049622</c:v>
                </c:pt>
                <c:pt idx="4">
                  <c:v>11630.752770254</c:v>
                </c:pt>
                <c:pt idx="5">
                  <c:v>7810.30643840727</c:v>
                </c:pt>
                <c:pt idx="6">
                  <c:v>30736.8396718454</c:v>
                </c:pt>
                <c:pt idx="7">
                  <c:v>33484.3658156672</c:v>
                </c:pt>
                <c:pt idx="8">
                  <c:v>34105.8162634594</c:v>
                </c:pt>
                <c:pt idx="9">
                  <c:v>42489.7484937672</c:v>
                </c:pt>
                <c:pt idx="10">
                  <c:v>8932.52725104366</c:v>
                </c:pt>
                <c:pt idx="11">
                  <c:v>12967.9928094251</c:v>
                </c:pt>
                <c:pt idx="12">
                  <c:v>53811.4779306561</c:v>
                </c:pt>
                <c:pt idx="13">
                  <c:v>16334.2374442444</c:v>
                </c:pt>
                <c:pt idx="14">
                  <c:v>10682.6400875773</c:v>
                </c:pt>
                <c:pt idx="15">
                  <c:v>26170.5092702123</c:v>
                </c:pt>
                <c:pt idx="16">
                  <c:v>6240.41100049518</c:v>
                </c:pt>
              </c:numCache>
            </c:numRef>
          </c:val>
        </c:ser>
        <c:gapWidth val="150"/>
        <c:overlap val="0"/>
        <c:axId val="76156155"/>
        <c:axId val="7467006"/>
      </c:barChart>
      <c:catAx>
        <c:axId val="76156155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467006"/>
        <c:crossesAt val="0"/>
        <c:auto val="1"/>
        <c:lblAlgn val="ctr"/>
        <c:lblOffset val="100"/>
      </c:catAx>
      <c:valAx>
        <c:axId val="746700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6156155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261413784803"/>
          <c:y val="0.914210526315789"/>
          <c:w val="0.401909652571612"/>
          <c:h val="0.0518947368421053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99664563533264"/>
          <c:y val="0.0464312709210668"/>
          <c:w val="0.975720789074355"/>
          <c:h val="0.90011877766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'GráficosT(2)'!$M$6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'GráficosT(2)'!$M$7:$M$23</c:f>
              <c:numCache>
                <c:formatCode>General</c:formatCode>
                <c:ptCount val="17"/>
                <c:pt idx="0">
                  <c:v>200666.152210669</c:v>
                </c:pt>
                <c:pt idx="1">
                  <c:v>43837.63912</c:v>
                </c:pt>
                <c:pt idx="2">
                  <c:v>34615.2646169093</c:v>
                </c:pt>
                <c:pt idx="3">
                  <c:v>18642.2899559975</c:v>
                </c:pt>
                <c:pt idx="4">
                  <c:v>34.8125138047392</c:v>
                </c:pt>
                <c:pt idx="5">
                  <c:v>24957.3629444557</c:v>
                </c:pt>
                <c:pt idx="6">
                  <c:v>100323.402471</c:v>
                </c:pt>
                <c:pt idx="7">
                  <c:v>76990.297199</c:v>
                </c:pt>
                <c:pt idx="8">
                  <c:v>212753.370137647</c:v>
                </c:pt>
                <c:pt idx="9">
                  <c:v>159077.017465993</c:v>
                </c:pt>
                <c:pt idx="10">
                  <c:v>22239.179005</c:v>
                </c:pt>
                <c:pt idx="11">
                  <c:v>74911.1821235455</c:v>
                </c:pt>
                <c:pt idx="12">
                  <c:v>80270.152245</c:v>
                </c:pt>
                <c:pt idx="13">
                  <c:v>36753.9429140074</c:v>
                </c:pt>
                <c:pt idx="14">
                  <c:v>20273.291025</c:v>
                </c:pt>
                <c:pt idx="15">
                  <c:v>57059.0113070226</c:v>
                </c:pt>
                <c:pt idx="16">
                  <c:v>8430.696111</c:v>
                </c:pt>
              </c:numCache>
            </c:numRef>
          </c:val>
        </c:ser>
        <c:ser>
          <c:idx val="1"/>
          <c:order val="1"/>
          <c:tx>
            <c:strRef>
              <c:f>'GráficosT(2)'!$N$6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'GráficosT(2)'!$N$7:$N$23</c:f>
              <c:numCache>
                <c:formatCode>General</c:formatCode>
                <c:ptCount val="17"/>
                <c:pt idx="0">
                  <c:v>200218.814769019</c:v>
                </c:pt>
                <c:pt idx="1">
                  <c:v>43226.2249480381</c:v>
                </c:pt>
                <c:pt idx="2">
                  <c:v>33909.1455858266</c:v>
                </c:pt>
                <c:pt idx="3">
                  <c:v>19376.3863568407</c:v>
                </c:pt>
                <c:pt idx="4">
                  <c:v>33.4960858595365</c:v>
                </c:pt>
                <c:pt idx="5">
                  <c:v>24538.7283899256</c:v>
                </c:pt>
                <c:pt idx="6">
                  <c:v>99850.8783005089</c:v>
                </c:pt>
                <c:pt idx="7">
                  <c:v>77607.4065011609</c:v>
                </c:pt>
                <c:pt idx="8">
                  <c:v>209336.841801862</c:v>
                </c:pt>
                <c:pt idx="9">
                  <c:v>157465.69957557</c:v>
                </c:pt>
                <c:pt idx="10">
                  <c:v>21733.6526131683</c:v>
                </c:pt>
                <c:pt idx="11">
                  <c:v>74982.5455226455</c:v>
                </c:pt>
                <c:pt idx="12">
                  <c:v>80260.9847695984</c:v>
                </c:pt>
                <c:pt idx="13">
                  <c:v>37898.019365488</c:v>
                </c:pt>
                <c:pt idx="14">
                  <c:v>20812.5429982631</c:v>
                </c:pt>
                <c:pt idx="15">
                  <c:v>57333.5431602707</c:v>
                </c:pt>
                <c:pt idx="16">
                  <c:v>8557.54711101049</c:v>
                </c:pt>
              </c:numCache>
            </c:numRef>
          </c:val>
        </c:ser>
        <c:gapWidth val="150"/>
        <c:overlap val="0"/>
        <c:axId val="56110233"/>
        <c:axId val="60445476"/>
      </c:barChart>
      <c:catAx>
        <c:axId val="56110233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0445476"/>
        <c:crossesAt val="0"/>
        <c:auto val="1"/>
        <c:lblAlgn val="ctr"/>
        <c:lblOffset val="100"/>
      </c:catAx>
      <c:valAx>
        <c:axId val="6044547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6110233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6138487341267"/>
          <c:y val="0.911996544649606"/>
          <c:w val="0.400047919495248"/>
          <c:h val="0.053233992009502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29811079090618"/>
          <c:y val="0.0433572422652821"/>
          <c:w val="0.942283061159142"/>
          <c:h val="0.9566427577347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'GráficosT(2)'!$AB$7:$AB$23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1105.63305238557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'GráficosT(2)'!$AD$7:$AD$23</c:f>
              <c:numCache>
                <c:formatCode>General</c:formatCode>
                <c:ptCount val="17"/>
                <c:pt idx="0">
                  <c:v>28758.4931160966</c:v>
                </c:pt>
                <c:pt idx="1">
                  <c:v>23588.4512430915</c:v>
                </c:pt>
                <c:pt idx="2">
                  <c:v>9089.10685813143</c:v>
                </c:pt>
                <c:pt idx="3">
                  <c:v>6615.76845049622</c:v>
                </c:pt>
                <c:pt idx="4">
                  <c:v>11630.752770254</c:v>
                </c:pt>
                <c:pt idx="5">
                  <c:v>7810.30643840727</c:v>
                </c:pt>
                <c:pt idx="6">
                  <c:v>30736.8396718454</c:v>
                </c:pt>
                <c:pt idx="7">
                  <c:v>33484.3658156672</c:v>
                </c:pt>
                <c:pt idx="8">
                  <c:v>34105.8162634594</c:v>
                </c:pt>
                <c:pt idx="9">
                  <c:v>42489.7484937672</c:v>
                </c:pt>
                <c:pt idx="10">
                  <c:v>8932.52725104366</c:v>
                </c:pt>
                <c:pt idx="11">
                  <c:v>12967.9928094251</c:v>
                </c:pt>
                <c:pt idx="12">
                  <c:v>53811.4779306561</c:v>
                </c:pt>
                <c:pt idx="13">
                  <c:v>16334.2374442444</c:v>
                </c:pt>
                <c:pt idx="14">
                  <c:v>10682.6400875773</c:v>
                </c:pt>
                <c:pt idx="15">
                  <c:v>26170.5092702123</c:v>
                </c:pt>
                <c:pt idx="16">
                  <c:v>6240.41100049518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'GráficosT(2)'!$AF$7:$AF$23</c:f>
              <c:numCache>
                <c:formatCode>General</c:formatCode>
                <c:ptCount val="17"/>
                <c:pt idx="0">
                  <c:v>345.556951150149</c:v>
                </c:pt>
                <c:pt idx="1">
                  <c:v>-1925.06859375562</c:v>
                </c:pt>
                <c:pt idx="2">
                  <c:v>4610.34516034852</c:v>
                </c:pt>
                <c:pt idx="3">
                  <c:v>-6132.20996083235</c:v>
                </c:pt>
                <c:pt idx="4">
                  <c:v>-10525.1197178684</c:v>
                </c:pt>
                <c:pt idx="5">
                  <c:v>1795.51019811846</c:v>
                </c:pt>
                <c:pt idx="6">
                  <c:v>5078.20684971884</c:v>
                </c:pt>
                <c:pt idx="7">
                  <c:v>15459.3358296866</c:v>
                </c:pt>
                <c:pt idx="8">
                  <c:v>5341.97603385246</c:v>
                </c:pt>
                <c:pt idx="9">
                  <c:v>1563.1785865952</c:v>
                </c:pt>
                <c:pt idx="10">
                  <c:v>-3033.20350475367</c:v>
                </c:pt>
                <c:pt idx="11">
                  <c:v>3716.89944024348</c:v>
                </c:pt>
                <c:pt idx="12">
                  <c:v>-22351.7631920603</c:v>
                </c:pt>
                <c:pt idx="13">
                  <c:v>4262.30215929043</c:v>
                </c:pt>
                <c:pt idx="14">
                  <c:v>1823.87886340303</c:v>
                </c:pt>
                <c:pt idx="15">
                  <c:v>-573.459176756282</c:v>
                </c:pt>
                <c:pt idx="16">
                  <c:v>543.634073619621</c:v>
                </c:pt>
              </c:numCache>
            </c:numRef>
          </c:val>
        </c:ser>
        <c:gapWidth val="150"/>
        <c:overlap val="0"/>
        <c:axId val="73590555"/>
        <c:axId val="27094734"/>
      </c:barChart>
      <c:catAx>
        <c:axId val="73590555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7094734"/>
        <c:crossesAt val="0"/>
        <c:auto val="1"/>
        <c:lblAlgn val="ctr"/>
        <c:lblOffset val="100"/>
      </c:catAx>
      <c:valAx>
        <c:axId val="2709473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3590555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61639449247518"/>
          <c:y val="0.045926560325447"/>
          <c:w val="0.395292987512008"/>
          <c:h val="0.037683331549084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27409542106948"/>
          <c:y val="0.0423459665466864"/>
          <c:w val="0.942523214857509"/>
          <c:h val="0.957654033453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(C.de)</c:v>
                </c:pt>
                <c:pt idx="13">
                  <c:v>Murcia (R.de)</c:v>
                </c:pt>
                <c:pt idx="14">
                  <c:v>Navarra (C.F.de)</c:v>
                </c:pt>
                <c:pt idx="15">
                  <c:v>País Vasco</c:v>
                </c:pt>
                <c:pt idx="16">
                  <c:v>Rioja (La)</c:v>
                </c:pt>
              </c:strCache>
            </c:strRef>
          </c:cat>
          <c:val>
            <c:numRef>
              <c:f>'GráficosT(2)'!$AB$34:$AB$50</c:f>
              <c:numCache>
                <c:formatCode>General</c:formatCode>
                <c:ptCount val="17"/>
                <c:pt idx="0">
                  <c:v>26717.2418127813</c:v>
                </c:pt>
                <c:pt idx="1">
                  <c:v>20901.5787235036</c:v>
                </c:pt>
                <c:pt idx="2">
                  <c:v>12815.1492829331</c:v>
                </c:pt>
                <c:pt idx="3">
                  <c:v>459.279710227156</c:v>
                </c:pt>
                <c:pt idx="4">
                  <c:v>1907.02014498349</c:v>
                </c:pt>
                <c:pt idx="5">
                  <c:v>9123.26284853257</c:v>
                </c:pt>
                <c:pt idx="6">
                  <c:v>36322.2979117528</c:v>
                </c:pt>
                <c:pt idx="7">
                  <c:v>43426.2279096207</c:v>
                </c:pt>
                <c:pt idx="8">
                  <c:v>39346.0966020337</c:v>
                </c:pt>
                <c:pt idx="9">
                  <c:v>38342.198912117</c:v>
                </c:pt>
                <c:pt idx="10">
                  <c:v>6014.21082787521</c:v>
                </c:pt>
                <c:pt idx="11">
                  <c:v>15282.7340433914</c:v>
                </c:pt>
                <c:pt idx="12">
                  <c:v>27862.3942774135</c:v>
                </c:pt>
                <c:pt idx="13">
                  <c:v>18834.8760308936</c:v>
                </c:pt>
                <c:pt idx="14">
                  <c:v>13879.3172690014</c:v>
                </c:pt>
                <c:pt idx="15">
                  <c:v>24618.9713143153</c:v>
                </c:pt>
                <c:pt idx="16">
                  <c:v>6290.69607108316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(C.de)</c:v>
                </c:pt>
                <c:pt idx="13">
                  <c:v>Murcia (R.de)</c:v>
                </c:pt>
                <c:pt idx="14">
                  <c:v>Navarra (C.F.de)</c:v>
                </c:pt>
                <c:pt idx="15">
                  <c:v>País Vasco</c:v>
                </c:pt>
                <c:pt idx="16">
                  <c:v>Rioja (La)</c:v>
                </c:pt>
              </c:strCache>
            </c:strRef>
          </c:cat>
          <c:val>
            <c:numRef>
              <c:f>'GráficosT(2)'!$AD$34:$AD$50</c:f>
              <c:numCache>
                <c:formatCode>General</c:formatCode>
                <c:ptCount val="17"/>
                <c:pt idx="0">
                  <c:v>27342.4694159568</c:v>
                </c:pt>
                <c:pt idx="1">
                  <c:v>23980.3621874166</c:v>
                </c:pt>
                <c:pt idx="2">
                  <c:v>9096.92596641709</c:v>
                </c:pt>
                <c:pt idx="3">
                  <c:v>6860.89602462974</c:v>
                </c:pt>
                <c:pt idx="4">
                  <c:v>11008.0245795766</c:v>
                </c:pt>
                <c:pt idx="5">
                  <c:v>7537.22128149348</c:v>
                </c:pt>
                <c:pt idx="6">
                  <c:v>27690.0863775146</c:v>
                </c:pt>
                <c:pt idx="7">
                  <c:v>30730.7237561577</c:v>
                </c:pt>
                <c:pt idx="8">
                  <c:v>33708.2781438843</c:v>
                </c:pt>
                <c:pt idx="9">
                  <c:v>39105.1204335545</c:v>
                </c:pt>
                <c:pt idx="10">
                  <c:v>9258.94913660914</c:v>
                </c:pt>
                <c:pt idx="11">
                  <c:v>13258.4124276878</c:v>
                </c:pt>
                <c:pt idx="12">
                  <c:v>46213.2458144725</c:v>
                </c:pt>
                <c:pt idx="13">
                  <c:v>15490.6957154749</c:v>
                </c:pt>
                <c:pt idx="14">
                  <c:v>11717.6100700727</c:v>
                </c:pt>
                <c:pt idx="15">
                  <c:v>23304.2523054067</c:v>
                </c:pt>
                <c:pt idx="16">
                  <c:v>5840.28005613364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(C.de)</c:v>
                </c:pt>
                <c:pt idx="13">
                  <c:v>Murcia (R.de)</c:v>
                </c:pt>
                <c:pt idx="14">
                  <c:v>Navarra (C.F.de)</c:v>
                </c:pt>
                <c:pt idx="15">
                  <c:v>País Vasco</c:v>
                </c:pt>
                <c:pt idx="16">
                  <c:v>Rioja (La)</c:v>
                </c:pt>
              </c:strCache>
            </c:strRef>
          </c:cat>
          <c:val>
            <c:numRef>
              <c:f>'GráficosT(2)'!$AF$34:$AF$50</c:f>
              <c:numCache>
                <c:formatCode>General</c:formatCode>
                <c:ptCount val="17"/>
                <c:pt idx="0">
                  <c:v>-625.227603175543</c:v>
                </c:pt>
                <c:pt idx="1">
                  <c:v>-3078.78346391293</c:v>
                </c:pt>
                <c:pt idx="2">
                  <c:v>3718.223316516</c:v>
                </c:pt>
                <c:pt idx="3">
                  <c:v>-6401.61631440259</c:v>
                </c:pt>
                <c:pt idx="4">
                  <c:v>-9101.00443459312</c:v>
                </c:pt>
                <c:pt idx="5">
                  <c:v>1586.04156703909</c:v>
                </c:pt>
                <c:pt idx="6">
                  <c:v>8632.21153423819</c:v>
                </c:pt>
                <c:pt idx="7">
                  <c:v>12695.504153463</c:v>
                </c:pt>
                <c:pt idx="8">
                  <c:v>5637.81845814936</c:v>
                </c:pt>
                <c:pt idx="9">
                  <c:v>-762.9215214375</c:v>
                </c:pt>
                <c:pt idx="10">
                  <c:v>-3244.73830873393</c:v>
                </c:pt>
                <c:pt idx="11">
                  <c:v>2024.32161570359</c:v>
                </c:pt>
                <c:pt idx="12">
                  <c:v>-18350.851537059</c:v>
                </c:pt>
                <c:pt idx="13">
                  <c:v>3344.18031541872</c:v>
                </c:pt>
                <c:pt idx="14">
                  <c:v>2161.70719892872</c:v>
                </c:pt>
                <c:pt idx="15">
                  <c:v>1314.71900890855</c:v>
                </c:pt>
                <c:pt idx="16">
                  <c:v>450.416014949516</c:v>
                </c:pt>
              </c:numCache>
            </c:numRef>
          </c:val>
        </c:ser>
        <c:gapWidth val="150"/>
        <c:overlap val="0"/>
        <c:axId val="8567235"/>
        <c:axId val="48241253"/>
      </c:barChart>
      <c:catAx>
        <c:axId val="8567235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8241253"/>
        <c:crossesAt val="0"/>
        <c:auto val="1"/>
        <c:lblAlgn val="ctr"/>
        <c:lblOffset val="100"/>
      </c:catAx>
      <c:valAx>
        <c:axId val="48241253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567235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26176753121998"/>
          <c:y val="0.0482744018632225"/>
          <c:w val="0.43772014089017"/>
          <c:h val="0.0372644505610841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59041509834067"/>
          <c:y val="0.0398262798004066"/>
          <c:w val="0.959974553358427"/>
          <c:h val="0.8720199593420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'GráficosT(2)'!$AV$6</c:f>
              <c:strCache>
                <c:ptCount val="1"/>
                <c:pt idx="0">
                  <c:v>7.334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'GráficosT(2)'!$AV$7:$AV$74</c:f>
              <c:numCache>
                <c:formatCode>General</c:formatCode>
                <c:ptCount val="68"/>
                <c:pt idx="0">
                  <c:v>7442.59526934478</c:v>
                </c:pt>
                <c:pt idx="1">
                  <c:v>5774.64667059635</c:v>
                </c:pt>
                <c:pt idx="2">
                  <c:v>4738.34075619687</c:v>
                </c:pt>
                <c:pt idx="3">
                  <c:v>5465.45375843126</c:v>
                </c:pt>
                <c:pt idx="4">
                  <c:v>5486.68953536568</c:v>
                </c:pt>
                <c:pt idx="5">
                  <c:v>3338.10073132515</c:v>
                </c:pt>
                <c:pt idx="6">
                  <c:v>3592.37477667833</c:v>
                </c:pt>
                <c:pt idx="7">
                  <c:v>3754.875619202</c:v>
                </c:pt>
                <c:pt idx="8">
                  <c:v>2981.2776698985</c:v>
                </c:pt>
                <c:pt idx="9">
                  <c:v>140.551860564294</c:v>
                </c:pt>
                <c:pt idx="10">
                  <c:v>155.61043058704</c:v>
                </c:pt>
                <c:pt idx="11">
                  <c:v>162.941560620982</c:v>
                </c:pt>
                <c:pt idx="12">
                  <c:v>121.361101430534</c:v>
                </c:pt>
                <c:pt idx="13">
                  <c:v>388.848952585895</c:v>
                </c:pt>
                <c:pt idx="14">
                  <c:v>433.225156243474</c:v>
                </c:pt>
                <c:pt idx="15">
                  <c:v>469.600200869781</c:v>
                </c:pt>
                <c:pt idx="16">
                  <c:v>470.881209458035</c:v>
                </c:pt>
                <c:pt idx="17">
                  <c:v>2165.62854605451</c:v>
                </c:pt>
                <c:pt idx="18">
                  <c:v>2311.4000613437</c:v>
                </c:pt>
                <c:pt idx="19">
                  <c:v>2800.94687912667</c:v>
                </c:pt>
                <c:pt idx="20">
                  <c:v>2858.4411558249</c:v>
                </c:pt>
                <c:pt idx="21">
                  <c:v>8870.12196696319</c:v>
                </c:pt>
                <c:pt idx="22">
                  <c:v>8835.35282481683</c:v>
                </c:pt>
                <c:pt idx="23">
                  <c:v>8849.07748619039</c:v>
                </c:pt>
                <c:pt idx="24">
                  <c:v>9884.83193118192</c:v>
                </c:pt>
                <c:pt idx="25">
                  <c:v>11073.5560518711</c:v>
                </c:pt>
                <c:pt idx="26">
                  <c:v>12773.5391962985</c:v>
                </c:pt>
                <c:pt idx="27">
                  <c:v>13357.9084021954</c:v>
                </c:pt>
                <c:pt idx="28">
                  <c:v>12285.3436057921</c:v>
                </c:pt>
                <c:pt idx="29">
                  <c:v>10001.4260324889</c:v>
                </c:pt>
                <c:pt idx="30">
                  <c:v>10174.6154698909</c:v>
                </c:pt>
                <c:pt idx="31">
                  <c:v>9931.19252792031</c:v>
                </c:pt>
                <c:pt idx="32">
                  <c:v>10287.1486988019</c:v>
                </c:pt>
                <c:pt idx="33">
                  <c:v>9969.57068457265</c:v>
                </c:pt>
                <c:pt idx="34">
                  <c:v>11991.9189452903</c:v>
                </c:pt>
                <c:pt idx="35">
                  <c:v>11269.5909379915</c:v>
                </c:pt>
                <c:pt idx="36">
                  <c:v>10094.6380780625</c:v>
                </c:pt>
                <c:pt idx="37">
                  <c:v>1304.06408750782</c:v>
                </c:pt>
                <c:pt idx="38">
                  <c:v>1609.31491945268</c:v>
                </c:pt>
                <c:pt idx="39">
                  <c:v>1480.14744085281</c:v>
                </c:pt>
                <c:pt idx="40">
                  <c:v>1578.21254126122</c:v>
                </c:pt>
                <c:pt idx="41">
                  <c:v>3894.16444544565</c:v>
                </c:pt>
                <c:pt idx="42">
                  <c:v>4053.8807093355</c:v>
                </c:pt>
                <c:pt idx="43">
                  <c:v>3643.34731075215</c:v>
                </c:pt>
                <c:pt idx="44">
                  <c:v>4117.39456399006</c:v>
                </c:pt>
                <c:pt idx="45">
                  <c:v>7269.36662372139</c:v>
                </c:pt>
                <c:pt idx="46">
                  <c:v>8997.00737951764</c:v>
                </c:pt>
                <c:pt idx="47">
                  <c:v>8147.36055105731</c:v>
                </c:pt>
                <c:pt idx="48">
                  <c:v>8787.85175808421</c:v>
                </c:pt>
                <c:pt idx="49">
                  <c:v>5037.39868224942</c:v>
                </c:pt>
                <c:pt idx="50">
                  <c:v>6077.52282127272</c:v>
                </c:pt>
                <c:pt idx="51">
                  <c:v>5341.33106053545</c:v>
                </c:pt>
                <c:pt idx="52">
                  <c:v>4704.76157934749</c:v>
                </c:pt>
                <c:pt idx="53">
                  <c:v>3578.24155363113</c:v>
                </c:pt>
                <c:pt idx="54">
                  <c:v>3499.54630314387</c:v>
                </c:pt>
                <c:pt idx="55">
                  <c:v>3420.06745495972</c:v>
                </c:pt>
                <c:pt idx="56">
                  <c:v>2757.42490814164</c:v>
                </c:pt>
                <c:pt idx="57">
                  <c:v>5674.28898087925</c:v>
                </c:pt>
                <c:pt idx="58">
                  <c:v>7330.67157638439</c:v>
                </c:pt>
                <c:pt idx="59">
                  <c:v>6280.28261338113</c:v>
                </c:pt>
                <c:pt idx="60">
                  <c:v>7178.05095782836</c:v>
                </c:pt>
                <c:pt idx="61">
                  <c:v>1549.61616339379</c:v>
                </c:pt>
                <c:pt idx="62">
                  <c:v>1671.39946837818</c:v>
                </c:pt>
                <c:pt idx="63">
                  <c:v>1628.09332993045</c:v>
                </c:pt>
                <c:pt idx="64">
                  <c:v>1973.67002411328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ser>
          <c:idx val="1"/>
          <c:order val="1"/>
          <c:tx>
            <c:strRef>
              <c:f>'GráficosT(2)'!$AW$6</c:f>
              <c:strCache>
                <c:ptCount val="1"/>
                <c:pt idx="0">
                  <c:v>6.993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'GráficosT(2)'!$AW$7:$AW$74</c:f>
              <c:numCache>
                <c:formatCode>General</c:formatCode>
                <c:ptCount val="68"/>
                <c:pt idx="0">
                  <c:v>7096.93604600907</c:v>
                </c:pt>
                <c:pt idx="1">
                  <c:v>5826.76504907932</c:v>
                </c:pt>
                <c:pt idx="2">
                  <c:v>4783.97430164444</c:v>
                </c:pt>
                <c:pt idx="3">
                  <c:v>5515.63731787743</c:v>
                </c:pt>
                <c:pt idx="4">
                  <c:v>5537.00598073471</c:v>
                </c:pt>
                <c:pt idx="5">
                  <c:v>3346.09339715577</c:v>
                </c:pt>
                <c:pt idx="6">
                  <c:v>3601.05733918715</c:v>
                </c:pt>
                <c:pt idx="7">
                  <c:v>3763.99907921299</c:v>
                </c:pt>
                <c:pt idx="8">
                  <c:v>2988.30220292405</c:v>
                </c:pt>
                <c:pt idx="9">
                  <c:v>116.711697014483</c:v>
                </c:pt>
                <c:pt idx="10">
                  <c:v>130.49530254434</c:v>
                </c:pt>
                <c:pt idx="11">
                  <c:v>137.20572752648</c:v>
                </c:pt>
                <c:pt idx="12">
                  <c:v>99.1457625785634</c:v>
                </c:pt>
                <c:pt idx="13">
                  <c:v>281.605422045651</c:v>
                </c:pt>
                <c:pt idx="14">
                  <c:v>279.798951532626</c:v>
                </c:pt>
                <c:pt idx="15">
                  <c:v>285.322761255286</c:v>
                </c:pt>
                <c:pt idx="16">
                  <c:v>272.78018034776</c:v>
                </c:pt>
                <c:pt idx="17">
                  <c:v>2047.41882344281</c:v>
                </c:pt>
                <c:pt idx="18">
                  <c:v>2187.47766401131</c:v>
                </c:pt>
                <c:pt idx="19">
                  <c:v>2657.83951465583</c:v>
                </c:pt>
                <c:pt idx="20">
                  <c:v>2713.08063441578</c:v>
                </c:pt>
                <c:pt idx="21">
                  <c:v>8717.28895505714</c:v>
                </c:pt>
                <c:pt idx="22">
                  <c:v>8682.99139145909</c:v>
                </c:pt>
                <c:pt idx="23">
                  <c:v>8696.52990340569</c:v>
                </c:pt>
                <c:pt idx="24">
                  <c:v>9718.23627164228</c:v>
                </c:pt>
                <c:pt idx="25">
                  <c:v>10946.3479106728</c:v>
                </c:pt>
                <c:pt idx="26">
                  <c:v>12633.9599968603</c:v>
                </c:pt>
                <c:pt idx="27">
                  <c:v>13214.0766514873</c:v>
                </c:pt>
                <c:pt idx="28">
                  <c:v>12149.3170863334</c:v>
                </c:pt>
                <c:pt idx="29">
                  <c:v>9766.88391952703</c:v>
                </c:pt>
                <c:pt idx="30">
                  <c:v>9936.32064718046</c:v>
                </c:pt>
                <c:pt idx="31">
                  <c:v>9698.17225116987</c:v>
                </c:pt>
                <c:pt idx="32">
                  <c:v>10046.4154794345</c:v>
                </c:pt>
                <c:pt idx="33">
                  <c:v>10139.7258270513</c:v>
                </c:pt>
                <c:pt idx="34">
                  <c:v>12189.4036420606</c:v>
                </c:pt>
                <c:pt idx="35">
                  <c:v>11457.3142584077</c:v>
                </c:pt>
                <c:pt idx="36">
                  <c:v>10266.4833528428</c:v>
                </c:pt>
                <c:pt idx="37">
                  <c:v>1287.26653965776</c:v>
                </c:pt>
                <c:pt idx="38">
                  <c:v>1590.40620292768</c:v>
                </c:pt>
                <c:pt idx="39">
                  <c:v>1462.13206942667</c:v>
                </c:pt>
                <c:pt idx="40">
                  <c:v>1559.51893427788</c:v>
                </c:pt>
                <c:pt idx="41">
                  <c:v>4135.67007620825</c:v>
                </c:pt>
                <c:pt idx="42">
                  <c:v>4307.5741844812</c:v>
                </c:pt>
                <c:pt idx="43">
                  <c:v>3865.71324883845</c:v>
                </c:pt>
                <c:pt idx="44">
                  <c:v>4375.93474014069</c:v>
                </c:pt>
                <c:pt idx="45">
                  <c:v>6870.62317754665</c:v>
                </c:pt>
                <c:pt idx="46">
                  <c:v>8536.72677666659</c:v>
                </c:pt>
                <c:pt idx="47">
                  <c:v>7717.34367625683</c:v>
                </c:pt>
                <c:pt idx="48">
                  <c:v>8335.02110812569</c:v>
                </c:pt>
                <c:pt idx="49">
                  <c:v>4900.07622794476</c:v>
                </c:pt>
                <c:pt idx="50">
                  <c:v>5924.58469225462</c:v>
                </c:pt>
                <c:pt idx="51">
                  <c:v>5199.44558439894</c:v>
                </c:pt>
                <c:pt idx="52">
                  <c:v>4572.43309893657</c:v>
                </c:pt>
                <c:pt idx="53">
                  <c:v>3385.06058679492</c:v>
                </c:pt>
                <c:pt idx="54">
                  <c:v>3308.14823094444</c:v>
                </c:pt>
                <c:pt idx="55">
                  <c:v>3230.47003033798</c:v>
                </c:pt>
                <c:pt idx="56">
                  <c:v>2582.84010290302</c:v>
                </c:pt>
                <c:pt idx="57">
                  <c:v>5490.37104513917</c:v>
                </c:pt>
                <c:pt idx="58">
                  <c:v>7089.32673269561</c:v>
                </c:pt>
                <c:pt idx="59">
                  <c:v>6075.35483326957</c:v>
                </c:pt>
                <c:pt idx="60">
                  <c:v>6941.99748235165</c:v>
                </c:pt>
                <c:pt idx="61">
                  <c:v>1540.53731585878</c:v>
                </c:pt>
                <c:pt idx="62">
                  <c:v>1661.84884639615</c:v>
                </c:pt>
                <c:pt idx="63">
                  <c:v>1618.71047092317</c:v>
                </c:pt>
                <c:pt idx="64">
                  <c:v>1962.94844093671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gapWidth val="190"/>
        <c:overlap val="0"/>
        <c:axId val="39751644"/>
        <c:axId val="16715614"/>
      </c:barChart>
      <c:catAx>
        <c:axId val="397516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6715614"/>
        <c:crossesAt val="0"/>
        <c:auto val="1"/>
        <c:lblAlgn val="ctr"/>
        <c:lblOffset val="100"/>
      </c:catAx>
      <c:valAx>
        <c:axId val="1671561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9751644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75428086730637"/>
          <c:y val="0.938735908334873"/>
          <c:w val="0.0990828606266236"/>
          <c:h val="0.032526335243023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9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59041509834067"/>
          <c:y val="0.0399220128121809"/>
          <c:w val="0.959974553358427"/>
          <c:h val="0.871692507659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'GráficosT(2)'!$AY$6</c:f>
              <c:strCache>
                <c:ptCount val="1"/>
                <c:pt idx="0">
                  <c:v>7.101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'GráficosT(2)'!$AY$7:$AY$74</c:f>
              <c:numCache>
                <c:formatCode>General</c:formatCode>
                <c:ptCount val="68"/>
                <c:pt idx="0">
                  <c:v>7530.36310218467</c:v>
                </c:pt>
                <c:pt idx="1">
                  <c:v>6145.44889655114</c:v>
                </c:pt>
                <c:pt idx="2">
                  <c:v>5591.49267442408</c:v>
                </c:pt>
                <c:pt idx="3">
                  <c:v>6459.70204872095</c:v>
                </c:pt>
                <c:pt idx="4">
                  <c:v>6255.95617222901</c:v>
                </c:pt>
                <c:pt idx="5">
                  <c:v>2560.18355264388</c:v>
                </c:pt>
                <c:pt idx="6">
                  <c:v>2807.97124676891</c:v>
                </c:pt>
                <c:pt idx="7">
                  <c:v>3047.13540620447</c:v>
                </c:pt>
                <c:pt idx="8">
                  <c:v>2319.50938048227</c:v>
                </c:pt>
                <c:pt idx="9">
                  <c:v>1599.39124821976</c:v>
                </c:pt>
                <c:pt idx="10">
                  <c:v>1759.65530875719</c:v>
                </c:pt>
                <c:pt idx="11">
                  <c:v>1879.5231932135</c:v>
                </c:pt>
                <c:pt idx="12">
                  <c:v>1652.81969527992</c:v>
                </c:pt>
                <c:pt idx="13">
                  <c:v>2823.09688875065</c:v>
                </c:pt>
                <c:pt idx="14">
                  <c:v>3057.84449417757</c:v>
                </c:pt>
                <c:pt idx="15">
                  <c:v>3247.60810977076</c:v>
                </c:pt>
                <c:pt idx="16">
                  <c:v>2984.7301010978</c:v>
                </c:pt>
                <c:pt idx="17">
                  <c:v>1727.71101408466</c:v>
                </c:pt>
                <c:pt idx="18">
                  <c:v>1873.78939316964</c:v>
                </c:pt>
                <c:pt idx="19">
                  <c:v>2363.61167070952</c:v>
                </c:pt>
                <c:pt idx="20">
                  <c:v>2342.42410763316</c:v>
                </c:pt>
                <c:pt idx="21">
                  <c:v>6440.05523325854</c:v>
                </c:pt>
                <c:pt idx="22">
                  <c:v>9037.31364742692</c:v>
                </c:pt>
                <c:pt idx="23">
                  <c:v>7971.66656133815</c:v>
                </c:pt>
                <c:pt idx="24">
                  <c:v>8581.57506985485</c:v>
                </c:pt>
                <c:pt idx="25">
                  <c:v>7361.09369793537</c:v>
                </c:pt>
                <c:pt idx="26">
                  <c:v>8960.5008332076</c:v>
                </c:pt>
                <c:pt idx="27">
                  <c:v>8155.98861860785</c:v>
                </c:pt>
                <c:pt idx="28">
                  <c:v>8640.43490496765</c:v>
                </c:pt>
                <c:pt idx="29">
                  <c:v>9187.51485641923</c:v>
                </c:pt>
                <c:pt idx="30">
                  <c:v>8282.94729468996</c:v>
                </c:pt>
                <c:pt idx="31">
                  <c:v>8197.9527616096</c:v>
                </c:pt>
                <c:pt idx="32">
                  <c:v>8511.37289033894</c:v>
                </c:pt>
                <c:pt idx="33">
                  <c:v>9159.40796029738</c:v>
                </c:pt>
                <c:pt idx="34">
                  <c:v>11982.8622082684</c:v>
                </c:pt>
                <c:pt idx="35">
                  <c:v>11065.3526276676</c:v>
                </c:pt>
                <c:pt idx="36">
                  <c:v>9899.94727019928</c:v>
                </c:pt>
                <c:pt idx="37">
                  <c:v>1930.31384147541</c:v>
                </c:pt>
                <c:pt idx="38">
                  <c:v>2419.58415160267</c:v>
                </c:pt>
                <c:pt idx="39">
                  <c:v>2325.14278406504</c:v>
                </c:pt>
                <c:pt idx="40">
                  <c:v>2408.66386189455</c:v>
                </c:pt>
                <c:pt idx="41">
                  <c:v>3773.51482990498</c:v>
                </c:pt>
                <c:pt idx="42">
                  <c:v>3942.61694457228</c:v>
                </c:pt>
                <c:pt idx="43">
                  <c:v>3690.12904657012</c:v>
                </c:pt>
                <c:pt idx="44">
                  <c:v>4044.31486517359</c:v>
                </c:pt>
                <c:pt idx="45">
                  <c:v>12281.2185201668</c:v>
                </c:pt>
                <c:pt idx="46">
                  <c:v>14463.4475090518</c:v>
                </c:pt>
                <c:pt idx="47">
                  <c:v>13702.2480246641</c:v>
                </c:pt>
                <c:pt idx="48">
                  <c:v>12666.6433240726</c:v>
                </c:pt>
                <c:pt idx="49">
                  <c:v>3769.46010652194</c:v>
                </c:pt>
                <c:pt idx="50">
                  <c:v>4557.34762620803</c:v>
                </c:pt>
                <c:pt idx="51">
                  <c:v>4256.96143261422</c:v>
                </c:pt>
                <c:pt idx="52">
                  <c:v>4146.28321323821</c:v>
                </c:pt>
                <c:pt idx="53">
                  <c:v>2672.4984790461</c:v>
                </c:pt>
                <c:pt idx="54">
                  <c:v>2641.89747573314</c:v>
                </c:pt>
                <c:pt idx="55">
                  <c:v>2682.88905355573</c:v>
                </c:pt>
                <c:pt idx="56">
                  <c:v>2110.85059383846</c:v>
                </c:pt>
                <c:pt idx="57">
                  <c:v>7248.49055025311</c:v>
                </c:pt>
                <c:pt idx="58">
                  <c:v>6547.32141779589</c:v>
                </c:pt>
                <c:pt idx="59">
                  <c:v>5645.48751327822</c:v>
                </c:pt>
                <c:pt idx="60">
                  <c:v>7115.05654857877</c:v>
                </c:pt>
                <c:pt idx="61">
                  <c:v>1344.19217847768</c:v>
                </c:pt>
                <c:pt idx="62">
                  <c:v>1488.21136899531</c:v>
                </c:pt>
                <c:pt idx="63">
                  <c:v>1543.98480420126</c:v>
                </c:pt>
                <c:pt idx="64">
                  <c:v>1799.62948686345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ser>
          <c:idx val="1"/>
          <c:order val="1"/>
          <c:tx>
            <c:strRef>
              <c:f>'GráficosT(2)'!$AZ$6</c:f>
              <c:strCache>
                <c:ptCount val="1"/>
                <c:pt idx="0">
                  <c:v>6.995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'GráficosT(2)'!$AZ$7:$AZ$74</c:f>
              <c:numCache>
                <c:formatCode>General</c:formatCode>
                <c:ptCount val="68"/>
                <c:pt idx="0">
                  <c:v>7412.4200377487</c:v>
                </c:pt>
                <c:pt idx="1">
                  <c:v>5926.65420374526</c:v>
                </c:pt>
                <c:pt idx="2">
                  <c:v>5397.49779218043</c:v>
                </c:pt>
                <c:pt idx="3">
                  <c:v>6232.36883148855</c:v>
                </c:pt>
                <c:pt idx="4">
                  <c:v>6033.80383582407</c:v>
                </c:pt>
                <c:pt idx="5">
                  <c:v>2167.88581673575</c:v>
                </c:pt>
                <c:pt idx="6">
                  <c:v>2369.03001306559</c:v>
                </c:pt>
                <c:pt idx="7">
                  <c:v>2580.49996661987</c:v>
                </c:pt>
                <c:pt idx="8">
                  <c:v>1972.41292834441</c:v>
                </c:pt>
                <c:pt idx="9">
                  <c:v>1570.55381616733</c:v>
                </c:pt>
                <c:pt idx="10">
                  <c:v>1683.05716093794</c:v>
                </c:pt>
                <c:pt idx="11">
                  <c:v>1783.97240563788</c:v>
                </c:pt>
                <c:pt idx="12">
                  <c:v>1578.71049919297</c:v>
                </c:pt>
                <c:pt idx="13">
                  <c:v>2713.033725816</c:v>
                </c:pt>
                <c:pt idx="14">
                  <c:v>2929.45351608518</c:v>
                </c:pt>
                <c:pt idx="15">
                  <c:v>3111.65797918049</c:v>
                </c:pt>
                <c:pt idx="16">
                  <c:v>2862.53999335988</c:v>
                </c:pt>
                <c:pt idx="17">
                  <c:v>1622.22322665973</c:v>
                </c:pt>
                <c:pt idx="18">
                  <c:v>1754.85952855312</c:v>
                </c:pt>
                <c:pt idx="19">
                  <c:v>2226.47633198307</c:v>
                </c:pt>
                <c:pt idx="20">
                  <c:v>2207.36765414195</c:v>
                </c:pt>
                <c:pt idx="21">
                  <c:v>6181.11436580624</c:v>
                </c:pt>
                <c:pt idx="22">
                  <c:v>8670.3225577014</c:v>
                </c:pt>
                <c:pt idx="23">
                  <c:v>7655.41958651881</c:v>
                </c:pt>
                <c:pt idx="24">
                  <c:v>8232.42431465666</c:v>
                </c:pt>
                <c:pt idx="25">
                  <c:v>7449.16753430077</c:v>
                </c:pt>
                <c:pt idx="26">
                  <c:v>9056.58984668384</c:v>
                </c:pt>
                <c:pt idx="27">
                  <c:v>8250.47004293863</c:v>
                </c:pt>
                <c:pt idx="28">
                  <c:v>8730.79775606068</c:v>
                </c:pt>
                <c:pt idx="29">
                  <c:v>9159.28385084655</c:v>
                </c:pt>
                <c:pt idx="30">
                  <c:v>8269.94563180063</c:v>
                </c:pt>
                <c:pt idx="31">
                  <c:v>8187.09540809711</c:v>
                </c:pt>
                <c:pt idx="32">
                  <c:v>8492.20009329424</c:v>
                </c:pt>
                <c:pt idx="33">
                  <c:v>9249.0556167819</c:v>
                </c:pt>
                <c:pt idx="34">
                  <c:v>12084.0839977493</c:v>
                </c:pt>
                <c:pt idx="35">
                  <c:v>11166.9825703017</c:v>
                </c:pt>
                <c:pt idx="36">
                  <c:v>9993.00089042078</c:v>
                </c:pt>
                <c:pt idx="37">
                  <c:v>1903.81170851025</c:v>
                </c:pt>
                <c:pt idx="38">
                  <c:v>2377.48952680379</c:v>
                </c:pt>
                <c:pt idx="39">
                  <c:v>2283.53110606247</c:v>
                </c:pt>
                <c:pt idx="40">
                  <c:v>2368.40434058066</c:v>
                </c:pt>
                <c:pt idx="41">
                  <c:v>3164.98822184177</c:v>
                </c:pt>
                <c:pt idx="42">
                  <c:v>3298.56986446652</c:v>
                </c:pt>
                <c:pt idx="43">
                  <c:v>3118.78268209775</c:v>
                </c:pt>
                <c:pt idx="44">
                  <c:v>3386.68197294389</c:v>
                </c:pt>
                <c:pt idx="45">
                  <c:v>12444.2466848632</c:v>
                </c:pt>
                <c:pt idx="46">
                  <c:v>14648.657715469</c:v>
                </c:pt>
                <c:pt idx="47">
                  <c:v>13886.8695798929</c:v>
                </c:pt>
                <c:pt idx="48">
                  <c:v>12835.9777158361</c:v>
                </c:pt>
                <c:pt idx="49">
                  <c:v>3680.71941883135</c:v>
                </c:pt>
                <c:pt idx="50">
                  <c:v>4451.44451177719</c:v>
                </c:pt>
                <c:pt idx="51">
                  <c:v>4156.07756006516</c:v>
                </c:pt>
                <c:pt idx="52">
                  <c:v>4047.29323626198</c:v>
                </c:pt>
                <c:pt idx="53">
                  <c:v>2828.27736891092</c:v>
                </c:pt>
                <c:pt idx="54">
                  <c:v>2788.57921295066</c:v>
                </c:pt>
                <c:pt idx="55">
                  <c:v>2825.5157354729</c:v>
                </c:pt>
                <c:pt idx="56">
                  <c:v>2241.11619699859</c:v>
                </c:pt>
                <c:pt idx="57">
                  <c:v>7138.8244991677</c:v>
                </c:pt>
                <c:pt idx="58">
                  <c:v>6454.10160596693</c:v>
                </c:pt>
                <c:pt idx="59">
                  <c:v>5572.02412379895</c:v>
                </c:pt>
                <c:pt idx="60">
                  <c:v>7007.63753124881</c:v>
                </c:pt>
                <c:pt idx="61">
                  <c:v>1367.91649710997</c:v>
                </c:pt>
                <c:pt idx="62">
                  <c:v>1502.29999269814</c:v>
                </c:pt>
                <c:pt idx="63">
                  <c:v>1555.08222281414</c:v>
                </c:pt>
                <c:pt idx="64">
                  <c:v>1815.60790802079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gapWidth val="190"/>
        <c:overlap val="0"/>
        <c:axId val="78937393"/>
        <c:axId val="82654298"/>
      </c:barChart>
      <c:catAx>
        <c:axId val="7893739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2654298"/>
        <c:crossesAt val="0"/>
        <c:auto val="1"/>
        <c:lblAlgn val="ctr"/>
        <c:lblOffset val="100"/>
      </c:catAx>
      <c:valAx>
        <c:axId val="8265429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8937393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80517415045327"/>
          <c:y val="0.938631510537554"/>
          <c:w val="0.0916079096644224"/>
          <c:h val="0.032680345371831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9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59286396941701"/>
          <c:y val="0.0269796435180676"/>
          <c:w val="0.959966018901986"/>
          <c:h val="0.88292587902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'GráficosT(2)'!$BB$6</c:f>
              <c:strCache>
                <c:ptCount val="1"/>
                <c:pt idx="0">
                  <c:v>49.660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'GráficosT(2)'!$BB$7:$BB$74</c:f>
              <c:numCache>
                <c:formatCode>General</c:formatCode>
                <c:ptCount val="68"/>
                <c:pt idx="0">
                  <c:v>47292.8874157531</c:v>
                </c:pt>
                <c:pt idx="1">
                  <c:v>10931.5046497746</c:v>
                </c:pt>
                <c:pt idx="2">
                  <c:v>12172.3527737972</c:v>
                </c:pt>
                <c:pt idx="3">
                  <c:v>10118.5351892081</c:v>
                </c:pt>
                <c:pt idx="4">
                  <c:v>10615.2465072201</c:v>
                </c:pt>
                <c:pt idx="5">
                  <c:v>10029.834705046</c:v>
                </c:pt>
                <c:pt idx="6">
                  <c:v>6010.7428343007</c:v>
                </c:pt>
                <c:pt idx="7">
                  <c:v>9892.60073725077</c:v>
                </c:pt>
                <c:pt idx="8">
                  <c:v>8682.08634031184</c:v>
                </c:pt>
                <c:pt idx="9">
                  <c:v>5362.86460954732</c:v>
                </c:pt>
                <c:pt idx="10">
                  <c:v>3929.90077470745</c:v>
                </c:pt>
                <c:pt idx="11">
                  <c:v>4434.15268673778</c:v>
                </c:pt>
                <c:pt idx="12">
                  <c:v>4915.3718850049</c:v>
                </c:pt>
                <c:pt idx="13">
                  <c:v>9.94346521070229</c:v>
                </c:pt>
                <c:pt idx="14">
                  <c:v>9.69422389608502</c:v>
                </c:pt>
                <c:pt idx="15">
                  <c:v>6.9465491136859</c:v>
                </c:pt>
                <c:pt idx="16">
                  <c:v>8.22827558426603</c:v>
                </c:pt>
                <c:pt idx="17">
                  <c:v>5875.03949087271</c:v>
                </c:pt>
                <c:pt idx="18">
                  <c:v>5248.93450671161</c:v>
                </c:pt>
                <c:pt idx="19">
                  <c:v>7024.49770795705</c:v>
                </c:pt>
                <c:pt idx="20">
                  <c:v>6808.89123891435</c:v>
                </c:pt>
                <c:pt idx="21">
                  <c:v>23848.8161276091</c:v>
                </c:pt>
                <c:pt idx="22">
                  <c:v>27442.3693017173</c:v>
                </c:pt>
                <c:pt idx="23">
                  <c:v>25107.0844144816</c:v>
                </c:pt>
                <c:pt idx="24">
                  <c:v>23925.132627192</c:v>
                </c:pt>
                <c:pt idx="25">
                  <c:v>17764.5092423833</c:v>
                </c:pt>
                <c:pt idx="26">
                  <c:v>20181.5375838107</c:v>
                </c:pt>
                <c:pt idx="27">
                  <c:v>18276.350538215</c:v>
                </c:pt>
                <c:pt idx="28">
                  <c:v>20767.899834591</c:v>
                </c:pt>
                <c:pt idx="29">
                  <c:v>58659.3961411281</c:v>
                </c:pt>
                <c:pt idx="30">
                  <c:v>50328.0106086779</c:v>
                </c:pt>
                <c:pt idx="31">
                  <c:v>50032.5078974022</c:v>
                </c:pt>
                <c:pt idx="32">
                  <c:v>53733.4554904393</c:v>
                </c:pt>
                <c:pt idx="33">
                  <c:v>43216.0859599586</c:v>
                </c:pt>
                <c:pt idx="34">
                  <c:v>42355.9878708512</c:v>
                </c:pt>
                <c:pt idx="35">
                  <c:v>39634.9502798568</c:v>
                </c:pt>
                <c:pt idx="36">
                  <c:v>33869.993355326</c:v>
                </c:pt>
                <c:pt idx="37">
                  <c:v>5485.88245614369</c:v>
                </c:pt>
                <c:pt idx="38">
                  <c:v>4947.23173521023</c:v>
                </c:pt>
                <c:pt idx="39">
                  <c:v>6372.61833701263</c:v>
                </c:pt>
                <c:pt idx="40">
                  <c:v>5433.44647663345</c:v>
                </c:pt>
                <c:pt idx="41">
                  <c:v>17694.6285940445</c:v>
                </c:pt>
                <c:pt idx="42">
                  <c:v>20865.061254179</c:v>
                </c:pt>
                <c:pt idx="43">
                  <c:v>17756.886549855</c:v>
                </c:pt>
                <c:pt idx="44">
                  <c:v>18594.6057254671</c:v>
                </c:pt>
                <c:pt idx="45">
                  <c:v>24590.1893369481</c:v>
                </c:pt>
                <c:pt idx="46">
                  <c:v>20485.9990239038</c:v>
                </c:pt>
                <c:pt idx="47">
                  <c:v>20396.2286274462</c:v>
                </c:pt>
                <c:pt idx="48">
                  <c:v>14797.7352567019</c:v>
                </c:pt>
                <c:pt idx="49">
                  <c:v>9698.78083439036</c:v>
                </c:pt>
                <c:pt idx="50">
                  <c:v>9847.69257347526</c:v>
                </c:pt>
                <c:pt idx="51">
                  <c:v>8418.50307762379</c:v>
                </c:pt>
                <c:pt idx="52">
                  <c:v>8788.96642851795</c:v>
                </c:pt>
                <c:pt idx="53">
                  <c:v>4361.64668227161</c:v>
                </c:pt>
                <c:pt idx="54">
                  <c:v>6436.65830383205</c:v>
                </c:pt>
                <c:pt idx="55">
                  <c:v>5877.55154406134</c:v>
                </c:pt>
                <c:pt idx="56">
                  <c:v>3597.43449483501</c:v>
                </c:pt>
                <c:pt idx="57">
                  <c:v>14417.5739475534</c:v>
                </c:pt>
                <c:pt idx="58">
                  <c:v>13397.8444778561</c:v>
                </c:pt>
                <c:pt idx="59">
                  <c:v>15463.1193531924</c:v>
                </c:pt>
                <c:pt idx="60">
                  <c:v>13780.4735284206</c:v>
                </c:pt>
                <c:pt idx="61">
                  <c:v>1742.6474188142</c:v>
                </c:pt>
                <c:pt idx="62">
                  <c:v>3737.86714969931</c:v>
                </c:pt>
                <c:pt idx="63">
                  <c:v>1710.86917285969</c:v>
                </c:pt>
                <c:pt idx="64">
                  <c:v>1239.3123696268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ser>
          <c:idx val="1"/>
          <c:order val="1"/>
          <c:tx>
            <c:strRef>
              <c:f>'GráficosT(2)'!$BC$6</c:f>
              <c:strCache>
                <c:ptCount val="1"/>
                <c:pt idx="0">
                  <c:v>49.549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'GráficosT(2)'!$BC$7:$BC$74</c:f>
              <c:numCache>
                <c:formatCode>General</c:formatCode>
                <c:ptCount val="68"/>
                <c:pt idx="0">
                  <c:v>47183.7315317403</c:v>
                </c:pt>
                <c:pt idx="1">
                  <c:v>10778.943405965</c:v>
                </c:pt>
                <c:pt idx="2">
                  <c:v>12006.7939597449</c:v>
                </c:pt>
                <c:pt idx="3">
                  <c:v>9974.48959486785</c:v>
                </c:pt>
                <c:pt idx="4">
                  <c:v>10465.9979874604</c:v>
                </c:pt>
                <c:pt idx="5">
                  <c:v>9832.90734989755</c:v>
                </c:pt>
                <c:pt idx="6">
                  <c:v>5873.39303190753</c:v>
                </c:pt>
                <c:pt idx="7">
                  <c:v>9697.70768841311</c:v>
                </c:pt>
                <c:pt idx="8">
                  <c:v>8505.13751560839</c:v>
                </c:pt>
                <c:pt idx="9">
                  <c:v>5557.98428810495</c:v>
                </c:pt>
                <c:pt idx="10">
                  <c:v>4101.36071975977</c:v>
                </c:pt>
                <c:pt idx="11">
                  <c:v>4613.93835890765</c:v>
                </c:pt>
                <c:pt idx="12">
                  <c:v>5103.10299006834</c:v>
                </c:pt>
                <c:pt idx="13">
                  <c:v>9.60684200887731</c:v>
                </c:pt>
                <c:pt idx="14">
                  <c:v>9.35911105136575</c:v>
                </c:pt>
                <c:pt idx="15">
                  <c:v>6.62808667918525</c:v>
                </c:pt>
                <c:pt idx="16">
                  <c:v>7.90204612010819</c:v>
                </c:pt>
                <c:pt idx="17">
                  <c:v>5774.43851281284</c:v>
                </c:pt>
                <c:pt idx="18">
                  <c:v>5155.30721194756</c:v>
                </c:pt>
                <c:pt idx="19">
                  <c:v>6911.09383298611</c:v>
                </c:pt>
                <c:pt idx="20">
                  <c:v>6697.88883217904</c:v>
                </c:pt>
                <c:pt idx="21">
                  <c:v>23734.4683902143</c:v>
                </c:pt>
                <c:pt idx="22">
                  <c:v>27316.9865579007</c:v>
                </c:pt>
                <c:pt idx="23">
                  <c:v>24988.8728136755</c:v>
                </c:pt>
                <c:pt idx="24">
                  <c:v>23810.5505387184</c:v>
                </c:pt>
                <c:pt idx="25">
                  <c:v>17909.8066727921</c:v>
                </c:pt>
                <c:pt idx="26">
                  <c:v>20341.4700168635</c:v>
                </c:pt>
                <c:pt idx="27">
                  <c:v>18424.7471456543</c:v>
                </c:pt>
                <c:pt idx="28">
                  <c:v>20931.3826658511</c:v>
                </c:pt>
                <c:pt idx="29">
                  <c:v>57757.06484486</c:v>
                </c:pt>
                <c:pt idx="30">
                  <c:v>49499.0776464564</c:v>
                </c:pt>
                <c:pt idx="31">
                  <c:v>49206.1782724804</c:v>
                </c:pt>
                <c:pt idx="32">
                  <c:v>52874.5210380653</c:v>
                </c:pt>
                <c:pt idx="33">
                  <c:v>42799.0434748124</c:v>
                </c:pt>
                <c:pt idx="34">
                  <c:v>41942.4920007905</c:v>
                </c:pt>
                <c:pt idx="35">
                  <c:v>39232.6746102484</c:v>
                </c:pt>
                <c:pt idx="36">
                  <c:v>33491.4894897185</c:v>
                </c:pt>
                <c:pt idx="37">
                  <c:v>5360.68200746125</c:v>
                </c:pt>
                <c:pt idx="38">
                  <c:v>4830.6391495073</c:v>
                </c:pt>
                <c:pt idx="39">
                  <c:v>6233.24747944576</c:v>
                </c:pt>
                <c:pt idx="40">
                  <c:v>5309.08397675398</c:v>
                </c:pt>
                <c:pt idx="41">
                  <c:v>17711.8096589108</c:v>
                </c:pt>
                <c:pt idx="42">
                  <c:v>20884.2669711596</c:v>
                </c:pt>
                <c:pt idx="43">
                  <c:v>17774.1073729233</c:v>
                </c:pt>
                <c:pt idx="44">
                  <c:v>18612.3615196519</c:v>
                </c:pt>
                <c:pt idx="45">
                  <c:v>24587.6939799143</c:v>
                </c:pt>
                <c:pt idx="46">
                  <c:v>20483.6883271898</c:v>
                </c:pt>
                <c:pt idx="47">
                  <c:v>20393.9219697823</c:v>
                </c:pt>
                <c:pt idx="48">
                  <c:v>14795.6804927119</c:v>
                </c:pt>
                <c:pt idx="49">
                  <c:v>9992.68656904306</c:v>
                </c:pt>
                <c:pt idx="50">
                  <c:v>10143.8997422424</c:v>
                </c:pt>
                <c:pt idx="51">
                  <c:v>8692.6220921459</c:v>
                </c:pt>
                <c:pt idx="52">
                  <c:v>9068.81096205657</c:v>
                </c:pt>
                <c:pt idx="53">
                  <c:v>4483.26627788645</c:v>
                </c:pt>
                <c:pt idx="54">
                  <c:v>6597.01764820219</c:v>
                </c:pt>
                <c:pt idx="55">
                  <c:v>6027.47255874896</c:v>
                </c:pt>
                <c:pt idx="56">
                  <c:v>3704.7865134255</c:v>
                </c:pt>
                <c:pt idx="57">
                  <c:v>14486.6608190795</c:v>
                </c:pt>
                <c:pt idx="58">
                  <c:v>13463.9025561109</c:v>
                </c:pt>
                <c:pt idx="59">
                  <c:v>15535.3116963004</c:v>
                </c:pt>
                <c:pt idx="60">
                  <c:v>13847.6680887799</c:v>
                </c:pt>
                <c:pt idx="61">
                  <c:v>1772.27155091548</c:v>
                </c:pt>
                <c:pt idx="62">
                  <c:v>3778.90757733914</c:v>
                </c:pt>
                <c:pt idx="63">
                  <c:v>1740.31147544019</c:v>
                </c:pt>
                <c:pt idx="64">
                  <c:v>1266.05650731569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gapWidth val="190"/>
        <c:overlap val="0"/>
        <c:axId val="47913368"/>
        <c:axId val="21228018"/>
      </c:barChart>
      <c:catAx>
        <c:axId val="47913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1228018"/>
        <c:crossesAt val="0"/>
        <c:auto val="1"/>
        <c:lblAlgn val="ctr"/>
        <c:lblOffset val="100"/>
      </c:catAx>
      <c:valAx>
        <c:axId val="2122801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7913368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69576298184135"/>
          <c:y val="0.935424174539788"/>
          <c:w val="0.0992354252946798"/>
          <c:h val="0.0342846011493133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6058563792703"/>
          <c:y val="0.0318800802280165"/>
          <c:w val="0.964288480904795"/>
          <c:h val="0.915127203631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(2)'!$I$6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(2)'!$I$7:$I$23</c:f>
              <c:numCache>
                <c:formatCode>General</c:formatCode>
                <c:ptCount val="17"/>
                <c:pt idx="0">
                  <c:v>30712.2493601394</c:v>
                </c:pt>
                <c:pt idx="1">
                  <c:v>15288.7736348488</c:v>
                </c:pt>
                <c:pt idx="2">
                  <c:v>8902.90390922906</c:v>
                </c:pt>
                <c:pt idx="3">
                  <c:v>980.371145158426</c:v>
                </c:pt>
                <c:pt idx="4">
                  <c:v>3067.01004182422</c:v>
                </c:pt>
                <c:pt idx="5">
                  <c:v>5129.53850214662</c:v>
                </c:pt>
                <c:pt idx="6">
                  <c:v>19789.303718855</c:v>
                </c:pt>
                <c:pt idx="7">
                  <c:v>18331.9606088685</c:v>
                </c:pt>
                <c:pt idx="8">
                  <c:v>52741.9970306071</c:v>
                </c:pt>
                <c:pt idx="9">
                  <c:v>27159.9601607702</c:v>
                </c:pt>
                <c:pt idx="10">
                  <c:v>3542.10425051666</c:v>
                </c:pt>
                <c:pt idx="11">
                  <c:v>16186.6309887311</c:v>
                </c:pt>
                <c:pt idx="12">
                  <c:v>23109.5254373337</c:v>
                </c:pt>
                <c:pt idx="13">
                  <c:v>9658.14297591641</c:v>
                </c:pt>
                <c:pt idx="14">
                  <c:v>10639.7100928291</c:v>
                </c:pt>
                <c:pt idx="15">
                  <c:v>25949.5249032525</c:v>
                </c:pt>
                <c:pt idx="16">
                  <c:v>3763.8645468875</c:v>
                </c:pt>
              </c:numCache>
            </c:numRef>
          </c:val>
        </c:ser>
        <c:ser>
          <c:idx val="1"/>
          <c:order val="1"/>
          <c:tx>
            <c:strRef>
              <c:f>'GráficosV (2)'!$J$6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(2)'!$J$7:$J$23</c:f>
              <c:numCache>
                <c:formatCode>General</c:formatCode>
                <c:ptCount val="17"/>
                <c:pt idx="0">
                  <c:v>31509.8191652692</c:v>
                </c:pt>
                <c:pt idx="1">
                  <c:v>16135.3262234562</c:v>
                </c:pt>
                <c:pt idx="2">
                  <c:v>8584.54391766644</c:v>
                </c:pt>
                <c:pt idx="3">
                  <c:v>1109.66915743773</c:v>
                </c:pt>
                <c:pt idx="4">
                  <c:v>2208.04852347127</c:v>
                </c:pt>
                <c:pt idx="5">
                  <c:v>5220.38204686569</c:v>
                </c:pt>
                <c:pt idx="6">
                  <c:v>19463.4569146599</c:v>
                </c:pt>
                <c:pt idx="7">
                  <c:v>20031.445423733</c:v>
                </c:pt>
                <c:pt idx="8">
                  <c:v>58372.7149537917</c:v>
                </c:pt>
                <c:pt idx="9">
                  <c:v>27658.5703332414</c:v>
                </c:pt>
                <c:pt idx="10">
                  <c:v>3398.51169927712</c:v>
                </c:pt>
                <c:pt idx="11">
                  <c:v>18752.7964244337</c:v>
                </c:pt>
                <c:pt idx="12">
                  <c:v>26632.4508308494</c:v>
                </c:pt>
                <c:pt idx="13">
                  <c:v>11336.3115226698</c:v>
                </c:pt>
                <c:pt idx="14">
                  <c:v>10573.8813680387</c:v>
                </c:pt>
                <c:pt idx="15">
                  <c:v>29171.1201401883</c:v>
                </c:pt>
                <c:pt idx="16">
                  <c:v>3672.02258202195</c:v>
                </c:pt>
              </c:numCache>
            </c:numRef>
          </c:val>
        </c:ser>
        <c:gapWidth val="150"/>
        <c:overlap val="0"/>
        <c:axId val="92717356"/>
        <c:axId val="31817691"/>
      </c:barChart>
      <c:catAx>
        <c:axId val="92717356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1817691"/>
        <c:crossesAt val="0"/>
        <c:auto val="1"/>
        <c:lblAlgn val="ctr"/>
        <c:lblOffset val="100"/>
      </c:catAx>
      <c:valAx>
        <c:axId val="31817691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2717356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692617553645"/>
          <c:y val="0.913966008656181"/>
          <c:w val="0.388023859322953"/>
          <c:h val="0.0520426475245434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6058563792703"/>
          <c:y val="0.0317327766179541"/>
          <c:w val="0.964288480904795"/>
          <c:h val="0.916283924843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(2)'!$K$6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(2)'!$K$7:$K$23</c:f>
              <c:numCache>
                <c:formatCode>General</c:formatCode>
                <c:ptCount val="17"/>
                <c:pt idx="0">
                  <c:v>23393.4055789715</c:v>
                </c:pt>
                <c:pt idx="1">
                  <c:v>22367.2061429172</c:v>
                </c:pt>
                <c:pt idx="2">
                  <c:v>8133.23972379101</c:v>
                </c:pt>
                <c:pt idx="3">
                  <c:v>5124.42136995241</c:v>
                </c:pt>
                <c:pt idx="4">
                  <c:v>7990.80010409575</c:v>
                </c:pt>
                <c:pt idx="5">
                  <c:v>4881.61185225257</c:v>
                </c:pt>
                <c:pt idx="6">
                  <c:v>24548.9961566966</c:v>
                </c:pt>
                <c:pt idx="7">
                  <c:v>22419.8643425322</c:v>
                </c:pt>
                <c:pt idx="8">
                  <c:v>28609.3086927854</c:v>
                </c:pt>
                <c:pt idx="9">
                  <c:v>25644.8065535496</c:v>
                </c:pt>
                <c:pt idx="10">
                  <c:v>7218.84686889915</c:v>
                </c:pt>
                <c:pt idx="11">
                  <c:v>13086.103297847</c:v>
                </c:pt>
                <c:pt idx="12">
                  <c:v>35365.5650311398</c:v>
                </c:pt>
                <c:pt idx="13">
                  <c:v>9572.00770603231</c:v>
                </c:pt>
                <c:pt idx="14">
                  <c:v>8236.49906909107</c:v>
                </c:pt>
                <c:pt idx="15">
                  <c:v>20594.9657222579</c:v>
                </c:pt>
                <c:pt idx="16">
                  <c:v>4830.22818876025</c:v>
                </c:pt>
              </c:numCache>
            </c:numRef>
          </c:val>
        </c:ser>
        <c:ser>
          <c:idx val="1"/>
          <c:order val="1"/>
          <c:tx>
            <c:strRef>
              <c:f>'GráficosV (2)'!$L$6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(2)'!$L$7:$L$23</c:f>
              <c:numCache>
                <c:formatCode>General</c:formatCode>
                <c:ptCount val="17"/>
                <c:pt idx="0">
                  <c:v>26140.882107215</c:v>
                </c:pt>
                <c:pt idx="1">
                  <c:v>19548.8981264684</c:v>
                </c:pt>
                <c:pt idx="2">
                  <c:v>9077.91395877641</c:v>
                </c:pt>
                <c:pt idx="3">
                  <c:v>7109.72106660719</c:v>
                </c:pt>
                <c:pt idx="4">
                  <c:v>11058.0181598045</c:v>
                </c:pt>
                <c:pt idx="5">
                  <c:v>6111.80426721774</c:v>
                </c:pt>
                <c:pt idx="6">
                  <c:v>26130.473190201</c:v>
                </c:pt>
                <c:pt idx="7">
                  <c:v>22362.0214948569</c:v>
                </c:pt>
                <c:pt idx="8">
                  <c:v>32007.8243860609</c:v>
                </c:pt>
                <c:pt idx="9">
                  <c:v>31707.1707379198</c:v>
                </c:pt>
                <c:pt idx="10">
                  <c:v>8406.78776847676</c:v>
                </c:pt>
                <c:pt idx="11">
                  <c:v>10880.2388414524</c:v>
                </c:pt>
                <c:pt idx="12">
                  <c:v>36784.1506429831</c:v>
                </c:pt>
                <c:pt idx="13">
                  <c:v>11472.7588284694</c:v>
                </c:pt>
                <c:pt idx="14">
                  <c:v>9314.96315217517</c:v>
                </c:pt>
                <c:pt idx="15">
                  <c:v>19913.7878149302</c:v>
                </c:pt>
                <c:pt idx="16">
                  <c:v>5803.6566834566</c:v>
                </c:pt>
              </c:numCache>
            </c:numRef>
          </c:val>
        </c:ser>
        <c:gapWidth val="150"/>
        <c:overlap val="0"/>
        <c:axId val="35149029"/>
        <c:axId val="43108227"/>
      </c:barChart>
      <c:catAx>
        <c:axId val="35149029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3108227"/>
        <c:crossesAt val="0"/>
        <c:auto val="1"/>
        <c:lblAlgn val="ctr"/>
        <c:lblOffset val="100"/>
      </c:catAx>
      <c:valAx>
        <c:axId val="43108227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5149029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692617553645"/>
          <c:y val="0.914926931106472"/>
          <c:w val="0.388023859322953"/>
          <c:h val="0.051461377870563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6220813360136"/>
          <c:y val="0.0318288269107941"/>
          <c:w val="0.964357507344982"/>
          <c:h val="0.914945710027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(2)'!$M$6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(2)'!$M$7:$M$23</c:f>
              <c:numCache>
                <c:formatCode>General</c:formatCode>
                <c:ptCount val="17"/>
                <c:pt idx="0">
                  <c:v>19940.1168066372</c:v>
                </c:pt>
                <c:pt idx="1">
                  <c:v>6435.2416131363</c:v>
                </c:pt>
                <c:pt idx="2">
                  <c:v>4487.80199905277</c:v>
                </c:pt>
                <c:pt idx="3">
                  <c:v>2121.63016944918</c:v>
                </c:pt>
                <c:pt idx="4">
                  <c:v>3527.60487331282</c:v>
                </c:pt>
                <c:pt idx="5">
                  <c:v>1895.47368729483</c:v>
                </c:pt>
                <c:pt idx="6">
                  <c:v>11418.0875029389</c:v>
                </c:pt>
                <c:pt idx="7">
                  <c:v>5914.26920322501</c:v>
                </c:pt>
                <c:pt idx="8">
                  <c:v>42787.9477340378</c:v>
                </c:pt>
                <c:pt idx="9">
                  <c:v>20032.2869578096</c:v>
                </c:pt>
                <c:pt idx="10">
                  <c:v>2137.61277827226</c:v>
                </c:pt>
                <c:pt idx="11">
                  <c:v>10532.881215355</c:v>
                </c:pt>
                <c:pt idx="12">
                  <c:v>14254.2373446256</c:v>
                </c:pt>
                <c:pt idx="13">
                  <c:v>4000.24066877667</c:v>
                </c:pt>
                <c:pt idx="14">
                  <c:v>4005.63595538309</c:v>
                </c:pt>
                <c:pt idx="15">
                  <c:v>13222.6977719966</c:v>
                </c:pt>
                <c:pt idx="16">
                  <c:v>934.219578464628</c:v>
                </c:pt>
              </c:numCache>
            </c:numRef>
          </c:val>
        </c:ser>
        <c:ser>
          <c:idx val="1"/>
          <c:order val="1"/>
          <c:tx>
            <c:strRef>
              <c:f>'GráficosV (2)'!$N$6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(2)'!$N$7:$N$23</c:f>
              <c:numCache>
                <c:formatCode>General</c:formatCode>
                <c:ptCount val="17"/>
                <c:pt idx="0">
                  <c:v>21740.3173631902</c:v>
                </c:pt>
                <c:pt idx="1">
                  <c:v>6321.76424190962</c:v>
                </c:pt>
                <c:pt idx="2">
                  <c:v>4018.64526360391</c:v>
                </c:pt>
                <c:pt idx="3">
                  <c:v>1958.25302755357</c:v>
                </c:pt>
                <c:pt idx="4">
                  <c:v>3638.29157535995</c:v>
                </c:pt>
                <c:pt idx="5">
                  <c:v>2070.41954344136</c:v>
                </c:pt>
                <c:pt idx="6">
                  <c:v>13655.3649572523</c:v>
                </c:pt>
                <c:pt idx="7">
                  <c:v>6213.62544883715</c:v>
                </c:pt>
                <c:pt idx="8">
                  <c:v>43022.2052792477</c:v>
                </c:pt>
                <c:pt idx="9">
                  <c:v>20259.6352175183</c:v>
                </c:pt>
                <c:pt idx="10">
                  <c:v>3099.26401913914</c:v>
                </c:pt>
                <c:pt idx="11">
                  <c:v>9877.11836456615</c:v>
                </c:pt>
                <c:pt idx="12">
                  <c:v>16895.1688927863</c:v>
                </c:pt>
                <c:pt idx="13">
                  <c:v>4749.75618692731</c:v>
                </c:pt>
                <c:pt idx="14">
                  <c:v>3652.85164701395</c:v>
                </c:pt>
                <c:pt idx="15">
                  <c:v>12080.2637721713</c:v>
                </c:pt>
                <c:pt idx="16">
                  <c:v>1091.57404474999</c:v>
                </c:pt>
              </c:numCache>
            </c:numRef>
          </c:val>
        </c:ser>
        <c:gapWidth val="150"/>
        <c:overlap val="0"/>
        <c:axId val="78700937"/>
        <c:axId val="55248520"/>
      </c:barChart>
      <c:catAx>
        <c:axId val="78700937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5248520"/>
        <c:crossesAt val="0"/>
        <c:auto val="1"/>
        <c:lblAlgn val="ctr"/>
        <c:lblOffset val="100"/>
      </c:catAx>
      <c:valAx>
        <c:axId val="5524852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8700937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01283438998"/>
          <c:y val="0.913242495209708"/>
          <c:w val="0.387273851863306"/>
          <c:h val="0.052480306578667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00593757522266"/>
          <c:y val="0.0454736842105263"/>
          <c:w val="0.975607799085292"/>
          <c:h val="0.89621052631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'GráficosT(2)'!$K$6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'GráficosT(2)'!$K$7:$K$23</c:f>
              <c:numCache>
                <c:formatCode>General</c:formatCode>
                <c:ptCount val="17"/>
                <c:pt idx="0">
                  <c:v>29209.081443326</c:v>
                </c:pt>
                <c:pt idx="1">
                  <c:v>24452.5997919252</c:v>
                </c:pt>
                <c:pt idx="2">
                  <c:v>10734.7995860995</c:v>
                </c:pt>
                <c:pt idx="3">
                  <c:v>6891.38944547042</c:v>
                </c:pt>
                <c:pt idx="4">
                  <c:v>12113.2795937968</c:v>
                </c:pt>
                <c:pt idx="5">
                  <c:v>8307.53618559699</c:v>
                </c:pt>
                <c:pt idx="6">
                  <c:v>32030.6105118784</c:v>
                </c:pt>
                <c:pt idx="7">
                  <c:v>33118.0180547185</c:v>
                </c:pt>
                <c:pt idx="8">
                  <c:v>34179.7878030578</c:v>
                </c:pt>
                <c:pt idx="9">
                  <c:v>42107.5700664326</c:v>
                </c:pt>
                <c:pt idx="10">
                  <c:v>9083.70463903769</c:v>
                </c:pt>
                <c:pt idx="11">
                  <c:v>15450.575686221</c:v>
                </c:pt>
                <c:pt idx="12">
                  <c:v>53113.5573779553</c:v>
                </c:pt>
                <c:pt idx="13">
                  <c:v>16730.0523785824</c:v>
                </c:pt>
                <c:pt idx="14">
                  <c:v>10108.1356021735</c:v>
                </c:pt>
                <c:pt idx="15">
                  <c:v>26556.3560299061</c:v>
                </c:pt>
                <c:pt idx="16">
                  <c:v>6176.01783853776</c:v>
                </c:pt>
              </c:numCache>
            </c:numRef>
          </c:val>
        </c:ser>
        <c:ser>
          <c:idx val="1"/>
          <c:order val="1"/>
          <c:tx>
            <c:strRef>
              <c:f>'GráficosT(2)'!$L$6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'GráficosT(2)'!$L$7:$L$23</c:f>
              <c:numCache>
                <c:formatCode>General</c:formatCode>
                <c:ptCount val="17"/>
                <c:pt idx="0">
                  <c:v>28758.4931160966</c:v>
                </c:pt>
                <c:pt idx="1">
                  <c:v>23588.4512430915</c:v>
                </c:pt>
                <c:pt idx="2">
                  <c:v>9089.10685813143</c:v>
                </c:pt>
                <c:pt idx="3">
                  <c:v>6615.76845049622</c:v>
                </c:pt>
                <c:pt idx="4">
                  <c:v>11630.752770254</c:v>
                </c:pt>
                <c:pt idx="5">
                  <c:v>7810.30643840727</c:v>
                </c:pt>
                <c:pt idx="6">
                  <c:v>30736.8396718454</c:v>
                </c:pt>
                <c:pt idx="7">
                  <c:v>33484.3658156672</c:v>
                </c:pt>
                <c:pt idx="8">
                  <c:v>34105.8162634594</c:v>
                </c:pt>
                <c:pt idx="9">
                  <c:v>42489.7484937672</c:v>
                </c:pt>
                <c:pt idx="10">
                  <c:v>8932.52725104366</c:v>
                </c:pt>
                <c:pt idx="11">
                  <c:v>12967.9928094251</c:v>
                </c:pt>
                <c:pt idx="12">
                  <c:v>53811.4779306561</c:v>
                </c:pt>
                <c:pt idx="13">
                  <c:v>16334.2374442444</c:v>
                </c:pt>
                <c:pt idx="14">
                  <c:v>10682.6400875773</c:v>
                </c:pt>
                <c:pt idx="15">
                  <c:v>26170.5092702123</c:v>
                </c:pt>
                <c:pt idx="16">
                  <c:v>6240.41100049518</c:v>
                </c:pt>
              </c:numCache>
            </c:numRef>
          </c:val>
        </c:ser>
        <c:gapWidth val="150"/>
        <c:overlap val="0"/>
        <c:axId val="47839463"/>
        <c:axId val="40046582"/>
      </c:barChart>
      <c:catAx>
        <c:axId val="47839463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0046582"/>
        <c:crossesAt val="0"/>
        <c:auto val="1"/>
        <c:lblAlgn val="ctr"/>
        <c:lblOffset val="100"/>
      </c:catAx>
      <c:valAx>
        <c:axId val="4004658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7839463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261413784803"/>
          <c:y val="0.914210526315789"/>
          <c:w val="0.401909652571612"/>
          <c:h val="0.0518947368421053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553772565962"/>
          <c:y val="0.0412360688956434"/>
          <c:w val="0.945378799567968"/>
          <c:h val="0.9587639311043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(2)'!$AB$7:$AB$23</c:f>
              <c:numCache>
                <c:formatCode>General</c:formatCode>
                <c:ptCount val="17"/>
                <c:pt idx="0">
                  <c:v>31509.8191652692</c:v>
                </c:pt>
                <c:pt idx="1">
                  <c:v>16135.3262234562</c:v>
                </c:pt>
                <c:pt idx="2">
                  <c:v>8584.54391766644</c:v>
                </c:pt>
                <c:pt idx="3">
                  <c:v>1109.66915743773</c:v>
                </c:pt>
                <c:pt idx="4">
                  <c:v>2208.04852347127</c:v>
                </c:pt>
                <c:pt idx="5">
                  <c:v>5220.38204686569</c:v>
                </c:pt>
                <c:pt idx="6">
                  <c:v>19463.4569146599</c:v>
                </c:pt>
                <c:pt idx="7">
                  <c:v>20031.445423733</c:v>
                </c:pt>
                <c:pt idx="8">
                  <c:v>58372.7149537917</c:v>
                </c:pt>
                <c:pt idx="9">
                  <c:v>27658.5703332414</c:v>
                </c:pt>
                <c:pt idx="10">
                  <c:v>3398.51169927712</c:v>
                </c:pt>
                <c:pt idx="11">
                  <c:v>18752.7964244337</c:v>
                </c:pt>
                <c:pt idx="12">
                  <c:v>26632.4508308494</c:v>
                </c:pt>
                <c:pt idx="13">
                  <c:v>11336.3115226698</c:v>
                </c:pt>
                <c:pt idx="14">
                  <c:v>10573.8813680387</c:v>
                </c:pt>
                <c:pt idx="15">
                  <c:v>29171.1201401883</c:v>
                </c:pt>
                <c:pt idx="16">
                  <c:v>3672.02258202195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(2)'!$AD$7:$AD$23</c:f>
              <c:numCache>
                <c:formatCode>General</c:formatCode>
                <c:ptCount val="17"/>
                <c:pt idx="0">
                  <c:v>26140.882107215</c:v>
                </c:pt>
                <c:pt idx="1">
                  <c:v>19548.8981264684</c:v>
                </c:pt>
                <c:pt idx="2">
                  <c:v>9077.91395877641</c:v>
                </c:pt>
                <c:pt idx="3">
                  <c:v>7109.72106660719</c:v>
                </c:pt>
                <c:pt idx="4">
                  <c:v>11058.0181598045</c:v>
                </c:pt>
                <c:pt idx="5">
                  <c:v>6111.80426721774</c:v>
                </c:pt>
                <c:pt idx="6">
                  <c:v>26130.473190201</c:v>
                </c:pt>
                <c:pt idx="7">
                  <c:v>22362.0214948569</c:v>
                </c:pt>
                <c:pt idx="8">
                  <c:v>32007.8243860609</c:v>
                </c:pt>
                <c:pt idx="9">
                  <c:v>31707.1707379198</c:v>
                </c:pt>
                <c:pt idx="10">
                  <c:v>8406.78776847676</c:v>
                </c:pt>
                <c:pt idx="11">
                  <c:v>10880.2388414524</c:v>
                </c:pt>
                <c:pt idx="12">
                  <c:v>36784.1506429831</c:v>
                </c:pt>
                <c:pt idx="13">
                  <c:v>11472.7588284694</c:v>
                </c:pt>
                <c:pt idx="14">
                  <c:v>9314.96315217517</c:v>
                </c:pt>
                <c:pt idx="15">
                  <c:v>19913.7878149302</c:v>
                </c:pt>
                <c:pt idx="16">
                  <c:v>5803.6566834566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(2)'!$AF$7:$AF$23</c:f>
              <c:numCache>
                <c:formatCode>General</c:formatCode>
                <c:ptCount val="17"/>
                <c:pt idx="0">
                  <c:v>5368.9370580542</c:v>
                </c:pt>
                <c:pt idx="1">
                  <c:v>-3413.57190301221</c:v>
                </c:pt>
                <c:pt idx="2">
                  <c:v>-493.370041109969</c:v>
                </c:pt>
                <c:pt idx="3">
                  <c:v>-6000.05190916946</c:v>
                </c:pt>
                <c:pt idx="4">
                  <c:v>-8849.96963633323</c:v>
                </c:pt>
                <c:pt idx="5">
                  <c:v>-891.42222035205</c:v>
                </c:pt>
                <c:pt idx="6">
                  <c:v>-6667.01627554109</c:v>
                </c:pt>
                <c:pt idx="7">
                  <c:v>-2330.57607112395</c:v>
                </c:pt>
                <c:pt idx="8">
                  <c:v>26364.8905677308</c:v>
                </c:pt>
                <c:pt idx="9">
                  <c:v>-4048.60040467842</c:v>
                </c:pt>
                <c:pt idx="10">
                  <c:v>-5008.27606919965</c:v>
                </c:pt>
                <c:pt idx="11">
                  <c:v>7872.55758298132</c:v>
                </c:pt>
                <c:pt idx="12">
                  <c:v>-10151.6998121337</c:v>
                </c:pt>
                <c:pt idx="13">
                  <c:v>-136.447305799575</c:v>
                </c:pt>
                <c:pt idx="14">
                  <c:v>1258.91821586352</c:v>
                </c:pt>
                <c:pt idx="15">
                  <c:v>9257.33232525811</c:v>
                </c:pt>
                <c:pt idx="16">
                  <c:v>-2131.63410143465</c:v>
                </c:pt>
              </c:numCache>
            </c:numRef>
          </c:val>
        </c:ser>
        <c:gapWidth val="150"/>
        <c:overlap val="0"/>
        <c:axId val="81098310"/>
        <c:axId val="92901734"/>
      </c:barChart>
      <c:catAx>
        <c:axId val="81098310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2901734"/>
        <c:crossesAt val="0"/>
        <c:auto val="1"/>
        <c:lblAlgn val="ctr"/>
        <c:lblOffset val="100"/>
      </c:catAx>
      <c:valAx>
        <c:axId val="9290173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109831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"/>
          <c:y val="0.0462006079027356"/>
          <c:w val="0.465360283906804"/>
          <c:h val="0.039311043566362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881823081069"/>
          <c:y val="0.0404971932638332"/>
          <c:w val="0.944491492801601"/>
          <c:h val="0.959502806736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(2)'!$AB$34:$AB$50</c:f>
              <c:numCache>
                <c:formatCode>General</c:formatCode>
                <c:ptCount val="17"/>
                <c:pt idx="0">
                  <c:v>30643.8014994203</c:v>
                </c:pt>
                <c:pt idx="1">
                  <c:v>15775.6294194039</c:v>
                </c:pt>
                <c:pt idx="2">
                  <c:v>8469.13901392118</c:v>
                </c:pt>
                <c:pt idx="3">
                  <c:v>1067.04861133719</c:v>
                </c:pt>
                <c:pt idx="4">
                  <c:v>2130.13225723768</c:v>
                </c:pt>
                <c:pt idx="5">
                  <c:v>5069.14477700318</c:v>
                </c:pt>
                <c:pt idx="6">
                  <c:v>19352.2616859577</c:v>
                </c:pt>
                <c:pt idx="7">
                  <c:v>18883.9076383211</c:v>
                </c:pt>
                <c:pt idx="8">
                  <c:v>58265.3092199043</c:v>
                </c:pt>
                <c:pt idx="9">
                  <c:v>26531.2573374113</c:v>
                </c:pt>
                <c:pt idx="10">
                  <c:v>3469.82913215808</c:v>
                </c:pt>
                <c:pt idx="11">
                  <c:v>18613.737272571</c:v>
                </c:pt>
                <c:pt idx="12">
                  <c:v>25503.497652016</c:v>
                </c:pt>
                <c:pt idx="13">
                  <c:v>10906.3265517953</c:v>
                </c:pt>
                <c:pt idx="14">
                  <c:v>11007.8567457566</c:v>
                </c:pt>
                <c:pt idx="15">
                  <c:v>28905.5802587693</c:v>
                </c:pt>
                <c:pt idx="16">
                  <c:v>3602.08662815372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(2)'!$AD$34:$AD$50</c:f>
              <c:numCache>
                <c:formatCode>General</c:formatCode>
                <c:ptCount val="17"/>
                <c:pt idx="0">
                  <c:v>25796.1307658055</c:v>
                </c:pt>
                <c:pt idx="1">
                  <c:v>19626.5768239803</c:v>
                </c:pt>
                <c:pt idx="2">
                  <c:v>8930.05292748098</c:v>
                </c:pt>
                <c:pt idx="3">
                  <c:v>7109.09352535692</c:v>
                </c:pt>
                <c:pt idx="4">
                  <c:v>10579.9017645386</c:v>
                </c:pt>
                <c:pt idx="5">
                  <c:v>5994.93462922408</c:v>
                </c:pt>
                <c:pt idx="6">
                  <c:v>25183.3404678492</c:v>
                </c:pt>
                <c:pt idx="7">
                  <c:v>21557.4384754565</c:v>
                </c:pt>
                <c:pt idx="8">
                  <c:v>32020.6736730438</c:v>
                </c:pt>
                <c:pt idx="9">
                  <c:v>30796.887681809</c:v>
                </c:pt>
                <c:pt idx="10">
                  <c:v>8553.8053291884</c:v>
                </c:pt>
                <c:pt idx="11">
                  <c:v>10920.9312152489</c:v>
                </c:pt>
                <c:pt idx="12">
                  <c:v>35160.8589591988</c:v>
                </c:pt>
                <c:pt idx="13">
                  <c:v>11245.1657114594</c:v>
                </c:pt>
                <c:pt idx="14">
                  <c:v>9760.30139370893</c:v>
                </c:pt>
                <c:pt idx="15">
                  <c:v>19311.6789869503</c:v>
                </c:pt>
                <c:pt idx="16">
                  <c:v>5648.77337083819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(2)'!$AF$34:$AF$50</c:f>
              <c:numCache>
                <c:formatCode>General</c:formatCode>
                <c:ptCount val="17"/>
                <c:pt idx="0">
                  <c:v>4847.67073361483</c:v>
                </c:pt>
                <c:pt idx="1">
                  <c:v>-3850.9474045764</c:v>
                </c:pt>
                <c:pt idx="2">
                  <c:v>-460.913913559798</c:v>
                </c:pt>
                <c:pt idx="3">
                  <c:v>-6042.04491401973</c:v>
                </c:pt>
                <c:pt idx="4">
                  <c:v>-8449.76950730089</c:v>
                </c:pt>
                <c:pt idx="5">
                  <c:v>-925.7898522209</c:v>
                </c:pt>
                <c:pt idx="6">
                  <c:v>-5831.07878189155</c:v>
                </c:pt>
                <c:pt idx="7">
                  <c:v>-2673.53083713541</c:v>
                </c:pt>
                <c:pt idx="8">
                  <c:v>26244.6355468605</c:v>
                </c:pt>
                <c:pt idx="9">
                  <c:v>-4265.63034439772</c:v>
                </c:pt>
                <c:pt idx="10">
                  <c:v>-5083.97619703032</c:v>
                </c:pt>
                <c:pt idx="11">
                  <c:v>7692.80605732206</c:v>
                </c:pt>
                <c:pt idx="12">
                  <c:v>-9657.36130718275</c:v>
                </c:pt>
                <c:pt idx="13">
                  <c:v>-338.839159664081</c:v>
                </c:pt>
                <c:pt idx="14">
                  <c:v>1247.55535204766</c:v>
                </c:pt>
                <c:pt idx="15">
                  <c:v>9593.90127181902</c:v>
                </c:pt>
                <c:pt idx="16">
                  <c:v>-2046.68674268446</c:v>
                </c:pt>
              </c:numCache>
            </c:numRef>
          </c:val>
        </c:ser>
        <c:gapWidth val="150"/>
        <c:overlap val="0"/>
        <c:axId val="22609412"/>
        <c:axId val="98320917"/>
      </c:barChart>
      <c:catAx>
        <c:axId val="22609412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8320917"/>
        <c:crossesAt val="0"/>
        <c:auto val="1"/>
        <c:lblAlgn val="ctr"/>
        <c:lblOffset val="100"/>
      </c:catAx>
      <c:valAx>
        <c:axId val="98320917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2609412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21133266610209"/>
          <c:y val="0.0509222133119487"/>
          <c:w val="0.439987681884672"/>
          <c:h val="0.035284683239775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6058563792703"/>
          <c:y val="0.0318800802280165"/>
          <c:w val="0.964288480904795"/>
          <c:h val="0.915127203631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(2)'!$I$6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(2)'!$I$7:$I$23</c:f>
              <c:numCache>
                <c:formatCode>General</c:formatCode>
                <c:ptCount val="17"/>
                <c:pt idx="0">
                  <c:v>30712.2493601394</c:v>
                </c:pt>
                <c:pt idx="1">
                  <c:v>15288.7736348488</c:v>
                </c:pt>
                <c:pt idx="2">
                  <c:v>8902.90390922906</c:v>
                </c:pt>
                <c:pt idx="3">
                  <c:v>980.371145158426</c:v>
                </c:pt>
                <c:pt idx="4">
                  <c:v>3067.01004182422</c:v>
                </c:pt>
                <c:pt idx="5">
                  <c:v>5129.53850214662</c:v>
                </c:pt>
                <c:pt idx="6">
                  <c:v>19789.303718855</c:v>
                </c:pt>
                <c:pt idx="7">
                  <c:v>18331.9606088685</c:v>
                </c:pt>
                <c:pt idx="8">
                  <c:v>52741.9970306071</c:v>
                </c:pt>
                <c:pt idx="9">
                  <c:v>27159.9601607702</c:v>
                </c:pt>
                <c:pt idx="10">
                  <c:v>3542.10425051666</c:v>
                </c:pt>
                <c:pt idx="11">
                  <c:v>16186.6309887311</c:v>
                </c:pt>
                <c:pt idx="12">
                  <c:v>23109.5254373337</c:v>
                </c:pt>
                <c:pt idx="13">
                  <c:v>9658.14297591641</c:v>
                </c:pt>
                <c:pt idx="14">
                  <c:v>10639.7100928291</c:v>
                </c:pt>
                <c:pt idx="15">
                  <c:v>25949.5249032525</c:v>
                </c:pt>
                <c:pt idx="16">
                  <c:v>3763.8645468875</c:v>
                </c:pt>
              </c:numCache>
            </c:numRef>
          </c:val>
        </c:ser>
        <c:ser>
          <c:idx val="1"/>
          <c:order val="1"/>
          <c:tx>
            <c:strRef>
              <c:f>'GráficosV (2)'!$J$6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(2)'!$J$7:$J$23</c:f>
              <c:numCache>
                <c:formatCode>General</c:formatCode>
                <c:ptCount val="17"/>
                <c:pt idx="0">
                  <c:v>31509.8191652692</c:v>
                </c:pt>
                <c:pt idx="1">
                  <c:v>16135.3262234562</c:v>
                </c:pt>
                <c:pt idx="2">
                  <c:v>8584.54391766644</c:v>
                </c:pt>
                <c:pt idx="3">
                  <c:v>1109.66915743773</c:v>
                </c:pt>
                <c:pt idx="4">
                  <c:v>2208.04852347127</c:v>
                </c:pt>
                <c:pt idx="5">
                  <c:v>5220.38204686569</c:v>
                </c:pt>
                <c:pt idx="6">
                  <c:v>19463.4569146599</c:v>
                </c:pt>
                <c:pt idx="7">
                  <c:v>20031.445423733</c:v>
                </c:pt>
                <c:pt idx="8">
                  <c:v>58372.7149537917</c:v>
                </c:pt>
                <c:pt idx="9">
                  <c:v>27658.5703332414</c:v>
                </c:pt>
                <c:pt idx="10">
                  <c:v>3398.51169927712</c:v>
                </c:pt>
                <c:pt idx="11">
                  <c:v>18752.7964244337</c:v>
                </c:pt>
                <c:pt idx="12">
                  <c:v>26632.4508308494</c:v>
                </c:pt>
                <c:pt idx="13">
                  <c:v>11336.3115226698</c:v>
                </c:pt>
                <c:pt idx="14">
                  <c:v>10573.8813680387</c:v>
                </c:pt>
                <c:pt idx="15">
                  <c:v>29171.1201401883</c:v>
                </c:pt>
                <c:pt idx="16">
                  <c:v>3672.02258202195</c:v>
                </c:pt>
              </c:numCache>
            </c:numRef>
          </c:val>
        </c:ser>
        <c:gapWidth val="150"/>
        <c:overlap val="0"/>
        <c:axId val="381434"/>
        <c:axId val="11528968"/>
      </c:barChart>
      <c:catAx>
        <c:axId val="381434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1528968"/>
        <c:crossesAt val="0"/>
        <c:auto val="1"/>
        <c:lblAlgn val="ctr"/>
        <c:lblOffset val="100"/>
      </c:catAx>
      <c:valAx>
        <c:axId val="1152896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81434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692617553645"/>
          <c:y val="0.913966008656181"/>
          <c:w val="0.388023859322953"/>
          <c:h val="0.0520426475245434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6058563792703"/>
          <c:y val="0.0317327766179541"/>
          <c:w val="0.964288480904795"/>
          <c:h val="0.916283924843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(2)'!$K$6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(2)'!$K$7:$K$23</c:f>
              <c:numCache>
                <c:formatCode>General</c:formatCode>
                <c:ptCount val="17"/>
                <c:pt idx="0">
                  <c:v>23393.4055789715</c:v>
                </c:pt>
                <c:pt idx="1">
                  <c:v>22367.2061429172</c:v>
                </c:pt>
                <c:pt idx="2">
                  <c:v>8133.23972379101</c:v>
                </c:pt>
                <c:pt idx="3">
                  <c:v>5124.42136995241</c:v>
                </c:pt>
                <c:pt idx="4">
                  <c:v>7990.80010409575</c:v>
                </c:pt>
                <c:pt idx="5">
                  <c:v>4881.61185225257</c:v>
                </c:pt>
                <c:pt idx="6">
                  <c:v>24548.9961566966</c:v>
                </c:pt>
                <c:pt idx="7">
                  <c:v>22419.8643425322</c:v>
                </c:pt>
                <c:pt idx="8">
                  <c:v>28609.3086927854</c:v>
                </c:pt>
                <c:pt idx="9">
                  <c:v>25644.8065535496</c:v>
                </c:pt>
                <c:pt idx="10">
                  <c:v>7218.84686889915</c:v>
                </c:pt>
                <c:pt idx="11">
                  <c:v>13086.103297847</c:v>
                </c:pt>
                <c:pt idx="12">
                  <c:v>35365.5650311398</c:v>
                </c:pt>
                <c:pt idx="13">
                  <c:v>9572.00770603231</c:v>
                </c:pt>
                <c:pt idx="14">
                  <c:v>8236.49906909107</c:v>
                </c:pt>
                <c:pt idx="15">
                  <c:v>20594.9657222579</c:v>
                </c:pt>
                <c:pt idx="16">
                  <c:v>4830.22818876025</c:v>
                </c:pt>
              </c:numCache>
            </c:numRef>
          </c:val>
        </c:ser>
        <c:ser>
          <c:idx val="1"/>
          <c:order val="1"/>
          <c:tx>
            <c:strRef>
              <c:f>'GráficosV (2)'!$L$6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(2)'!$L$7:$L$23</c:f>
              <c:numCache>
                <c:formatCode>General</c:formatCode>
                <c:ptCount val="17"/>
                <c:pt idx="0">
                  <c:v>26140.882107215</c:v>
                </c:pt>
                <c:pt idx="1">
                  <c:v>19548.8981264684</c:v>
                </c:pt>
                <c:pt idx="2">
                  <c:v>9077.91395877641</c:v>
                </c:pt>
                <c:pt idx="3">
                  <c:v>7109.72106660719</c:v>
                </c:pt>
                <c:pt idx="4">
                  <c:v>11058.0181598045</c:v>
                </c:pt>
                <c:pt idx="5">
                  <c:v>6111.80426721774</c:v>
                </c:pt>
                <c:pt idx="6">
                  <c:v>26130.473190201</c:v>
                </c:pt>
                <c:pt idx="7">
                  <c:v>22362.0214948569</c:v>
                </c:pt>
                <c:pt idx="8">
                  <c:v>32007.8243860609</c:v>
                </c:pt>
                <c:pt idx="9">
                  <c:v>31707.1707379198</c:v>
                </c:pt>
                <c:pt idx="10">
                  <c:v>8406.78776847676</c:v>
                </c:pt>
                <c:pt idx="11">
                  <c:v>10880.2388414524</c:v>
                </c:pt>
                <c:pt idx="12">
                  <c:v>36784.1506429831</c:v>
                </c:pt>
                <c:pt idx="13">
                  <c:v>11472.7588284694</c:v>
                </c:pt>
                <c:pt idx="14">
                  <c:v>9314.96315217517</c:v>
                </c:pt>
                <c:pt idx="15">
                  <c:v>19913.7878149302</c:v>
                </c:pt>
                <c:pt idx="16">
                  <c:v>5803.6566834566</c:v>
                </c:pt>
              </c:numCache>
            </c:numRef>
          </c:val>
        </c:ser>
        <c:gapWidth val="150"/>
        <c:overlap val="0"/>
        <c:axId val="6390656"/>
        <c:axId val="17710550"/>
      </c:barChart>
      <c:catAx>
        <c:axId val="6390656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7710550"/>
        <c:crossesAt val="0"/>
        <c:auto val="1"/>
        <c:lblAlgn val="ctr"/>
        <c:lblOffset val="100"/>
      </c:catAx>
      <c:valAx>
        <c:axId val="1771055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390656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692617553645"/>
          <c:y val="0.914926931106472"/>
          <c:w val="0.388023859322953"/>
          <c:h val="0.051461377870563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6220813360136"/>
          <c:y val="0.0318288269107941"/>
          <c:w val="0.964357507344982"/>
          <c:h val="0.914945710027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(2)'!$M$6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(2)'!$M$7:$M$23</c:f>
              <c:numCache>
                <c:formatCode>General</c:formatCode>
                <c:ptCount val="17"/>
                <c:pt idx="0">
                  <c:v>19940.1168066372</c:v>
                </c:pt>
                <c:pt idx="1">
                  <c:v>6435.2416131363</c:v>
                </c:pt>
                <c:pt idx="2">
                  <c:v>4487.80199905277</c:v>
                </c:pt>
                <c:pt idx="3">
                  <c:v>2121.63016944918</c:v>
                </c:pt>
                <c:pt idx="4">
                  <c:v>3527.60487331282</c:v>
                </c:pt>
                <c:pt idx="5">
                  <c:v>1895.47368729483</c:v>
                </c:pt>
                <c:pt idx="6">
                  <c:v>11418.0875029389</c:v>
                </c:pt>
                <c:pt idx="7">
                  <c:v>5914.26920322501</c:v>
                </c:pt>
                <c:pt idx="8">
                  <c:v>42787.9477340378</c:v>
                </c:pt>
                <c:pt idx="9">
                  <c:v>20032.2869578096</c:v>
                </c:pt>
                <c:pt idx="10">
                  <c:v>2137.61277827226</c:v>
                </c:pt>
                <c:pt idx="11">
                  <c:v>10532.881215355</c:v>
                </c:pt>
                <c:pt idx="12">
                  <c:v>14254.2373446256</c:v>
                </c:pt>
                <c:pt idx="13">
                  <c:v>4000.24066877667</c:v>
                </c:pt>
                <c:pt idx="14">
                  <c:v>4005.63595538309</c:v>
                </c:pt>
                <c:pt idx="15">
                  <c:v>13222.6977719966</c:v>
                </c:pt>
                <c:pt idx="16">
                  <c:v>934.219578464628</c:v>
                </c:pt>
              </c:numCache>
            </c:numRef>
          </c:val>
        </c:ser>
        <c:ser>
          <c:idx val="1"/>
          <c:order val="1"/>
          <c:tx>
            <c:strRef>
              <c:f>'GráficosV (2)'!$N$6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(2)'!$N$7:$N$23</c:f>
              <c:numCache>
                <c:formatCode>General</c:formatCode>
                <c:ptCount val="17"/>
                <c:pt idx="0">
                  <c:v>21740.3173631902</c:v>
                </c:pt>
                <c:pt idx="1">
                  <c:v>6321.76424190962</c:v>
                </c:pt>
                <c:pt idx="2">
                  <c:v>4018.64526360391</c:v>
                </c:pt>
                <c:pt idx="3">
                  <c:v>1958.25302755357</c:v>
                </c:pt>
                <c:pt idx="4">
                  <c:v>3638.29157535995</c:v>
                </c:pt>
                <c:pt idx="5">
                  <c:v>2070.41954344136</c:v>
                </c:pt>
                <c:pt idx="6">
                  <c:v>13655.3649572523</c:v>
                </c:pt>
                <c:pt idx="7">
                  <c:v>6213.62544883715</c:v>
                </c:pt>
                <c:pt idx="8">
                  <c:v>43022.2052792477</c:v>
                </c:pt>
                <c:pt idx="9">
                  <c:v>20259.6352175183</c:v>
                </c:pt>
                <c:pt idx="10">
                  <c:v>3099.26401913914</c:v>
                </c:pt>
                <c:pt idx="11">
                  <c:v>9877.11836456615</c:v>
                </c:pt>
                <c:pt idx="12">
                  <c:v>16895.1688927863</c:v>
                </c:pt>
                <c:pt idx="13">
                  <c:v>4749.75618692731</c:v>
                </c:pt>
                <c:pt idx="14">
                  <c:v>3652.85164701395</c:v>
                </c:pt>
                <c:pt idx="15">
                  <c:v>12080.2637721713</c:v>
                </c:pt>
                <c:pt idx="16">
                  <c:v>1091.57404474999</c:v>
                </c:pt>
              </c:numCache>
            </c:numRef>
          </c:val>
        </c:ser>
        <c:gapWidth val="150"/>
        <c:overlap val="0"/>
        <c:axId val="19855299"/>
        <c:axId val="89701799"/>
      </c:barChart>
      <c:catAx>
        <c:axId val="19855299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9701799"/>
        <c:crossesAt val="0"/>
        <c:auto val="1"/>
        <c:lblAlgn val="ctr"/>
        <c:lblOffset val="100"/>
      </c:catAx>
      <c:valAx>
        <c:axId val="8970179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9855299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01283438998"/>
          <c:y val="0.913242495209708"/>
          <c:w val="0.387273851863306"/>
          <c:h val="0.052480306578667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553772565962"/>
          <c:y val="0.0412360688956434"/>
          <c:w val="0.945378799567968"/>
          <c:h val="0.9587639311043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(2)'!$AB$7:$AB$23</c:f>
              <c:numCache>
                <c:formatCode>General</c:formatCode>
                <c:ptCount val="17"/>
                <c:pt idx="0">
                  <c:v>31509.8191652692</c:v>
                </c:pt>
                <c:pt idx="1">
                  <c:v>16135.3262234562</c:v>
                </c:pt>
                <c:pt idx="2">
                  <c:v>8584.54391766644</c:v>
                </c:pt>
                <c:pt idx="3">
                  <c:v>1109.66915743773</c:v>
                </c:pt>
                <c:pt idx="4">
                  <c:v>2208.04852347127</c:v>
                </c:pt>
                <c:pt idx="5">
                  <c:v>5220.38204686569</c:v>
                </c:pt>
                <c:pt idx="6">
                  <c:v>19463.4569146599</c:v>
                </c:pt>
                <c:pt idx="7">
                  <c:v>20031.445423733</c:v>
                </c:pt>
                <c:pt idx="8">
                  <c:v>58372.7149537917</c:v>
                </c:pt>
                <c:pt idx="9">
                  <c:v>27658.5703332414</c:v>
                </c:pt>
                <c:pt idx="10">
                  <c:v>3398.51169927712</c:v>
                </c:pt>
                <c:pt idx="11">
                  <c:v>18752.7964244337</c:v>
                </c:pt>
                <c:pt idx="12">
                  <c:v>26632.4508308494</c:v>
                </c:pt>
                <c:pt idx="13">
                  <c:v>11336.3115226698</c:v>
                </c:pt>
                <c:pt idx="14">
                  <c:v>10573.8813680387</c:v>
                </c:pt>
                <c:pt idx="15">
                  <c:v>29171.1201401883</c:v>
                </c:pt>
                <c:pt idx="16">
                  <c:v>3672.02258202195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(2)'!$AD$7:$AD$23</c:f>
              <c:numCache>
                <c:formatCode>General</c:formatCode>
                <c:ptCount val="17"/>
                <c:pt idx="0">
                  <c:v>26140.882107215</c:v>
                </c:pt>
                <c:pt idx="1">
                  <c:v>19548.8981264684</c:v>
                </c:pt>
                <c:pt idx="2">
                  <c:v>9077.91395877641</c:v>
                </c:pt>
                <c:pt idx="3">
                  <c:v>7109.72106660719</c:v>
                </c:pt>
                <c:pt idx="4">
                  <c:v>11058.0181598045</c:v>
                </c:pt>
                <c:pt idx="5">
                  <c:v>6111.80426721774</c:v>
                </c:pt>
                <c:pt idx="6">
                  <c:v>26130.473190201</c:v>
                </c:pt>
                <c:pt idx="7">
                  <c:v>22362.0214948569</c:v>
                </c:pt>
                <c:pt idx="8">
                  <c:v>32007.8243860609</c:v>
                </c:pt>
                <c:pt idx="9">
                  <c:v>31707.1707379198</c:v>
                </c:pt>
                <c:pt idx="10">
                  <c:v>8406.78776847676</c:v>
                </c:pt>
                <c:pt idx="11">
                  <c:v>10880.2388414524</c:v>
                </c:pt>
                <c:pt idx="12">
                  <c:v>36784.1506429831</c:v>
                </c:pt>
                <c:pt idx="13">
                  <c:v>11472.7588284694</c:v>
                </c:pt>
                <c:pt idx="14">
                  <c:v>9314.96315217517</c:v>
                </c:pt>
                <c:pt idx="15">
                  <c:v>19913.7878149302</c:v>
                </c:pt>
                <c:pt idx="16">
                  <c:v>5803.6566834566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(2)'!$AF$7:$AF$23</c:f>
              <c:numCache>
                <c:formatCode>General</c:formatCode>
                <c:ptCount val="17"/>
                <c:pt idx="0">
                  <c:v>5368.9370580542</c:v>
                </c:pt>
                <c:pt idx="1">
                  <c:v>-3413.57190301221</c:v>
                </c:pt>
                <c:pt idx="2">
                  <c:v>-493.370041109969</c:v>
                </c:pt>
                <c:pt idx="3">
                  <c:v>-6000.05190916946</c:v>
                </c:pt>
                <c:pt idx="4">
                  <c:v>-8849.96963633323</c:v>
                </c:pt>
                <c:pt idx="5">
                  <c:v>-891.42222035205</c:v>
                </c:pt>
                <c:pt idx="6">
                  <c:v>-6667.01627554109</c:v>
                </c:pt>
                <c:pt idx="7">
                  <c:v>-2330.57607112395</c:v>
                </c:pt>
                <c:pt idx="8">
                  <c:v>26364.8905677308</c:v>
                </c:pt>
                <c:pt idx="9">
                  <c:v>-4048.60040467842</c:v>
                </c:pt>
                <c:pt idx="10">
                  <c:v>-5008.27606919965</c:v>
                </c:pt>
                <c:pt idx="11">
                  <c:v>7872.55758298132</c:v>
                </c:pt>
                <c:pt idx="12">
                  <c:v>-10151.6998121337</c:v>
                </c:pt>
                <c:pt idx="13">
                  <c:v>-136.447305799575</c:v>
                </c:pt>
                <c:pt idx="14">
                  <c:v>1258.91821586352</c:v>
                </c:pt>
                <c:pt idx="15">
                  <c:v>9257.33232525811</c:v>
                </c:pt>
                <c:pt idx="16">
                  <c:v>-2131.63410143465</c:v>
                </c:pt>
              </c:numCache>
            </c:numRef>
          </c:val>
        </c:ser>
        <c:gapWidth val="150"/>
        <c:overlap val="0"/>
        <c:axId val="26478567"/>
        <c:axId val="53663975"/>
      </c:barChart>
      <c:catAx>
        <c:axId val="26478567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3663975"/>
        <c:crossesAt val="0"/>
        <c:auto val="1"/>
        <c:lblAlgn val="ctr"/>
        <c:lblOffset val="100"/>
      </c:catAx>
      <c:valAx>
        <c:axId val="53663975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6478567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"/>
          <c:y val="0.0462006079027356"/>
          <c:w val="0.465360283906804"/>
          <c:h val="0.039311043566362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881823081069"/>
          <c:y val="0.0404971932638332"/>
          <c:w val="0.944491492801601"/>
          <c:h val="0.959502806736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(2)'!$AB$34:$AB$50</c:f>
              <c:numCache>
                <c:formatCode>General</c:formatCode>
                <c:ptCount val="17"/>
                <c:pt idx="0">
                  <c:v>30643.8014994203</c:v>
                </c:pt>
                <c:pt idx="1">
                  <c:v>15775.6294194039</c:v>
                </c:pt>
                <c:pt idx="2">
                  <c:v>8469.13901392118</c:v>
                </c:pt>
                <c:pt idx="3">
                  <c:v>1067.04861133719</c:v>
                </c:pt>
                <c:pt idx="4">
                  <c:v>2130.13225723768</c:v>
                </c:pt>
                <c:pt idx="5">
                  <c:v>5069.14477700318</c:v>
                </c:pt>
                <c:pt idx="6">
                  <c:v>19352.2616859577</c:v>
                </c:pt>
                <c:pt idx="7">
                  <c:v>18883.9076383211</c:v>
                </c:pt>
                <c:pt idx="8">
                  <c:v>58265.3092199043</c:v>
                </c:pt>
                <c:pt idx="9">
                  <c:v>26531.2573374113</c:v>
                </c:pt>
                <c:pt idx="10">
                  <c:v>3469.82913215808</c:v>
                </c:pt>
                <c:pt idx="11">
                  <c:v>18613.737272571</c:v>
                </c:pt>
                <c:pt idx="12">
                  <c:v>25503.497652016</c:v>
                </c:pt>
                <c:pt idx="13">
                  <c:v>10906.3265517953</c:v>
                </c:pt>
                <c:pt idx="14">
                  <c:v>11007.8567457566</c:v>
                </c:pt>
                <c:pt idx="15">
                  <c:v>28905.5802587693</c:v>
                </c:pt>
                <c:pt idx="16">
                  <c:v>3602.08662815372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(2)'!$AD$34:$AD$50</c:f>
              <c:numCache>
                <c:formatCode>General</c:formatCode>
                <c:ptCount val="17"/>
                <c:pt idx="0">
                  <c:v>25796.1307658055</c:v>
                </c:pt>
                <c:pt idx="1">
                  <c:v>19626.5768239803</c:v>
                </c:pt>
                <c:pt idx="2">
                  <c:v>8930.05292748098</c:v>
                </c:pt>
                <c:pt idx="3">
                  <c:v>7109.09352535692</c:v>
                </c:pt>
                <c:pt idx="4">
                  <c:v>10579.9017645386</c:v>
                </c:pt>
                <c:pt idx="5">
                  <c:v>5994.93462922408</c:v>
                </c:pt>
                <c:pt idx="6">
                  <c:v>25183.3404678492</c:v>
                </c:pt>
                <c:pt idx="7">
                  <c:v>21557.4384754565</c:v>
                </c:pt>
                <c:pt idx="8">
                  <c:v>32020.6736730438</c:v>
                </c:pt>
                <c:pt idx="9">
                  <c:v>30796.887681809</c:v>
                </c:pt>
                <c:pt idx="10">
                  <c:v>8553.8053291884</c:v>
                </c:pt>
                <c:pt idx="11">
                  <c:v>10920.9312152489</c:v>
                </c:pt>
                <c:pt idx="12">
                  <c:v>35160.8589591988</c:v>
                </c:pt>
                <c:pt idx="13">
                  <c:v>11245.1657114594</c:v>
                </c:pt>
                <c:pt idx="14">
                  <c:v>9760.30139370893</c:v>
                </c:pt>
                <c:pt idx="15">
                  <c:v>19311.6789869503</c:v>
                </c:pt>
                <c:pt idx="16">
                  <c:v>5648.77337083819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(2)'!$AF$34:$AF$50</c:f>
              <c:numCache>
                <c:formatCode>General</c:formatCode>
                <c:ptCount val="17"/>
                <c:pt idx="0">
                  <c:v>4847.67073361483</c:v>
                </c:pt>
                <c:pt idx="1">
                  <c:v>-3850.9474045764</c:v>
                </c:pt>
                <c:pt idx="2">
                  <c:v>-460.913913559798</c:v>
                </c:pt>
                <c:pt idx="3">
                  <c:v>-6042.04491401973</c:v>
                </c:pt>
                <c:pt idx="4">
                  <c:v>-8449.76950730089</c:v>
                </c:pt>
                <c:pt idx="5">
                  <c:v>-925.7898522209</c:v>
                </c:pt>
                <c:pt idx="6">
                  <c:v>-5831.07878189155</c:v>
                </c:pt>
                <c:pt idx="7">
                  <c:v>-2673.53083713541</c:v>
                </c:pt>
                <c:pt idx="8">
                  <c:v>26244.6355468605</c:v>
                </c:pt>
                <c:pt idx="9">
                  <c:v>-4265.63034439772</c:v>
                </c:pt>
                <c:pt idx="10">
                  <c:v>-5083.97619703032</c:v>
                </c:pt>
                <c:pt idx="11">
                  <c:v>7692.80605732206</c:v>
                </c:pt>
                <c:pt idx="12">
                  <c:v>-9657.36130718275</c:v>
                </c:pt>
                <c:pt idx="13">
                  <c:v>-338.839159664081</c:v>
                </c:pt>
                <c:pt idx="14">
                  <c:v>1247.55535204766</c:v>
                </c:pt>
                <c:pt idx="15">
                  <c:v>9593.90127181902</c:v>
                </c:pt>
                <c:pt idx="16">
                  <c:v>-2046.68674268446</c:v>
                </c:pt>
              </c:numCache>
            </c:numRef>
          </c:val>
        </c:ser>
        <c:gapWidth val="150"/>
        <c:overlap val="0"/>
        <c:axId val="78513454"/>
        <c:axId val="6645736"/>
      </c:barChart>
      <c:catAx>
        <c:axId val="78513454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645736"/>
        <c:crossesAt val="0"/>
        <c:auto val="1"/>
        <c:lblAlgn val="ctr"/>
        <c:lblOffset val="100"/>
      </c:catAx>
      <c:valAx>
        <c:axId val="6645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8513454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21133266610209"/>
          <c:y val="0.0509222133119487"/>
          <c:w val="0.439987681884672"/>
          <c:h val="0.035284683239775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6661387184056"/>
          <c:y val="0.044193843340445"/>
          <c:w val="0.969247013792648"/>
          <c:h val="0.89749060245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GráficosT!$S$6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GráficosT!$S$7:$S$23</c:f>
              <c:numCache>
                <c:formatCode>General</c:formatCode>
                <c:ptCount val="17"/>
                <c:pt idx="0">
                  <c:v>30517.5627534348</c:v>
                </c:pt>
                <c:pt idx="1">
                  <c:v>21465.1307205902</c:v>
                </c:pt>
                <c:pt idx="2">
                  <c:v>13666.628797104</c:v>
                </c:pt>
                <c:pt idx="3">
                  <c:v>580.46495320285</c:v>
                </c:pt>
                <c:pt idx="4">
                  <c:v>1762.55551915719</c:v>
                </c:pt>
                <c:pt idx="5">
                  <c:v>10136.4166423498</c:v>
                </c:pt>
                <c:pt idx="6">
                  <c:v>36439.3842091523</c:v>
                </c:pt>
                <c:pt idx="7">
                  <c:v>49490.3472561571</c:v>
                </c:pt>
                <c:pt idx="8">
                  <c:v>40394.3827291019</c:v>
                </c:pt>
                <c:pt idx="9">
                  <c:v>43325.718645917</c:v>
                </c:pt>
                <c:pt idx="10">
                  <c:v>5971.73898907453</c:v>
                </c:pt>
                <c:pt idx="11">
                  <c:v>15708.7870295234</c:v>
                </c:pt>
                <c:pt idx="12">
                  <c:v>33201.5863123806</c:v>
                </c:pt>
                <c:pt idx="13">
                  <c:v>21161.0141434051</c:v>
                </c:pt>
                <c:pt idx="14">
                  <c:v>13255.2802198764</c:v>
                </c:pt>
                <c:pt idx="15">
                  <c:v>26463.2941284731</c:v>
                </c:pt>
                <c:pt idx="16">
                  <c:v>6822.77898581569</c:v>
                </c:pt>
              </c:numCache>
            </c:numRef>
          </c:val>
        </c:ser>
        <c:ser>
          <c:idx val="1"/>
          <c:order val="1"/>
          <c:tx>
            <c:strRef>
              <c:f>GráficosT!$T$6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GráficosT!$T$7:$T$23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1119.50731518132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gapWidth val="150"/>
        <c:overlap val="0"/>
        <c:axId val="15360324"/>
        <c:axId val="5724816"/>
      </c:barChart>
      <c:catAx>
        <c:axId val="15360324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724816"/>
        <c:crossesAt val="0"/>
        <c:auto val="1"/>
        <c:lblAlgn val="ctr"/>
        <c:lblOffset val="100"/>
      </c:catAx>
      <c:valAx>
        <c:axId val="572481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5360324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8181878175939"/>
          <c:y val="0.911917098445596"/>
          <c:w val="0.393387448030093"/>
          <c:h val="0.050086355785837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66157118170942"/>
          <c:y val="0.0467922930340885"/>
          <c:w val="0.979263591652266"/>
          <c:h val="0.8937116239678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GráficosT!$U$6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GráficosT!$U$7:$U$23</c:f>
              <c:numCache>
                <c:formatCode>General</c:formatCode>
                <c:ptCount val="17"/>
                <c:pt idx="0">
                  <c:v>29209.081443326</c:v>
                </c:pt>
                <c:pt idx="1">
                  <c:v>24452.5997919252</c:v>
                </c:pt>
                <c:pt idx="2">
                  <c:v>10734.7995860995</c:v>
                </c:pt>
                <c:pt idx="3">
                  <c:v>6891.38944547042</c:v>
                </c:pt>
                <c:pt idx="4">
                  <c:v>12113.2795937968</c:v>
                </c:pt>
                <c:pt idx="5">
                  <c:v>8307.53618559699</c:v>
                </c:pt>
                <c:pt idx="6">
                  <c:v>32030.6105118784</c:v>
                </c:pt>
                <c:pt idx="7">
                  <c:v>33118.0180547185</c:v>
                </c:pt>
                <c:pt idx="8">
                  <c:v>34179.7878030578</c:v>
                </c:pt>
                <c:pt idx="9">
                  <c:v>42107.5700664326</c:v>
                </c:pt>
                <c:pt idx="10">
                  <c:v>9083.70463903769</c:v>
                </c:pt>
                <c:pt idx="11">
                  <c:v>15450.575686221</c:v>
                </c:pt>
                <c:pt idx="12">
                  <c:v>53113.5573779553</c:v>
                </c:pt>
                <c:pt idx="13">
                  <c:v>16730.0523785824</c:v>
                </c:pt>
                <c:pt idx="14">
                  <c:v>10108.1356021735</c:v>
                </c:pt>
                <c:pt idx="15">
                  <c:v>26556.3560299061</c:v>
                </c:pt>
                <c:pt idx="16">
                  <c:v>6176.01783853776</c:v>
                </c:pt>
              </c:numCache>
            </c:numRef>
          </c:val>
        </c:ser>
        <c:ser>
          <c:idx val="1"/>
          <c:order val="1"/>
          <c:tx>
            <c:strRef>
              <c:f>GráficosT!$V$6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GráficosT!$V$7:$V$23</c:f>
              <c:numCache>
                <c:formatCode>General</c:formatCode>
                <c:ptCount val="17"/>
                <c:pt idx="0">
                  <c:v>28760.7771465249</c:v>
                </c:pt>
                <c:pt idx="1">
                  <c:v>23590.3246632383</c:v>
                </c:pt>
                <c:pt idx="2">
                  <c:v>9089.82872476561</c:v>
                </c:pt>
                <c:pt idx="3">
                  <c:v>6616.29388193612</c:v>
                </c:pt>
                <c:pt idx="4">
                  <c:v>11616.6852144416</c:v>
                </c:pt>
                <c:pt idx="5">
                  <c:v>7810.92674133787</c:v>
                </c:pt>
                <c:pt idx="6">
                  <c:v>30739.2808246831</c:v>
                </c:pt>
                <c:pt idx="7">
                  <c:v>33487.0251799839</c:v>
                </c:pt>
                <c:pt idx="8">
                  <c:v>34108.5249840385</c:v>
                </c:pt>
                <c:pt idx="9">
                  <c:v>42493.1230752537</c:v>
                </c:pt>
                <c:pt idx="10">
                  <c:v>8933.23668195717</c:v>
                </c:pt>
                <c:pt idx="11">
                  <c:v>12969.0227413499</c:v>
                </c:pt>
                <c:pt idx="12">
                  <c:v>53815.7516960612</c:v>
                </c:pt>
                <c:pt idx="13">
                  <c:v>16335.5347269357</c:v>
                </c:pt>
                <c:pt idx="14">
                  <c:v>10683.4885143331</c:v>
                </c:pt>
                <c:pt idx="15">
                  <c:v>26172.5877601824</c:v>
                </c:pt>
                <c:pt idx="16">
                  <c:v>6240.90662064303</c:v>
                </c:pt>
              </c:numCache>
            </c:numRef>
          </c:val>
        </c:ser>
        <c:gapWidth val="150"/>
        <c:overlap val="0"/>
        <c:axId val="9931729"/>
        <c:axId val="43299329"/>
      </c:barChart>
      <c:catAx>
        <c:axId val="9931729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3299329"/>
        <c:crossesAt val="0"/>
        <c:auto val="1"/>
        <c:lblAlgn val="ctr"/>
        <c:lblOffset val="100"/>
      </c:catAx>
      <c:valAx>
        <c:axId val="4329932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931729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5806194337365"/>
          <c:y val="0.908215117510057"/>
          <c:w val="0.396185032566795"/>
          <c:h val="0.056002540757992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65584845674924"/>
          <c:y val="0.0486954565901934"/>
          <c:w val="0.97933501125977"/>
          <c:h val="0.8968735942420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GráficosT!$W$6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GráficosT!$W$7:$W$23</c:f>
              <c:numCache>
                <c:formatCode>General</c:formatCode>
                <c:ptCount val="17"/>
                <c:pt idx="0">
                  <c:v>200666.152210669</c:v>
                </c:pt>
                <c:pt idx="1">
                  <c:v>43837.63912</c:v>
                </c:pt>
                <c:pt idx="2">
                  <c:v>34615.2646169093</c:v>
                </c:pt>
                <c:pt idx="3">
                  <c:v>18642.2899559975</c:v>
                </c:pt>
                <c:pt idx="4">
                  <c:v>34.8125138047392</c:v>
                </c:pt>
                <c:pt idx="5">
                  <c:v>24957.3629444557</c:v>
                </c:pt>
                <c:pt idx="6">
                  <c:v>100323.402471</c:v>
                </c:pt>
                <c:pt idx="7">
                  <c:v>76990.297199</c:v>
                </c:pt>
                <c:pt idx="8">
                  <c:v>212753.370137647</c:v>
                </c:pt>
                <c:pt idx="9">
                  <c:v>159077.017465993</c:v>
                </c:pt>
                <c:pt idx="10">
                  <c:v>22239.179005</c:v>
                </c:pt>
                <c:pt idx="11">
                  <c:v>74911.1821235455</c:v>
                </c:pt>
                <c:pt idx="12">
                  <c:v>80270.152245</c:v>
                </c:pt>
                <c:pt idx="13">
                  <c:v>36753.9429140074</c:v>
                </c:pt>
                <c:pt idx="14">
                  <c:v>20273.291025</c:v>
                </c:pt>
                <c:pt idx="15">
                  <c:v>57059.0113070226</c:v>
                </c:pt>
                <c:pt idx="16">
                  <c:v>8430.696111</c:v>
                </c:pt>
              </c:numCache>
            </c:numRef>
          </c:val>
        </c:ser>
        <c:ser>
          <c:idx val="1"/>
          <c:order val="1"/>
          <c:tx>
            <c:strRef>
              <c:f>GráficosT!$X$6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GráficosT!$X$7:$X$23</c:f>
              <c:numCache>
                <c:formatCode>General</c:formatCode>
                <c:ptCount val="17"/>
                <c:pt idx="0">
                  <c:v>200218.814769019</c:v>
                </c:pt>
                <c:pt idx="1">
                  <c:v>43226.2249480381</c:v>
                </c:pt>
                <c:pt idx="2">
                  <c:v>33909.1455858266</c:v>
                </c:pt>
                <c:pt idx="3">
                  <c:v>19376.3863568407</c:v>
                </c:pt>
                <c:pt idx="4">
                  <c:v>33.4960858595365</c:v>
                </c:pt>
                <c:pt idx="5">
                  <c:v>24538.7283899256</c:v>
                </c:pt>
                <c:pt idx="6">
                  <c:v>99850.8783005089</c:v>
                </c:pt>
                <c:pt idx="7">
                  <c:v>77607.4065011609</c:v>
                </c:pt>
                <c:pt idx="8">
                  <c:v>209336.841801862</c:v>
                </c:pt>
                <c:pt idx="9">
                  <c:v>157465.69957557</c:v>
                </c:pt>
                <c:pt idx="10">
                  <c:v>21733.6526131683</c:v>
                </c:pt>
                <c:pt idx="11">
                  <c:v>74982.5455226455</c:v>
                </c:pt>
                <c:pt idx="12">
                  <c:v>80260.9847695984</c:v>
                </c:pt>
                <c:pt idx="13">
                  <c:v>37898.019365488</c:v>
                </c:pt>
                <c:pt idx="14">
                  <c:v>20812.5429982631</c:v>
                </c:pt>
                <c:pt idx="15">
                  <c:v>57333.5431602707</c:v>
                </c:pt>
                <c:pt idx="16">
                  <c:v>8557.54711101049</c:v>
                </c:pt>
              </c:numCache>
            </c:numRef>
          </c:val>
        </c:ser>
        <c:gapWidth val="150"/>
        <c:overlap val="0"/>
        <c:axId val="34361027"/>
        <c:axId val="77932449"/>
      </c:barChart>
      <c:catAx>
        <c:axId val="34361027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7932449"/>
        <c:crossesAt val="0"/>
        <c:auto val="1"/>
        <c:lblAlgn val="ctr"/>
        <c:lblOffset val="100"/>
      </c:catAx>
      <c:valAx>
        <c:axId val="7793244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5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4361027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371042522188"/>
          <c:y val="0.908457040035987"/>
          <c:w val="0.394820506027288"/>
          <c:h val="0.0554430949167791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99664563533264"/>
          <c:y val="0.0464312709210668"/>
          <c:w val="0.975720789074355"/>
          <c:h val="0.90011877766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'GráficosT(2)'!$M$6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'GráficosT(2)'!$M$7:$M$23</c:f>
              <c:numCache>
                <c:formatCode>General</c:formatCode>
                <c:ptCount val="17"/>
                <c:pt idx="0">
                  <c:v>200666.152210669</c:v>
                </c:pt>
                <c:pt idx="1">
                  <c:v>43837.63912</c:v>
                </c:pt>
                <c:pt idx="2">
                  <c:v>34615.2646169093</c:v>
                </c:pt>
                <c:pt idx="3">
                  <c:v>18642.2899559975</c:v>
                </c:pt>
                <c:pt idx="4">
                  <c:v>34.8125138047392</c:v>
                </c:pt>
                <c:pt idx="5">
                  <c:v>24957.3629444557</c:v>
                </c:pt>
                <c:pt idx="6">
                  <c:v>100323.402471</c:v>
                </c:pt>
                <c:pt idx="7">
                  <c:v>76990.297199</c:v>
                </c:pt>
                <c:pt idx="8">
                  <c:v>212753.370137647</c:v>
                </c:pt>
                <c:pt idx="9">
                  <c:v>159077.017465993</c:v>
                </c:pt>
                <c:pt idx="10">
                  <c:v>22239.179005</c:v>
                </c:pt>
                <c:pt idx="11">
                  <c:v>74911.1821235455</c:v>
                </c:pt>
                <c:pt idx="12">
                  <c:v>80270.152245</c:v>
                </c:pt>
                <c:pt idx="13">
                  <c:v>36753.9429140074</c:v>
                </c:pt>
                <c:pt idx="14">
                  <c:v>20273.291025</c:v>
                </c:pt>
                <c:pt idx="15">
                  <c:v>57059.0113070226</c:v>
                </c:pt>
                <c:pt idx="16">
                  <c:v>8430.696111</c:v>
                </c:pt>
              </c:numCache>
            </c:numRef>
          </c:val>
        </c:ser>
        <c:ser>
          <c:idx val="1"/>
          <c:order val="1"/>
          <c:tx>
            <c:strRef>
              <c:f>'GráficosT(2)'!$N$6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'GráficosT(2)'!$N$7:$N$23</c:f>
              <c:numCache>
                <c:formatCode>General</c:formatCode>
                <c:ptCount val="17"/>
                <c:pt idx="0">
                  <c:v>200218.814769019</c:v>
                </c:pt>
                <c:pt idx="1">
                  <c:v>43226.2249480381</c:v>
                </c:pt>
                <c:pt idx="2">
                  <c:v>33909.1455858266</c:v>
                </c:pt>
                <c:pt idx="3">
                  <c:v>19376.3863568407</c:v>
                </c:pt>
                <c:pt idx="4">
                  <c:v>33.4960858595365</c:v>
                </c:pt>
                <c:pt idx="5">
                  <c:v>24538.7283899256</c:v>
                </c:pt>
                <c:pt idx="6">
                  <c:v>99850.8783005089</c:v>
                </c:pt>
                <c:pt idx="7">
                  <c:v>77607.4065011609</c:v>
                </c:pt>
                <c:pt idx="8">
                  <c:v>209336.841801862</c:v>
                </c:pt>
                <c:pt idx="9">
                  <c:v>157465.69957557</c:v>
                </c:pt>
                <c:pt idx="10">
                  <c:v>21733.6526131683</c:v>
                </c:pt>
                <c:pt idx="11">
                  <c:v>74982.5455226455</c:v>
                </c:pt>
                <c:pt idx="12">
                  <c:v>80260.9847695984</c:v>
                </c:pt>
                <c:pt idx="13">
                  <c:v>37898.019365488</c:v>
                </c:pt>
                <c:pt idx="14">
                  <c:v>20812.5429982631</c:v>
                </c:pt>
                <c:pt idx="15">
                  <c:v>57333.5431602707</c:v>
                </c:pt>
                <c:pt idx="16">
                  <c:v>8557.54711101049</c:v>
                </c:pt>
              </c:numCache>
            </c:numRef>
          </c:val>
        </c:ser>
        <c:gapWidth val="150"/>
        <c:overlap val="0"/>
        <c:axId val="68848248"/>
        <c:axId val="99797156"/>
      </c:barChart>
      <c:catAx>
        <c:axId val="68848248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9797156"/>
        <c:crossesAt val="0"/>
        <c:auto val="1"/>
        <c:lblAlgn val="ctr"/>
        <c:lblOffset val="100"/>
      </c:catAx>
      <c:valAx>
        <c:axId val="9979715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8848248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6138487341267"/>
          <c:y val="0.911996544649606"/>
          <c:w val="0.400047919495248"/>
          <c:h val="0.053233992009502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85040298800865"/>
          <c:y val="0.0443302280758111"/>
          <c:w val="0.947578795622829"/>
          <c:h val="0.955669771924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GráficosT!$AN$7:$AN$23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1119.50731518132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GráficosT!$AP$7:$AP$23</c:f>
              <c:numCache>
                <c:formatCode>General</c:formatCode>
                <c:ptCount val="17"/>
                <c:pt idx="0">
                  <c:v>28760.7771465249</c:v>
                </c:pt>
                <c:pt idx="1">
                  <c:v>23590.3246632383</c:v>
                </c:pt>
                <c:pt idx="2">
                  <c:v>9089.82872476561</c:v>
                </c:pt>
                <c:pt idx="3">
                  <c:v>6616.29388193612</c:v>
                </c:pt>
                <c:pt idx="4">
                  <c:v>11616.6852144416</c:v>
                </c:pt>
                <c:pt idx="5">
                  <c:v>7810.92674133787</c:v>
                </c:pt>
                <c:pt idx="6">
                  <c:v>30739.2808246831</c:v>
                </c:pt>
                <c:pt idx="7">
                  <c:v>33487.0251799839</c:v>
                </c:pt>
                <c:pt idx="8">
                  <c:v>34108.5249840385</c:v>
                </c:pt>
                <c:pt idx="9">
                  <c:v>42493.1230752537</c:v>
                </c:pt>
                <c:pt idx="10">
                  <c:v>8933.23668195717</c:v>
                </c:pt>
                <c:pt idx="11">
                  <c:v>12969.0227413499</c:v>
                </c:pt>
                <c:pt idx="12">
                  <c:v>53815.7516960612</c:v>
                </c:pt>
                <c:pt idx="13">
                  <c:v>16335.5347269357</c:v>
                </c:pt>
                <c:pt idx="14">
                  <c:v>10683.4885143331</c:v>
                </c:pt>
                <c:pt idx="15">
                  <c:v>26172.5877601824</c:v>
                </c:pt>
                <c:pt idx="16">
                  <c:v>6240.90662064303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GráficosT!$AR$7:$AR$23</c:f>
              <c:numCache>
                <c:formatCode>General</c:formatCode>
                <c:ptCount val="17"/>
                <c:pt idx="0">
                  <c:v>343.272920721865</c:v>
                </c:pt>
                <c:pt idx="1">
                  <c:v>-1926.94201390242</c:v>
                </c:pt>
                <c:pt idx="2">
                  <c:v>4609.62329371434</c:v>
                </c:pt>
                <c:pt idx="3">
                  <c:v>-6132.73539227225</c:v>
                </c:pt>
                <c:pt idx="4">
                  <c:v>-10497.1778992602</c:v>
                </c:pt>
                <c:pt idx="5">
                  <c:v>1794.88989518786</c:v>
                </c:pt>
                <c:pt idx="6">
                  <c:v>5075.76569688109</c:v>
                </c:pt>
                <c:pt idx="7">
                  <c:v>15456.67646537</c:v>
                </c:pt>
                <c:pt idx="8">
                  <c:v>5339.26731327337</c:v>
                </c:pt>
                <c:pt idx="9">
                  <c:v>1559.80400510867</c:v>
                </c:pt>
                <c:pt idx="10">
                  <c:v>-3033.91293566719</c:v>
                </c:pt>
                <c:pt idx="11">
                  <c:v>3715.86950831865</c:v>
                </c:pt>
                <c:pt idx="12">
                  <c:v>-22356.0369574655</c:v>
                </c:pt>
                <c:pt idx="13">
                  <c:v>4261.0048765992</c:v>
                </c:pt>
                <c:pt idx="14">
                  <c:v>1823.03043664729</c:v>
                </c:pt>
                <c:pt idx="15">
                  <c:v>-575.537666726377</c:v>
                </c:pt>
                <c:pt idx="16">
                  <c:v>543.138453471774</c:v>
                </c:pt>
              </c:numCache>
            </c:numRef>
          </c:val>
        </c:ser>
        <c:gapWidth val="150"/>
        <c:overlap val="0"/>
        <c:axId val="23207407"/>
        <c:axId val="91719664"/>
      </c:barChart>
      <c:catAx>
        <c:axId val="23207407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1719664"/>
        <c:crossesAt val="0"/>
        <c:auto val="1"/>
        <c:lblAlgn val="ctr"/>
        <c:lblOffset val="100"/>
      </c:catAx>
      <c:valAx>
        <c:axId val="917196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3207407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75715877072276"/>
          <c:y val="0.0459363957597173"/>
          <c:w val="0.376777406460913"/>
          <c:h val="0.037691401648998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8537611783272"/>
          <c:y val="0.0436305732484076"/>
          <c:w val="0.947264597580221"/>
          <c:h val="0.9563694267515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GráficosT!$AN$34:$AN$50</c:f>
              <c:numCache>
                <c:formatCode>General</c:formatCode>
                <c:ptCount val="17"/>
                <c:pt idx="0">
                  <c:v>26361.4127264231</c:v>
                </c:pt>
                <c:pt idx="1">
                  <c:v>20951.3788029316</c:v>
                </c:pt>
                <c:pt idx="2">
                  <c:v>12824.0997208855</c:v>
                </c:pt>
                <c:pt idx="3">
                  <c:v>434.104473166593</c:v>
                </c:pt>
                <c:pt idx="4">
                  <c:v>1115.09819372185</c:v>
                </c:pt>
                <c:pt idx="5">
                  <c:v>9008.63299756182</c:v>
                </c:pt>
                <c:pt idx="6">
                  <c:v>36114.6989193156</c:v>
                </c:pt>
                <c:pt idx="7">
                  <c:v>43270.7426983042</c:v>
                </c:pt>
                <c:pt idx="8">
                  <c:v>39062.069977216</c:v>
                </c:pt>
                <c:pt idx="9">
                  <c:v>38530.7828955412</c:v>
                </c:pt>
                <c:pt idx="10">
                  <c:v>5992.57057676037</c:v>
                </c:pt>
                <c:pt idx="11">
                  <c:v>15735.4456405251</c:v>
                </c:pt>
                <c:pt idx="12">
                  <c:v>27403.4359096962</c:v>
                </c:pt>
                <c:pt idx="13">
                  <c:v>18708.0179132364</c:v>
                </c:pt>
                <c:pt idx="14">
                  <c:v>13736.7365692165</c:v>
                </c:pt>
                <c:pt idx="15">
                  <c:v>24356.0178199705</c:v>
                </c:pt>
                <c:pt idx="16">
                  <c:v>6283.54455092433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GráficosT!$AP$34:$AP$50</c:f>
              <c:numCache>
                <c:formatCode>General</c:formatCode>
                <c:ptCount val="17"/>
                <c:pt idx="0">
                  <c:v>27219.536475533</c:v>
                </c:pt>
                <c:pt idx="1">
                  <c:v>23648.1477942595</c:v>
                </c:pt>
                <c:pt idx="2">
                  <c:v>8606.58804801414</c:v>
                </c:pt>
                <c:pt idx="3">
                  <c:v>6453.99460581131</c:v>
                </c:pt>
                <c:pt idx="4">
                  <c:v>10837.6444319581</c:v>
                </c:pt>
                <c:pt idx="5">
                  <c:v>7449.21648928364</c:v>
                </c:pt>
                <c:pt idx="6">
                  <c:v>27392.0838332442</c:v>
                </c:pt>
                <c:pt idx="7">
                  <c:v>30834.3371648253</c:v>
                </c:pt>
                <c:pt idx="8">
                  <c:v>33674.0573460013</c:v>
                </c:pt>
                <c:pt idx="9">
                  <c:v>39209.8619234643</c:v>
                </c:pt>
                <c:pt idx="10">
                  <c:v>9222.11047885182</c:v>
                </c:pt>
                <c:pt idx="11">
                  <c:v>12563.2478938745</c:v>
                </c:pt>
                <c:pt idx="12">
                  <c:v>46383.0183073094</c:v>
                </c:pt>
                <c:pt idx="13">
                  <c:v>15416.3181306126</c:v>
                </c:pt>
                <c:pt idx="14">
                  <c:v>11887.5835343563</c:v>
                </c:pt>
                <c:pt idx="15">
                  <c:v>23234.040064209</c:v>
                </c:pt>
                <c:pt idx="16">
                  <c:v>5857.0038637885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GráficosT!$AR$34:$AR$50</c:f>
              <c:numCache>
                <c:formatCode>General</c:formatCode>
                <c:ptCount val="17"/>
                <c:pt idx="0">
                  <c:v>-858.123749109953</c:v>
                </c:pt>
                <c:pt idx="1">
                  <c:v>-2696.76899132788</c:v>
                </c:pt>
                <c:pt idx="2">
                  <c:v>4217.51167287137</c:v>
                </c:pt>
                <c:pt idx="3">
                  <c:v>-6019.89013264471</c:v>
                </c:pt>
                <c:pt idx="4">
                  <c:v>-9722.54623823626</c:v>
                </c:pt>
                <c:pt idx="5">
                  <c:v>1559.41650827818</c:v>
                </c:pt>
                <c:pt idx="6">
                  <c:v>8722.61508607134</c:v>
                </c:pt>
                <c:pt idx="7">
                  <c:v>12436.405533479</c:v>
                </c:pt>
                <c:pt idx="8">
                  <c:v>5388.01263121478</c:v>
                </c:pt>
                <c:pt idx="9">
                  <c:v>-679.079027923093</c:v>
                </c:pt>
                <c:pt idx="10">
                  <c:v>-3229.53990209145</c:v>
                </c:pt>
                <c:pt idx="11">
                  <c:v>3172.19774665061</c:v>
                </c:pt>
                <c:pt idx="12">
                  <c:v>-18979.5823976132</c:v>
                </c:pt>
                <c:pt idx="13">
                  <c:v>3291.69978262384</c:v>
                </c:pt>
                <c:pt idx="14">
                  <c:v>1849.15303486019</c:v>
                </c:pt>
                <c:pt idx="15">
                  <c:v>1121.97775576151</c:v>
                </c:pt>
                <c:pt idx="16">
                  <c:v>426.540687135836</c:v>
                </c:pt>
              </c:numCache>
            </c:numRef>
          </c:val>
        </c:ser>
        <c:gapWidth val="150"/>
        <c:overlap val="0"/>
        <c:axId val="81785479"/>
        <c:axId val="74581440"/>
      </c:barChart>
      <c:catAx>
        <c:axId val="81785479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4581440"/>
        <c:crossesAt val="0"/>
        <c:auto val="1"/>
        <c:lblAlgn val="ctr"/>
        <c:lblOffset val="100"/>
      </c:catAx>
      <c:valAx>
        <c:axId val="745814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1785479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4425302472383"/>
          <c:y val="0.0483014861995754"/>
          <c:w val="0.41984481851657"/>
          <c:h val="0.037367303609341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7107978857287"/>
          <c:y val="0.0408638183002886"/>
          <c:w val="0.966524037251447"/>
          <c:h val="0.869030996928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GráficosT!$BM$6</c:f>
              <c:strCache>
                <c:ptCount val="1"/>
                <c:pt idx="0">
                  <c:v>Valor de interpolación (y)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GráficosT!$BM$7:$BM$74</c:f>
              <c:numCache>
                <c:formatCode>General</c:formatCode>
                <c:ptCount val="68"/>
                <c:pt idx="0">
                  <c:v>7271.78362181737</c:v>
                </c:pt>
                <c:pt idx="1">
                  <c:v>8469.37366453747</c:v>
                </c:pt>
                <c:pt idx="2">
                  <c:v>7333.81019773514</c:v>
                </c:pt>
                <c:pt idx="3">
                  <c:v>7442.59526934478</c:v>
                </c:pt>
                <c:pt idx="4">
                  <c:v>5774.64667059635</c:v>
                </c:pt>
                <c:pt idx="5">
                  <c:v>4738.34075619687</c:v>
                </c:pt>
                <c:pt idx="6">
                  <c:v>5465.45375843126</c:v>
                </c:pt>
                <c:pt idx="7">
                  <c:v>5486.68953536568</c:v>
                </c:pt>
                <c:pt idx="8">
                  <c:v>3338.10073132515</c:v>
                </c:pt>
                <c:pt idx="9">
                  <c:v>3592.37477667833</c:v>
                </c:pt>
                <c:pt idx="10">
                  <c:v>3754.875619202</c:v>
                </c:pt>
                <c:pt idx="11">
                  <c:v>2981.2776698985</c:v>
                </c:pt>
                <c:pt idx="12">
                  <c:v>140.551860564294</c:v>
                </c:pt>
                <c:pt idx="13">
                  <c:v>155.61043058704</c:v>
                </c:pt>
                <c:pt idx="14">
                  <c:v>162.941560620982</c:v>
                </c:pt>
                <c:pt idx="15">
                  <c:v>121.361101430534</c:v>
                </c:pt>
                <c:pt idx="16">
                  <c:v>388.848952585895</c:v>
                </c:pt>
                <c:pt idx="17">
                  <c:v>433.225156243474</c:v>
                </c:pt>
                <c:pt idx="18">
                  <c:v>469.600200869781</c:v>
                </c:pt>
                <c:pt idx="19">
                  <c:v>470.881209458035</c:v>
                </c:pt>
                <c:pt idx="20">
                  <c:v>2165.62854605451</c:v>
                </c:pt>
                <c:pt idx="21">
                  <c:v>2311.4000613437</c:v>
                </c:pt>
                <c:pt idx="22">
                  <c:v>2800.94687912667</c:v>
                </c:pt>
                <c:pt idx="23">
                  <c:v>2858.4411558249</c:v>
                </c:pt>
                <c:pt idx="24">
                  <c:v>8870.12196696319</c:v>
                </c:pt>
                <c:pt idx="25">
                  <c:v>8835.35282481683</c:v>
                </c:pt>
                <c:pt idx="26">
                  <c:v>8849.07748619039</c:v>
                </c:pt>
                <c:pt idx="27">
                  <c:v>9884.83193118192</c:v>
                </c:pt>
                <c:pt idx="28">
                  <c:v>11073.5560518711</c:v>
                </c:pt>
                <c:pt idx="29">
                  <c:v>12773.5391962985</c:v>
                </c:pt>
                <c:pt idx="30">
                  <c:v>13357.9084021954</c:v>
                </c:pt>
                <c:pt idx="31">
                  <c:v>12285.3436057921</c:v>
                </c:pt>
                <c:pt idx="32">
                  <c:v>10001.4260324889</c:v>
                </c:pt>
                <c:pt idx="33">
                  <c:v>10174.6154698909</c:v>
                </c:pt>
                <c:pt idx="34">
                  <c:v>9931.19252792031</c:v>
                </c:pt>
                <c:pt idx="35">
                  <c:v>10287.1486988019</c:v>
                </c:pt>
                <c:pt idx="36">
                  <c:v>9969.57068457265</c:v>
                </c:pt>
                <c:pt idx="37">
                  <c:v>11991.9189452903</c:v>
                </c:pt>
                <c:pt idx="38">
                  <c:v>11269.5909379915</c:v>
                </c:pt>
                <c:pt idx="39">
                  <c:v>10094.6380780625</c:v>
                </c:pt>
                <c:pt idx="40">
                  <c:v>1304.06408750782</c:v>
                </c:pt>
                <c:pt idx="41">
                  <c:v>1609.31491945268</c:v>
                </c:pt>
                <c:pt idx="42">
                  <c:v>1480.14744085281</c:v>
                </c:pt>
                <c:pt idx="43">
                  <c:v>1578.21254126122</c:v>
                </c:pt>
                <c:pt idx="44">
                  <c:v>3894.16444544565</c:v>
                </c:pt>
                <c:pt idx="45">
                  <c:v>4053.8807093355</c:v>
                </c:pt>
                <c:pt idx="46">
                  <c:v>3643.34731075215</c:v>
                </c:pt>
                <c:pt idx="47">
                  <c:v>4117.39456399006</c:v>
                </c:pt>
                <c:pt idx="48">
                  <c:v>7269.36662372139</c:v>
                </c:pt>
                <c:pt idx="49">
                  <c:v>8997.00737951764</c:v>
                </c:pt>
                <c:pt idx="50">
                  <c:v>8147.36055105731</c:v>
                </c:pt>
                <c:pt idx="51">
                  <c:v>8787.85175808421</c:v>
                </c:pt>
                <c:pt idx="52">
                  <c:v>5037.39868224942</c:v>
                </c:pt>
                <c:pt idx="53">
                  <c:v>6077.52282127272</c:v>
                </c:pt>
                <c:pt idx="54">
                  <c:v>5341.33106053545</c:v>
                </c:pt>
                <c:pt idx="55">
                  <c:v>4704.76157934749</c:v>
                </c:pt>
                <c:pt idx="56">
                  <c:v>3578.24155363113</c:v>
                </c:pt>
                <c:pt idx="57">
                  <c:v>3499.54630314387</c:v>
                </c:pt>
                <c:pt idx="58">
                  <c:v>3420.06745495972</c:v>
                </c:pt>
                <c:pt idx="59">
                  <c:v>2757.42490814164</c:v>
                </c:pt>
                <c:pt idx="60">
                  <c:v>5674.28898087925</c:v>
                </c:pt>
                <c:pt idx="61">
                  <c:v>7330.67157638439</c:v>
                </c:pt>
                <c:pt idx="62">
                  <c:v>6280.28261338113</c:v>
                </c:pt>
                <c:pt idx="63">
                  <c:v>7178.05095782836</c:v>
                </c:pt>
                <c:pt idx="64">
                  <c:v>1549.61616339379</c:v>
                </c:pt>
                <c:pt idx="65">
                  <c:v>1671.39946837818</c:v>
                </c:pt>
                <c:pt idx="66">
                  <c:v>1628.09332993045</c:v>
                </c:pt>
                <c:pt idx="67">
                  <c:v>1973.67002411328</c:v>
                </c:pt>
              </c:numCache>
            </c:numRef>
          </c:val>
        </c:ser>
        <c:ser>
          <c:idx val="1"/>
          <c:order val="1"/>
          <c:tx>
            <c:strRef>
              <c:f>GráficosT!$BN$6</c:f>
              <c:strCache>
                <c:ptCount val="1"/>
                <c:pt idx="0">
                  <c:v>valor de predicción (y*)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GráficosT!$BN$7:$BN$74</c:f>
              <c:numCache>
                <c:formatCode>General</c:formatCode>
                <c:ptCount val="68"/>
                <c:pt idx="0">
                  <c:v>6933.18284920873</c:v>
                </c:pt>
                <c:pt idx="1">
                  <c:v>8081.28487146814</c:v>
                </c:pt>
                <c:pt idx="2">
                  <c:v>6992.64630056081</c:v>
                </c:pt>
                <c:pt idx="3">
                  <c:v>7096.93604600907</c:v>
                </c:pt>
                <c:pt idx="4">
                  <c:v>5826.76504907932</c:v>
                </c:pt>
                <c:pt idx="5">
                  <c:v>4783.97430164444</c:v>
                </c:pt>
                <c:pt idx="6">
                  <c:v>5515.63731787743</c:v>
                </c:pt>
                <c:pt idx="7">
                  <c:v>5537.00598073471</c:v>
                </c:pt>
                <c:pt idx="8">
                  <c:v>3346.09339715577</c:v>
                </c:pt>
                <c:pt idx="9">
                  <c:v>3601.05733918715</c:v>
                </c:pt>
                <c:pt idx="10">
                  <c:v>3763.99907921299</c:v>
                </c:pt>
                <c:pt idx="11">
                  <c:v>2988.30220292405</c:v>
                </c:pt>
                <c:pt idx="12">
                  <c:v>116.711697014483</c:v>
                </c:pt>
                <c:pt idx="13">
                  <c:v>130.49530254434</c:v>
                </c:pt>
                <c:pt idx="14">
                  <c:v>137.20572752648</c:v>
                </c:pt>
                <c:pt idx="15">
                  <c:v>99.1457625785634</c:v>
                </c:pt>
                <c:pt idx="16">
                  <c:v>281.605422045651</c:v>
                </c:pt>
                <c:pt idx="17">
                  <c:v>279.798951532626</c:v>
                </c:pt>
                <c:pt idx="18">
                  <c:v>285.322761255286</c:v>
                </c:pt>
                <c:pt idx="19">
                  <c:v>272.78018034776</c:v>
                </c:pt>
                <c:pt idx="20">
                  <c:v>2047.41882344281</c:v>
                </c:pt>
                <c:pt idx="21">
                  <c:v>2187.47766401131</c:v>
                </c:pt>
                <c:pt idx="22">
                  <c:v>2657.83951465583</c:v>
                </c:pt>
                <c:pt idx="23">
                  <c:v>2713.08063441578</c:v>
                </c:pt>
                <c:pt idx="24">
                  <c:v>8717.28895505714</c:v>
                </c:pt>
                <c:pt idx="25">
                  <c:v>8682.99139145909</c:v>
                </c:pt>
                <c:pt idx="26">
                  <c:v>8696.52990340569</c:v>
                </c:pt>
                <c:pt idx="27">
                  <c:v>9718.23627164228</c:v>
                </c:pt>
                <c:pt idx="28">
                  <c:v>10946.3479106728</c:v>
                </c:pt>
                <c:pt idx="29">
                  <c:v>12633.9599968603</c:v>
                </c:pt>
                <c:pt idx="30">
                  <c:v>13214.0766514873</c:v>
                </c:pt>
                <c:pt idx="31">
                  <c:v>12149.3170863334</c:v>
                </c:pt>
                <c:pt idx="32">
                  <c:v>9766.88391952703</c:v>
                </c:pt>
                <c:pt idx="33">
                  <c:v>9936.32064718046</c:v>
                </c:pt>
                <c:pt idx="34">
                  <c:v>9698.17225116987</c:v>
                </c:pt>
                <c:pt idx="35">
                  <c:v>10046.4154794345</c:v>
                </c:pt>
                <c:pt idx="36">
                  <c:v>10139.7258270513</c:v>
                </c:pt>
                <c:pt idx="37">
                  <c:v>12189.4036420606</c:v>
                </c:pt>
                <c:pt idx="38">
                  <c:v>11457.3142584077</c:v>
                </c:pt>
                <c:pt idx="39">
                  <c:v>10266.4833528428</c:v>
                </c:pt>
                <c:pt idx="40">
                  <c:v>1287.26653965776</c:v>
                </c:pt>
                <c:pt idx="41">
                  <c:v>1590.40620292768</c:v>
                </c:pt>
                <c:pt idx="42">
                  <c:v>1462.13206942667</c:v>
                </c:pt>
                <c:pt idx="43">
                  <c:v>1559.51893427788</c:v>
                </c:pt>
                <c:pt idx="44">
                  <c:v>4135.67007620825</c:v>
                </c:pt>
                <c:pt idx="45">
                  <c:v>4307.5741844812</c:v>
                </c:pt>
                <c:pt idx="46">
                  <c:v>3865.71324883845</c:v>
                </c:pt>
                <c:pt idx="47">
                  <c:v>4375.93474014069</c:v>
                </c:pt>
                <c:pt idx="48">
                  <c:v>6870.62317754665</c:v>
                </c:pt>
                <c:pt idx="49">
                  <c:v>8536.72677666659</c:v>
                </c:pt>
                <c:pt idx="50">
                  <c:v>7717.34367625683</c:v>
                </c:pt>
                <c:pt idx="51">
                  <c:v>8335.02110812569</c:v>
                </c:pt>
                <c:pt idx="52">
                  <c:v>4900.07622794476</c:v>
                </c:pt>
                <c:pt idx="53">
                  <c:v>5924.58469225462</c:v>
                </c:pt>
                <c:pt idx="54">
                  <c:v>5199.44558439894</c:v>
                </c:pt>
                <c:pt idx="55">
                  <c:v>4572.43309893657</c:v>
                </c:pt>
                <c:pt idx="56">
                  <c:v>3385.06058679492</c:v>
                </c:pt>
                <c:pt idx="57">
                  <c:v>3308.14823094444</c:v>
                </c:pt>
                <c:pt idx="58">
                  <c:v>3230.47003033798</c:v>
                </c:pt>
                <c:pt idx="59">
                  <c:v>2582.84010290302</c:v>
                </c:pt>
                <c:pt idx="60">
                  <c:v>5490.37104513917</c:v>
                </c:pt>
                <c:pt idx="61">
                  <c:v>7089.32673269561</c:v>
                </c:pt>
                <c:pt idx="62">
                  <c:v>6075.35483326957</c:v>
                </c:pt>
                <c:pt idx="63">
                  <c:v>6941.99748235165</c:v>
                </c:pt>
                <c:pt idx="64">
                  <c:v>1540.53731585878</c:v>
                </c:pt>
                <c:pt idx="65">
                  <c:v>1661.84884639615</c:v>
                </c:pt>
                <c:pt idx="66">
                  <c:v>1618.71047092317</c:v>
                </c:pt>
                <c:pt idx="67">
                  <c:v>1962.94844093671</c:v>
                </c:pt>
              </c:numCache>
            </c:numRef>
          </c:val>
        </c:ser>
        <c:gapWidth val="190"/>
        <c:overlap val="0"/>
        <c:axId val="9420970"/>
        <c:axId val="63336985"/>
      </c:barChart>
      <c:catAx>
        <c:axId val="942097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3336985"/>
        <c:crossesAt val="0"/>
        <c:auto val="1"/>
        <c:lblAlgn val="ctr"/>
        <c:lblOffset val="100"/>
      </c:catAx>
      <c:valAx>
        <c:axId val="6333698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42097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3399614061582"/>
          <c:y val="0.935958298426883"/>
          <c:w val="0.205680006711972"/>
          <c:h val="0.0327655217350833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7107978857287"/>
          <c:y val="0.0417173323356094"/>
          <c:w val="0.966524037251447"/>
          <c:h val="0.8682069030025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GráficosT!$BP$6</c:f>
              <c:strCache>
                <c:ptCount val="1"/>
                <c:pt idx="0">
                  <c:v>Valor de interpolación (y)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GráficosT!$BP$7:$BP$74</c:f>
              <c:numCache>
                <c:formatCode>General</c:formatCode>
                <c:ptCount val="68"/>
                <c:pt idx="0">
                  <c:v>7277.78380166088</c:v>
                </c:pt>
                <c:pt idx="1">
                  <c:v>7300.29086451887</c:v>
                </c:pt>
                <c:pt idx="2">
                  <c:v>7100.64367496151</c:v>
                </c:pt>
                <c:pt idx="3">
                  <c:v>7530.36310218467</c:v>
                </c:pt>
                <c:pt idx="4">
                  <c:v>6145.44889655114</c:v>
                </c:pt>
                <c:pt idx="5">
                  <c:v>5591.49267442408</c:v>
                </c:pt>
                <c:pt idx="6">
                  <c:v>6459.70204872095</c:v>
                </c:pt>
                <c:pt idx="7">
                  <c:v>6255.95617222901</c:v>
                </c:pt>
                <c:pt idx="8">
                  <c:v>2560.18355264388</c:v>
                </c:pt>
                <c:pt idx="9">
                  <c:v>2807.97124676891</c:v>
                </c:pt>
                <c:pt idx="10">
                  <c:v>3047.13540620447</c:v>
                </c:pt>
                <c:pt idx="11">
                  <c:v>2319.50938048227</c:v>
                </c:pt>
                <c:pt idx="12">
                  <c:v>1599.39124821976</c:v>
                </c:pt>
                <c:pt idx="13">
                  <c:v>1759.65530875719</c:v>
                </c:pt>
                <c:pt idx="14">
                  <c:v>1879.5231932135</c:v>
                </c:pt>
                <c:pt idx="15">
                  <c:v>1652.81969527992</c:v>
                </c:pt>
                <c:pt idx="16">
                  <c:v>2823.09688875065</c:v>
                </c:pt>
                <c:pt idx="17">
                  <c:v>3057.84449417757</c:v>
                </c:pt>
                <c:pt idx="18">
                  <c:v>3247.60810977076</c:v>
                </c:pt>
                <c:pt idx="19">
                  <c:v>2984.7301010978</c:v>
                </c:pt>
                <c:pt idx="20">
                  <c:v>1727.71101408466</c:v>
                </c:pt>
                <c:pt idx="21">
                  <c:v>1873.78939316964</c:v>
                </c:pt>
                <c:pt idx="22">
                  <c:v>2363.61167070952</c:v>
                </c:pt>
                <c:pt idx="23">
                  <c:v>2342.42410763316</c:v>
                </c:pt>
                <c:pt idx="24">
                  <c:v>6440.05523325854</c:v>
                </c:pt>
                <c:pt idx="25">
                  <c:v>9037.31364742692</c:v>
                </c:pt>
                <c:pt idx="26">
                  <c:v>7971.66656133815</c:v>
                </c:pt>
                <c:pt idx="27">
                  <c:v>8581.57506985485</c:v>
                </c:pt>
                <c:pt idx="28">
                  <c:v>7361.09369793537</c:v>
                </c:pt>
                <c:pt idx="29">
                  <c:v>8960.5008332076</c:v>
                </c:pt>
                <c:pt idx="30">
                  <c:v>8155.98861860785</c:v>
                </c:pt>
                <c:pt idx="31">
                  <c:v>8640.43490496765</c:v>
                </c:pt>
                <c:pt idx="32">
                  <c:v>9187.51485641923</c:v>
                </c:pt>
                <c:pt idx="33">
                  <c:v>8282.94729468996</c:v>
                </c:pt>
                <c:pt idx="34">
                  <c:v>8197.9527616096</c:v>
                </c:pt>
                <c:pt idx="35">
                  <c:v>8511.37289033894</c:v>
                </c:pt>
                <c:pt idx="36">
                  <c:v>9159.40796029738</c:v>
                </c:pt>
                <c:pt idx="37">
                  <c:v>11982.8622082684</c:v>
                </c:pt>
                <c:pt idx="38">
                  <c:v>11065.3526276676</c:v>
                </c:pt>
                <c:pt idx="39">
                  <c:v>9899.94727019928</c:v>
                </c:pt>
                <c:pt idx="40">
                  <c:v>1930.31384147541</c:v>
                </c:pt>
                <c:pt idx="41">
                  <c:v>2419.58415160267</c:v>
                </c:pt>
                <c:pt idx="42">
                  <c:v>2325.14278406504</c:v>
                </c:pt>
                <c:pt idx="43">
                  <c:v>2408.66386189455</c:v>
                </c:pt>
                <c:pt idx="44">
                  <c:v>3773.51482990498</c:v>
                </c:pt>
                <c:pt idx="45">
                  <c:v>3942.61694457228</c:v>
                </c:pt>
                <c:pt idx="46">
                  <c:v>3690.12904657012</c:v>
                </c:pt>
                <c:pt idx="47">
                  <c:v>4044.31486517359</c:v>
                </c:pt>
                <c:pt idx="48">
                  <c:v>12281.2185201668</c:v>
                </c:pt>
                <c:pt idx="49">
                  <c:v>14463.4475090518</c:v>
                </c:pt>
                <c:pt idx="50">
                  <c:v>13702.2480246641</c:v>
                </c:pt>
                <c:pt idx="51">
                  <c:v>12666.6433240726</c:v>
                </c:pt>
                <c:pt idx="52">
                  <c:v>3769.46010652194</c:v>
                </c:pt>
                <c:pt idx="53">
                  <c:v>4557.34762620803</c:v>
                </c:pt>
                <c:pt idx="54">
                  <c:v>4256.96143261422</c:v>
                </c:pt>
                <c:pt idx="55">
                  <c:v>4146.28321323821</c:v>
                </c:pt>
                <c:pt idx="56">
                  <c:v>2672.4984790461</c:v>
                </c:pt>
                <c:pt idx="57">
                  <c:v>2641.89747573314</c:v>
                </c:pt>
                <c:pt idx="58">
                  <c:v>2682.88905355573</c:v>
                </c:pt>
                <c:pt idx="59">
                  <c:v>2110.85059383846</c:v>
                </c:pt>
                <c:pt idx="60">
                  <c:v>7248.49055025311</c:v>
                </c:pt>
                <c:pt idx="61">
                  <c:v>6547.32141779589</c:v>
                </c:pt>
                <c:pt idx="62">
                  <c:v>5645.48751327822</c:v>
                </c:pt>
                <c:pt idx="63">
                  <c:v>7115.05654857877</c:v>
                </c:pt>
                <c:pt idx="64">
                  <c:v>1344.19217847768</c:v>
                </c:pt>
                <c:pt idx="65">
                  <c:v>1488.21136899531</c:v>
                </c:pt>
                <c:pt idx="66">
                  <c:v>1543.98480420126</c:v>
                </c:pt>
                <c:pt idx="67">
                  <c:v>1799.62948686345</c:v>
                </c:pt>
              </c:numCache>
            </c:numRef>
          </c:val>
        </c:ser>
        <c:ser>
          <c:idx val="1"/>
          <c:order val="1"/>
          <c:tx>
            <c:strRef>
              <c:f>GráficosT!$BQ$6</c:f>
              <c:strCache>
                <c:ptCount val="1"/>
                <c:pt idx="0">
                  <c:v>valor de predicción (y*)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GráficosT!$BQ$7:$BQ$74</c:f>
              <c:numCache>
                <c:formatCode>General</c:formatCode>
                <c:ptCount val="68"/>
                <c:pt idx="0">
                  <c:v>7163.87226331036</c:v>
                </c:pt>
                <c:pt idx="1">
                  <c:v>7189.39729942517</c:v>
                </c:pt>
                <c:pt idx="2">
                  <c:v>6995.08754604065</c:v>
                </c:pt>
                <c:pt idx="3">
                  <c:v>7412.4200377487</c:v>
                </c:pt>
                <c:pt idx="4">
                  <c:v>5926.65420374526</c:v>
                </c:pt>
                <c:pt idx="5">
                  <c:v>5397.49779218043</c:v>
                </c:pt>
                <c:pt idx="6">
                  <c:v>6232.36883148855</c:v>
                </c:pt>
                <c:pt idx="7">
                  <c:v>6033.80383582407</c:v>
                </c:pt>
                <c:pt idx="8">
                  <c:v>2167.88581673575</c:v>
                </c:pt>
                <c:pt idx="9">
                  <c:v>2369.03001306559</c:v>
                </c:pt>
                <c:pt idx="10">
                  <c:v>2580.49996661987</c:v>
                </c:pt>
                <c:pt idx="11">
                  <c:v>1972.41292834441</c:v>
                </c:pt>
                <c:pt idx="12">
                  <c:v>1570.55381616733</c:v>
                </c:pt>
                <c:pt idx="13">
                  <c:v>1683.05716093794</c:v>
                </c:pt>
                <c:pt idx="14">
                  <c:v>1783.97240563788</c:v>
                </c:pt>
                <c:pt idx="15">
                  <c:v>1578.71049919297</c:v>
                </c:pt>
                <c:pt idx="16">
                  <c:v>2713.033725816</c:v>
                </c:pt>
                <c:pt idx="17">
                  <c:v>2929.45351608518</c:v>
                </c:pt>
                <c:pt idx="18">
                  <c:v>3111.65797918049</c:v>
                </c:pt>
                <c:pt idx="19">
                  <c:v>2862.53999335988</c:v>
                </c:pt>
                <c:pt idx="20">
                  <c:v>1622.22322665973</c:v>
                </c:pt>
                <c:pt idx="21">
                  <c:v>1754.85952855312</c:v>
                </c:pt>
                <c:pt idx="22">
                  <c:v>2226.47633198307</c:v>
                </c:pt>
                <c:pt idx="23">
                  <c:v>2207.36765414195</c:v>
                </c:pt>
                <c:pt idx="24">
                  <c:v>6181.11436580624</c:v>
                </c:pt>
                <c:pt idx="25">
                  <c:v>8670.3225577014</c:v>
                </c:pt>
                <c:pt idx="26">
                  <c:v>7655.41958651881</c:v>
                </c:pt>
                <c:pt idx="27">
                  <c:v>8232.42431465666</c:v>
                </c:pt>
                <c:pt idx="28">
                  <c:v>7449.16753430077</c:v>
                </c:pt>
                <c:pt idx="29">
                  <c:v>9056.58984668384</c:v>
                </c:pt>
                <c:pt idx="30">
                  <c:v>8250.47004293863</c:v>
                </c:pt>
                <c:pt idx="31">
                  <c:v>8730.79775606068</c:v>
                </c:pt>
                <c:pt idx="32">
                  <c:v>9159.28385084655</c:v>
                </c:pt>
                <c:pt idx="33">
                  <c:v>8269.94563180063</c:v>
                </c:pt>
                <c:pt idx="34">
                  <c:v>8187.09540809711</c:v>
                </c:pt>
                <c:pt idx="35">
                  <c:v>8492.20009329424</c:v>
                </c:pt>
                <c:pt idx="36">
                  <c:v>9249.0556167819</c:v>
                </c:pt>
                <c:pt idx="37">
                  <c:v>12084.0839977493</c:v>
                </c:pt>
                <c:pt idx="38">
                  <c:v>11166.9825703017</c:v>
                </c:pt>
                <c:pt idx="39">
                  <c:v>9993.00089042078</c:v>
                </c:pt>
                <c:pt idx="40">
                  <c:v>1903.81170851025</c:v>
                </c:pt>
                <c:pt idx="41">
                  <c:v>2377.48952680379</c:v>
                </c:pt>
                <c:pt idx="42">
                  <c:v>2283.53110606247</c:v>
                </c:pt>
                <c:pt idx="43">
                  <c:v>2368.40434058066</c:v>
                </c:pt>
                <c:pt idx="44">
                  <c:v>3164.98822184177</c:v>
                </c:pt>
                <c:pt idx="45">
                  <c:v>3298.56986446652</c:v>
                </c:pt>
                <c:pt idx="46">
                  <c:v>3118.78268209775</c:v>
                </c:pt>
                <c:pt idx="47">
                  <c:v>3386.68197294389</c:v>
                </c:pt>
                <c:pt idx="48">
                  <c:v>12444.2466848632</c:v>
                </c:pt>
                <c:pt idx="49">
                  <c:v>14648.657715469</c:v>
                </c:pt>
                <c:pt idx="50">
                  <c:v>13886.8695798929</c:v>
                </c:pt>
                <c:pt idx="51">
                  <c:v>12835.9777158361</c:v>
                </c:pt>
                <c:pt idx="52">
                  <c:v>3680.71941883135</c:v>
                </c:pt>
                <c:pt idx="53">
                  <c:v>4451.44451177719</c:v>
                </c:pt>
                <c:pt idx="54">
                  <c:v>4156.07756006516</c:v>
                </c:pt>
                <c:pt idx="55">
                  <c:v>4047.29323626198</c:v>
                </c:pt>
                <c:pt idx="56">
                  <c:v>2828.27736891092</c:v>
                </c:pt>
                <c:pt idx="57">
                  <c:v>2788.57921295066</c:v>
                </c:pt>
                <c:pt idx="58">
                  <c:v>2825.5157354729</c:v>
                </c:pt>
                <c:pt idx="59">
                  <c:v>2241.11619699859</c:v>
                </c:pt>
                <c:pt idx="60">
                  <c:v>7138.8244991677</c:v>
                </c:pt>
                <c:pt idx="61">
                  <c:v>6454.10160596693</c:v>
                </c:pt>
                <c:pt idx="62">
                  <c:v>5572.02412379895</c:v>
                </c:pt>
                <c:pt idx="63">
                  <c:v>7007.63753124881</c:v>
                </c:pt>
                <c:pt idx="64">
                  <c:v>1367.91649710997</c:v>
                </c:pt>
                <c:pt idx="65">
                  <c:v>1502.29999269814</c:v>
                </c:pt>
                <c:pt idx="66">
                  <c:v>1555.08222281414</c:v>
                </c:pt>
                <c:pt idx="67">
                  <c:v>1815.60790802079</c:v>
                </c:pt>
              </c:numCache>
            </c:numRef>
          </c:val>
        </c:ser>
        <c:gapWidth val="190"/>
        <c:overlap val="0"/>
        <c:axId val="2809516"/>
        <c:axId val="37878493"/>
      </c:barChart>
      <c:catAx>
        <c:axId val="28095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7878493"/>
        <c:crossesAt val="0"/>
        <c:auto val="1"/>
        <c:lblAlgn val="ctr"/>
        <c:lblOffset val="100"/>
      </c:catAx>
      <c:valAx>
        <c:axId val="3787849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809516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3399614061582"/>
          <c:y val="0.935646805724441"/>
          <c:w val="0.205680006711972"/>
          <c:h val="0.03292489009447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6981457343481"/>
          <c:y val="0.0275841163989088"/>
          <c:w val="0.966488668376572"/>
          <c:h val="0.8797615439021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GráficosT!$BS$6</c:f>
              <c:strCache>
                <c:ptCount val="1"/>
                <c:pt idx="0">
                  <c:v>Valor de interpolación (y)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GráficosT!$BS$7:$BS$74</c:f>
              <c:numCache>
                <c:formatCode>General</c:formatCode>
                <c:ptCount val="68"/>
                <c:pt idx="0">
                  <c:v>57075.4674404537</c:v>
                </c:pt>
                <c:pt idx="1">
                  <c:v>46637.622158073</c:v>
                </c:pt>
                <c:pt idx="2">
                  <c:v>49660.1751963892</c:v>
                </c:pt>
                <c:pt idx="3">
                  <c:v>47292.8874157531</c:v>
                </c:pt>
                <c:pt idx="4">
                  <c:v>10931.5046497746</c:v>
                </c:pt>
                <c:pt idx="5">
                  <c:v>12172.3527737972</c:v>
                </c:pt>
                <c:pt idx="6">
                  <c:v>10118.5351892081</c:v>
                </c:pt>
                <c:pt idx="7">
                  <c:v>10615.2465072201</c:v>
                </c:pt>
                <c:pt idx="8">
                  <c:v>10029.834705046</c:v>
                </c:pt>
                <c:pt idx="9">
                  <c:v>6010.7428343007</c:v>
                </c:pt>
                <c:pt idx="10">
                  <c:v>9892.60073725077</c:v>
                </c:pt>
                <c:pt idx="11">
                  <c:v>8682.08634031184</c:v>
                </c:pt>
                <c:pt idx="12">
                  <c:v>5362.86460954732</c:v>
                </c:pt>
                <c:pt idx="13">
                  <c:v>3929.90077470745</c:v>
                </c:pt>
                <c:pt idx="14">
                  <c:v>4434.15268673778</c:v>
                </c:pt>
                <c:pt idx="15">
                  <c:v>4915.3718850049</c:v>
                </c:pt>
                <c:pt idx="16">
                  <c:v>9.94346521070229</c:v>
                </c:pt>
                <c:pt idx="17">
                  <c:v>9.69422389608502</c:v>
                </c:pt>
                <c:pt idx="18">
                  <c:v>6.9465491136859</c:v>
                </c:pt>
                <c:pt idx="19">
                  <c:v>8.22827558426603</c:v>
                </c:pt>
                <c:pt idx="20">
                  <c:v>5875.03949087271</c:v>
                </c:pt>
                <c:pt idx="21">
                  <c:v>5248.93450671161</c:v>
                </c:pt>
                <c:pt idx="22">
                  <c:v>7024.49770795705</c:v>
                </c:pt>
                <c:pt idx="23">
                  <c:v>6808.89123891435</c:v>
                </c:pt>
                <c:pt idx="24">
                  <c:v>23848.8161276091</c:v>
                </c:pt>
                <c:pt idx="25">
                  <c:v>27442.3693017173</c:v>
                </c:pt>
                <c:pt idx="26">
                  <c:v>25107.0844144816</c:v>
                </c:pt>
                <c:pt idx="27">
                  <c:v>23925.132627192</c:v>
                </c:pt>
                <c:pt idx="28">
                  <c:v>17764.5092423833</c:v>
                </c:pt>
                <c:pt idx="29">
                  <c:v>20181.5375838107</c:v>
                </c:pt>
                <c:pt idx="30">
                  <c:v>18276.350538215</c:v>
                </c:pt>
                <c:pt idx="31">
                  <c:v>20767.899834591</c:v>
                </c:pt>
                <c:pt idx="32">
                  <c:v>58659.3961411281</c:v>
                </c:pt>
                <c:pt idx="33">
                  <c:v>50328.0106086779</c:v>
                </c:pt>
                <c:pt idx="34">
                  <c:v>50032.5078974022</c:v>
                </c:pt>
                <c:pt idx="35">
                  <c:v>53733.4554904393</c:v>
                </c:pt>
                <c:pt idx="36">
                  <c:v>43216.0859599586</c:v>
                </c:pt>
                <c:pt idx="37">
                  <c:v>42355.9878708512</c:v>
                </c:pt>
                <c:pt idx="38">
                  <c:v>39634.9502798568</c:v>
                </c:pt>
                <c:pt idx="39">
                  <c:v>33869.993355326</c:v>
                </c:pt>
                <c:pt idx="40">
                  <c:v>5485.88245614369</c:v>
                </c:pt>
                <c:pt idx="41">
                  <c:v>4947.23173521023</c:v>
                </c:pt>
                <c:pt idx="42">
                  <c:v>6372.61833701263</c:v>
                </c:pt>
                <c:pt idx="43">
                  <c:v>5433.44647663345</c:v>
                </c:pt>
                <c:pt idx="44">
                  <c:v>17694.6285940445</c:v>
                </c:pt>
                <c:pt idx="45">
                  <c:v>20865.061254179</c:v>
                </c:pt>
                <c:pt idx="46">
                  <c:v>17756.886549855</c:v>
                </c:pt>
                <c:pt idx="47">
                  <c:v>18594.6057254671</c:v>
                </c:pt>
                <c:pt idx="48">
                  <c:v>24590.1893369481</c:v>
                </c:pt>
                <c:pt idx="49">
                  <c:v>20485.9990239038</c:v>
                </c:pt>
                <c:pt idx="50">
                  <c:v>20396.2286274462</c:v>
                </c:pt>
                <c:pt idx="51">
                  <c:v>14797.7352567019</c:v>
                </c:pt>
                <c:pt idx="52">
                  <c:v>9698.78083439036</c:v>
                </c:pt>
                <c:pt idx="53">
                  <c:v>9847.69257347526</c:v>
                </c:pt>
                <c:pt idx="54">
                  <c:v>8418.50307762379</c:v>
                </c:pt>
                <c:pt idx="55">
                  <c:v>8788.96642851795</c:v>
                </c:pt>
                <c:pt idx="56">
                  <c:v>4361.64668227161</c:v>
                </c:pt>
                <c:pt idx="57">
                  <c:v>6436.65830383205</c:v>
                </c:pt>
                <c:pt idx="58">
                  <c:v>5877.55154406134</c:v>
                </c:pt>
                <c:pt idx="59">
                  <c:v>3597.43449483501</c:v>
                </c:pt>
                <c:pt idx="60">
                  <c:v>14417.5739475534</c:v>
                </c:pt>
                <c:pt idx="61">
                  <c:v>13397.8444778561</c:v>
                </c:pt>
                <c:pt idx="62">
                  <c:v>15463.1193531924</c:v>
                </c:pt>
                <c:pt idx="63">
                  <c:v>13780.4735284206</c:v>
                </c:pt>
                <c:pt idx="64">
                  <c:v>1742.6474188142</c:v>
                </c:pt>
                <c:pt idx="65">
                  <c:v>3737.86714969931</c:v>
                </c:pt>
                <c:pt idx="66">
                  <c:v>1710.86917285969</c:v>
                </c:pt>
                <c:pt idx="67">
                  <c:v>1239.3123696268</c:v>
                </c:pt>
              </c:numCache>
            </c:numRef>
          </c:val>
        </c:ser>
        <c:ser>
          <c:idx val="1"/>
          <c:order val="1"/>
          <c:tx>
            <c:strRef>
              <c:f>GráficosT!$BT$6</c:f>
              <c:strCache>
                <c:ptCount val="1"/>
                <c:pt idx="0">
                  <c:v>valor de predicción (y*)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GráficosT!$BT$7:$BT$74</c:f>
              <c:numCache>
                <c:formatCode>General</c:formatCode>
                <c:ptCount val="68"/>
                <c:pt idx="0">
                  <c:v>56957.1933952463</c:v>
                </c:pt>
                <c:pt idx="1">
                  <c:v>46529.0770346398</c:v>
                </c:pt>
                <c:pt idx="2">
                  <c:v>49548.8128073927</c:v>
                </c:pt>
                <c:pt idx="3">
                  <c:v>47183.7315317403</c:v>
                </c:pt>
                <c:pt idx="4">
                  <c:v>10778.943405965</c:v>
                </c:pt>
                <c:pt idx="5">
                  <c:v>12006.7939597449</c:v>
                </c:pt>
                <c:pt idx="6">
                  <c:v>9974.48959486785</c:v>
                </c:pt>
                <c:pt idx="7">
                  <c:v>10465.9979874604</c:v>
                </c:pt>
                <c:pt idx="8">
                  <c:v>9832.90734989755</c:v>
                </c:pt>
                <c:pt idx="9">
                  <c:v>5873.39303190753</c:v>
                </c:pt>
                <c:pt idx="10">
                  <c:v>9697.70768841311</c:v>
                </c:pt>
                <c:pt idx="11">
                  <c:v>8505.13751560839</c:v>
                </c:pt>
                <c:pt idx="12">
                  <c:v>5557.98428810495</c:v>
                </c:pt>
                <c:pt idx="13">
                  <c:v>4101.36071975977</c:v>
                </c:pt>
                <c:pt idx="14">
                  <c:v>4613.93835890765</c:v>
                </c:pt>
                <c:pt idx="15">
                  <c:v>5103.10299006834</c:v>
                </c:pt>
                <c:pt idx="16">
                  <c:v>9.60684200887731</c:v>
                </c:pt>
                <c:pt idx="17">
                  <c:v>9.35911105136575</c:v>
                </c:pt>
                <c:pt idx="18">
                  <c:v>6.62808667918525</c:v>
                </c:pt>
                <c:pt idx="19">
                  <c:v>7.90204612010819</c:v>
                </c:pt>
                <c:pt idx="20">
                  <c:v>5774.43851281284</c:v>
                </c:pt>
                <c:pt idx="21">
                  <c:v>5155.30721194756</c:v>
                </c:pt>
                <c:pt idx="22">
                  <c:v>6911.09383298611</c:v>
                </c:pt>
                <c:pt idx="23">
                  <c:v>6697.88883217904</c:v>
                </c:pt>
                <c:pt idx="24">
                  <c:v>23734.4683902143</c:v>
                </c:pt>
                <c:pt idx="25">
                  <c:v>27316.9865579007</c:v>
                </c:pt>
                <c:pt idx="26">
                  <c:v>24988.8728136755</c:v>
                </c:pt>
                <c:pt idx="27">
                  <c:v>23810.5505387184</c:v>
                </c:pt>
                <c:pt idx="28">
                  <c:v>17909.8066727921</c:v>
                </c:pt>
                <c:pt idx="29">
                  <c:v>20341.4700168635</c:v>
                </c:pt>
                <c:pt idx="30">
                  <c:v>18424.7471456543</c:v>
                </c:pt>
                <c:pt idx="31">
                  <c:v>20931.3826658511</c:v>
                </c:pt>
                <c:pt idx="32">
                  <c:v>57757.06484486</c:v>
                </c:pt>
                <c:pt idx="33">
                  <c:v>49499.0776464564</c:v>
                </c:pt>
                <c:pt idx="34">
                  <c:v>49206.1782724804</c:v>
                </c:pt>
                <c:pt idx="35">
                  <c:v>52874.5210380653</c:v>
                </c:pt>
                <c:pt idx="36">
                  <c:v>42799.0434748124</c:v>
                </c:pt>
                <c:pt idx="37">
                  <c:v>41942.4920007905</c:v>
                </c:pt>
                <c:pt idx="38">
                  <c:v>39232.6746102484</c:v>
                </c:pt>
                <c:pt idx="39">
                  <c:v>33491.4894897185</c:v>
                </c:pt>
                <c:pt idx="40">
                  <c:v>5360.68200746125</c:v>
                </c:pt>
                <c:pt idx="41">
                  <c:v>4830.6391495073</c:v>
                </c:pt>
                <c:pt idx="42">
                  <c:v>6233.24747944576</c:v>
                </c:pt>
                <c:pt idx="43">
                  <c:v>5309.08397675398</c:v>
                </c:pt>
                <c:pt idx="44">
                  <c:v>17711.8096589108</c:v>
                </c:pt>
                <c:pt idx="45">
                  <c:v>20884.2669711596</c:v>
                </c:pt>
                <c:pt idx="46">
                  <c:v>17774.1073729233</c:v>
                </c:pt>
                <c:pt idx="47">
                  <c:v>18612.3615196519</c:v>
                </c:pt>
                <c:pt idx="48">
                  <c:v>24587.6939799143</c:v>
                </c:pt>
                <c:pt idx="49">
                  <c:v>20483.6883271898</c:v>
                </c:pt>
                <c:pt idx="50">
                  <c:v>20393.9219697823</c:v>
                </c:pt>
                <c:pt idx="51">
                  <c:v>14795.6804927119</c:v>
                </c:pt>
                <c:pt idx="52">
                  <c:v>9992.68656904306</c:v>
                </c:pt>
                <c:pt idx="53">
                  <c:v>10143.8997422424</c:v>
                </c:pt>
                <c:pt idx="54">
                  <c:v>8692.6220921459</c:v>
                </c:pt>
                <c:pt idx="55">
                  <c:v>9068.81096205657</c:v>
                </c:pt>
                <c:pt idx="56">
                  <c:v>4483.26627788645</c:v>
                </c:pt>
                <c:pt idx="57">
                  <c:v>6597.01764820219</c:v>
                </c:pt>
                <c:pt idx="58">
                  <c:v>6027.47255874896</c:v>
                </c:pt>
                <c:pt idx="59">
                  <c:v>3704.7865134255</c:v>
                </c:pt>
                <c:pt idx="60">
                  <c:v>14486.6608190795</c:v>
                </c:pt>
                <c:pt idx="61">
                  <c:v>13463.9025561109</c:v>
                </c:pt>
                <c:pt idx="62">
                  <c:v>15535.3116963004</c:v>
                </c:pt>
                <c:pt idx="63">
                  <c:v>13847.6680887799</c:v>
                </c:pt>
                <c:pt idx="64">
                  <c:v>1772.27155091548</c:v>
                </c:pt>
                <c:pt idx="65">
                  <c:v>3778.90757733914</c:v>
                </c:pt>
                <c:pt idx="66">
                  <c:v>1740.31147544019</c:v>
                </c:pt>
                <c:pt idx="67">
                  <c:v>1266.05650731569</c:v>
                </c:pt>
              </c:numCache>
            </c:numRef>
          </c:val>
        </c:ser>
        <c:gapWidth val="190"/>
        <c:overlap val="0"/>
        <c:axId val="70641422"/>
        <c:axId val="34320398"/>
      </c:barChart>
      <c:catAx>
        <c:axId val="7064142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4320398"/>
        <c:crossesAt val="0"/>
        <c:auto val="1"/>
        <c:lblAlgn val="ctr"/>
        <c:lblOffset val="100"/>
      </c:catAx>
      <c:valAx>
        <c:axId val="3432039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0641422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18996762393306"/>
          <c:y val="0.933010003031222"/>
          <c:w val="0.206155657402346"/>
          <c:h val="0.035566333232292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19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92071296865396"/>
          <c:y val="0.08739621034703"/>
          <c:w val="0.976720958819914"/>
          <c:h val="0.824036619118586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none"/>
          </c:marker>
          <c:smooth val="1"/>
        </c:ser>
        <c:hiLowLines>
          <c:spPr>
            <a:ln>
              <a:noFill/>
            </a:ln>
          </c:spPr>
        </c:hiLowLines>
        <c:marker val="0"/>
        <c:axId val="97300660"/>
        <c:axId val="48554338"/>
      </c:lineChart>
      <c:lineChart>
        <c:grouping val="standard"/>
        <c:varyColors val="0"/>
        <c:ser>
          <c:idx val="1"/>
          <c:order val="1"/>
          <c:spPr>
            <a:solidFill>
              <a:srgbClr val="008000"/>
            </a:solidFill>
            <a:ln w="12600">
              <a:solidFill>
                <a:srgbClr val="008000"/>
              </a:solidFill>
              <a:custDash/>
              <a:round/>
            </a:ln>
          </c:spPr>
          <c:marker>
            <c:symbol val="none"/>
          </c:marker>
          <c:trendline>
            <c:spPr>
              <a:ln w="12600">
                <a:solidFill>
                  <a:srgbClr val="00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1"/>
          </c:trendline>
          <c:smooth val="1"/>
        </c:ser>
        <c:ser>
          <c:idx val="2"/>
          <c:order val="2"/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none"/>
          </c:marker>
          <c:trendline>
            <c:spPr>
              <a:ln w="12600">
                <a:solidFill>
                  <a:srgbClr val="00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1"/>
          </c:trendline>
          <c:smooth val="1"/>
        </c:ser>
        <c:hiLowLines>
          <c:spPr>
            <a:ln>
              <a:noFill/>
            </a:ln>
          </c:spPr>
        </c:hiLowLines>
        <c:marker val="0"/>
        <c:axId val="67881785"/>
        <c:axId val="70837018"/>
      </c:lineChart>
      <c:catAx>
        <c:axId val="9730066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Miles de TN</a:t>
                </a:r>
              </a:p>
            </c:rich>
          </c:tx>
          <c:layout>
            <c:manualLayout>
              <c:xMode val="edge"/>
              <c:yMode val="edge"/>
              <c:x val="0.0192839582052858"/>
              <c:y val="0.10325739833936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8554338"/>
        <c:crossesAt val="0"/>
        <c:auto val="1"/>
        <c:lblAlgn val="ctr"/>
        <c:lblOffset val="100"/>
      </c:catAx>
      <c:valAx>
        <c:axId val="4855433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7300660"/>
        <c:crossesAt val="1"/>
        <c:crossBetween val="midCat"/>
      </c:valAx>
      <c:catAx>
        <c:axId val="67881785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0837018"/>
        <c:crossesAt val="0"/>
        <c:auto val="1"/>
        <c:lblAlgn val="ctr"/>
        <c:lblOffset val="100"/>
      </c:catAx>
      <c:valAx>
        <c:axId val="70837018"/>
        <c:scaling>
          <c:orientation val="minMax"/>
        </c:scaling>
        <c:delete val="0"/>
        <c:axPos val="r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Millones de €</a:t>
                </a:r>
              </a:p>
            </c:rich>
          </c:tx>
          <c:layout>
            <c:manualLayout>
              <c:xMode val="edge"/>
              <c:yMode val="edge"/>
              <c:x val="0.823909035033804"/>
              <c:y val="0.0266127315307643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7881785"/>
        <c:crosses val="max"/>
        <c:crossBetween val="midCat"/>
      </c:valAx>
      <c:spPr>
        <a:solidFill>
          <a:srgbClr val="ffffff"/>
        </a:solidFill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752381684081131"/>
          <c:y val="0.417606983180754"/>
          <c:w val="0.216810079901659"/>
          <c:h val="0.16521183734298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800" spc="-1" strike="noStrike">
                <a:solidFill>
                  <a:srgbClr val="000000"/>
                </a:solidFill>
                <a:latin typeface="Arial"/>
              </a:defRPr>
            </a:pPr>
            <a:r>
              <a:rPr b="1" sz="800" spc="-1" strike="noStrike">
                <a:solidFill>
                  <a:srgbClr val="000000"/>
                </a:solidFill>
                <a:latin typeface="Arial"/>
              </a:rPr>
              <a:t>Millones de €</a:t>
            </a:r>
          </a:p>
        </c:rich>
      </c:tx>
      <c:layout>
        <c:manualLayout>
          <c:xMode val="edge"/>
          <c:yMode val="edge"/>
          <c:x val="0.820053784095275"/>
          <c:y val="0.0880739536773669"/>
        </c:manualLayout>
      </c:layout>
      <c:overlay val="0"/>
    </c:title>
    <c:autoTitleDeleted val="0"/>
    <c:plotArea>
      <c:layout>
        <c:manualLayout>
          <c:xMode val="edge"/>
          <c:yMode val="edge"/>
          <c:x val="0.019208605455244"/>
          <c:y val="0.118143031288094"/>
          <c:w val="0.975950825970035"/>
          <c:h val="0.798252742787485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00ff"/>
            </a:solidFill>
            <a:ln w="12600">
              <a:solidFill>
                <a:srgbClr val="0000ff"/>
              </a:solidFill>
              <a:custDash/>
              <a:round/>
            </a:ln>
          </c:spPr>
          <c:marker>
            <c:symbol val="none"/>
          </c:marker>
          <c:cat>
            <c:strRef>
              <c:f>INTRA_VL!$B$6:$B$57;INTRA_VL!$B$58:$B$63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smooth val="1"/>
        </c:ser>
        <c:hiLowLines>
          <c:spPr>
            <a:ln>
              <a:noFill/>
            </a:ln>
          </c:spPr>
        </c:hiLowLines>
        <c:marker val="0"/>
        <c:axId val="15815010"/>
        <c:axId val="94526033"/>
      </c:lineChart>
      <c:lineChart>
        <c:grouping val="standard"/>
        <c:varyColors val="0"/>
        <c:ser>
          <c:idx val="1"/>
          <c:order val="1"/>
          <c:spPr>
            <a:solidFill>
              <a:srgbClr val="008000"/>
            </a:solidFill>
            <a:ln w="12600">
              <a:solidFill>
                <a:srgbClr val="008000"/>
              </a:solidFill>
              <a:round/>
            </a:ln>
          </c:spPr>
          <c:marker>
            <c:symbol val="none"/>
          </c:marker>
          <c:cat>
            <c:strRef>
              <c:f>INTRA_VL!$B$6:$B$57;INTRA_VL!$B$58:$B$63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smooth val="1"/>
        </c:ser>
        <c:hiLowLines>
          <c:spPr>
            <a:ln>
              <a:noFill/>
            </a:ln>
          </c:spPr>
        </c:hiLowLines>
        <c:marker val="0"/>
        <c:axId val="43702552"/>
        <c:axId val="76364486"/>
      </c:lineChart>
      <c:catAx>
        <c:axId val="1581501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Miles de TN</a:t>
                </a:r>
              </a:p>
            </c:rich>
          </c:tx>
          <c:layout>
            <c:manualLayout>
              <c:xMode val="edge"/>
              <c:yMode val="edge"/>
              <c:x val="0.0192854398770649"/>
              <c:y val="0.26848841934173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4526033"/>
        <c:crossesAt val="0"/>
        <c:auto val="1"/>
        <c:lblAlgn val="ctr"/>
        <c:lblOffset val="100"/>
      </c:catAx>
      <c:valAx>
        <c:axId val="9452603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5815010"/>
        <c:crossesAt val="1"/>
        <c:crossBetween val="midCat"/>
      </c:valAx>
      <c:catAx>
        <c:axId val="4370255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6364486"/>
        <c:crossesAt val="0"/>
        <c:auto val="1"/>
        <c:lblAlgn val="ctr"/>
        <c:lblOffset val="100"/>
      </c:catAx>
      <c:valAx>
        <c:axId val="76364486"/>
        <c:scaling>
          <c:orientation val="minMax"/>
        </c:scaling>
        <c:delete val="0"/>
        <c:axPos val="r"/>
        <c:numFmt formatCode="0" sourceLinked="1"/>
        <c:majorTickMark val="cross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3702552"/>
        <c:crosses val="max"/>
        <c:crossBetween val="midCat"/>
      </c:valAx>
      <c:spPr>
        <a:solidFill>
          <a:srgbClr val="ffffff"/>
        </a:solidFill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848559354590857"/>
          <c:y val="0.462312068264933"/>
          <c:w val="0.124625432193623"/>
          <c:h val="0.060849248273059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6661387184056"/>
          <c:y val="0.044193843340445"/>
          <c:w val="0.969247013792648"/>
          <c:h val="0.89749060245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GráficosT!$S$6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GráficosT!$S$7:$S$23</c:f>
              <c:numCache>
                <c:formatCode>General</c:formatCode>
                <c:ptCount val="17"/>
                <c:pt idx="0">
                  <c:v>30517.5627534348</c:v>
                </c:pt>
                <c:pt idx="1">
                  <c:v>21465.1307205902</c:v>
                </c:pt>
                <c:pt idx="2">
                  <c:v>13666.628797104</c:v>
                </c:pt>
                <c:pt idx="3">
                  <c:v>580.46495320285</c:v>
                </c:pt>
                <c:pt idx="4">
                  <c:v>1762.55551915719</c:v>
                </c:pt>
                <c:pt idx="5">
                  <c:v>10136.4166423498</c:v>
                </c:pt>
                <c:pt idx="6">
                  <c:v>36439.3842091523</c:v>
                </c:pt>
                <c:pt idx="7">
                  <c:v>49490.3472561571</c:v>
                </c:pt>
                <c:pt idx="8">
                  <c:v>40394.3827291019</c:v>
                </c:pt>
                <c:pt idx="9">
                  <c:v>43325.718645917</c:v>
                </c:pt>
                <c:pt idx="10">
                  <c:v>5971.73898907453</c:v>
                </c:pt>
                <c:pt idx="11">
                  <c:v>15708.7870295234</c:v>
                </c:pt>
                <c:pt idx="12">
                  <c:v>33201.5863123806</c:v>
                </c:pt>
                <c:pt idx="13">
                  <c:v>21161.0141434051</c:v>
                </c:pt>
                <c:pt idx="14">
                  <c:v>13255.2802198764</c:v>
                </c:pt>
                <c:pt idx="15">
                  <c:v>26463.2941284731</c:v>
                </c:pt>
                <c:pt idx="16">
                  <c:v>6822.77898581569</c:v>
                </c:pt>
              </c:numCache>
            </c:numRef>
          </c:val>
        </c:ser>
        <c:ser>
          <c:idx val="1"/>
          <c:order val="1"/>
          <c:tx>
            <c:strRef>
              <c:f>GráficosT!$T$6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GráficosT!$T$7:$T$23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1119.50731518132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gapWidth val="150"/>
        <c:overlap val="0"/>
        <c:axId val="62878300"/>
        <c:axId val="12803946"/>
      </c:barChart>
      <c:catAx>
        <c:axId val="62878300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2803946"/>
        <c:crossesAt val="0"/>
        <c:auto val="1"/>
        <c:lblAlgn val="ctr"/>
        <c:lblOffset val="100"/>
      </c:catAx>
      <c:valAx>
        <c:axId val="1280394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287830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8181878175939"/>
          <c:y val="0.911917098445596"/>
          <c:w val="0.393387448030093"/>
          <c:h val="0.050086355785837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66157118170942"/>
          <c:y val="0.0467922930340885"/>
          <c:w val="0.979263591652266"/>
          <c:h val="0.8937116239678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GráficosT!$U$6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GráficosT!$U$7:$U$23</c:f>
              <c:numCache>
                <c:formatCode>General</c:formatCode>
                <c:ptCount val="17"/>
                <c:pt idx="0">
                  <c:v>29209.081443326</c:v>
                </c:pt>
                <c:pt idx="1">
                  <c:v>24452.5997919252</c:v>
                </c:pt>
                <c:pt idx="2">
                  <c:v>10734.7995860995</c:v>
                </c:pt>
                <c:pt idx="3">
                  <c:v>6891.38944547042</c:v>
                </c:pt>
                <c:pt idx="4">
                  <c:v>12113.2795937968</c:v>
                </c:pt>
                <c:pt idx="5">
                  <c:v>8307.53618559699</c:v>
                </c:pt>
                <c:pt idx="6">
                  <c:v>32030.6105118784</c:v>
                </c:pt>
                <c:pt idx="7">
                  <c:v>33118.0180547185</c:v>
                </c:pt>
                <c:pt idx="8">
                  <c:v>34179.7878030578</c:v>
                </c:pt>
                <c:pt idx="9">
                  <c:v>42107.5700664326</c:v>
                </c:pt>
                <c:pt idx="10">
                  <c:v>9083.70463903769</c:v>
                </c:pt>
                <c:pt idx="11">
                  <c:v>15450.575686221</c:v>
                </c:pt>
                <c:pt idx="12">
                  <c:v>53113.5573779553</c:v>
                </c:pt>
                <c:pt idx="13">
                  <c:v>16730.0523785824</c:v>
                </c:pt>
                <c:pt idx="14">
                  <c:v>10108.1356021735</c:v>
                </c:pt>
                <c:pt idx="15">
                  <c:v>26556.3560299061</c:v>
                </c:pt>
                <c:pt idx="16">
                  <c:v>6176.01783853776</c:v>
                </c:pt>
              </c:numCache>
            </c:numRef>
          </c:val>
        </c:ser>
        <c:ser>
          <c:idx val="1"/>
          <c:order val="1"/>
          <c:tx>
            <c:strRef>
              <c:f>GráficosT!$V$6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GráficosT!$V$7:$V$23</c:f>
              <c:numCache>
                <c:formatCode>General</c:formatCode>
                <c:ptCount val="17"/>
                <c:pt idx="0">
                  <c:v>28760.7771465249</c:v>
                </c:pt>
                <c:pt idx="1">
                  <c:v>23590.3246632383</c:v>
                </c:pt>
                <c:pt idx="2">
                  <c:v>9089.82872476561</c:v>
                </c:pt>
                <c:pt idx="3">
                  <c:v>6616.29388193612</c:v>
                </c:pt>
                <c:pt idx="4">
                  <c:v>11616.6852144416</c:v>
                </c:pt>
                <c:pt idx="5">
                  <c:v>7810.92674133787</c:v>
                </c:pt>
                <c:pt idx="6">
                  <c:v>30739.2808246831</c:v>
                </c:pt>
                <c:pt idx="7">
                  <c:v>33487.0251799839</c:v>
                </c:pt>
                <c:pt idx="8">
                  <c:v>34108.5249840385</c:v>
                </c:pt>
                <c:pt idx="9">
                  <c:v>42493.1230752537</c:v>
                </c:pt>
                <c:pt idx="10">
                  <c:v>8933.23668195717</c:v>
                </c:pt>
                <c:pt idx="11">
                  <c:v>12969.0227413499</c:v>
                </c:pt>
                <c:pt idx="12">
                  <c:v>53815.7516960612</c:v>
                </c:pt>
                <c:pt idx="13">
                  <c:v>16335.5347269357</c:v>
                </c:pt>
                <c:pt idx="14">
                  <c:v>10683.4885143331</c:v>
                </c:pt>
                <c:pt idx="15">
                  <c:v>26172.5877601824</c:v>
                </c:pt>
                <c:pt idx="16">
                  <c:v>6240.90662064303</c:v>
                </c:pt>
              </c:numCache>
            </c:numRef>
          </c:val>
        </c:ser>
        <c:gapWidth val="150"/>
        <c:overlap val="0"/>
        <c:axId val="20673012"/>
        <c:axId val="37429467"/>
      </c:barChart>
      <c:catAx>
        <c:axId val="20673012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7429467"/>
        <c:crossesAt val="0"/>
        <c:auto val="1"/>
        <c:lblAlgn val="ctr"/>
        <c:lblOffset val="100"/>
      </c:catAx>
      <c:valAx>
        <c:axId val="37429467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0673012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5806194337365"/>
          <c:y val="0.908215117510057"/>
          <c:w val="0.396185032566795"/>
          <c:h val="0.056002540757992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65584845674924"/>
          <c:y val="0.0486954565901934"/>
          <c:w val="0.97933501125977"/>
          <c:h val="0.8968735942420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GráficosT!$W$6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GráficosT!$W$7:$W$23</c:f>
              <c:numCache>
                <c:formatCode>General</c:formatCode>
                <c:ptCount val="17"/>
                <c:pt idx="0">
                  <c:v>200666.152210669</c:v>
                </c:pt>
                <c:pt idx="1">
                  <c:v>43837.63912</c:v>
                </c:pt>
                <c:pt idx="2">
                  <c:v>34615.2646169093</c:v>
                </c:pt>
                <c:pt idx="3">
                  <c:v>18642.2899559975</c:v>
                </c:pt>
                <c:pt idx="4">
                  <c:v>34.8125138047392</c:v>
                </c:pt>
                <c:pt idx="5">
                  <c:v>24957.3629444557</c:v>
                </c:pt>
                <c:pt idx="6">
                  <c:v>100323.402471</c:v>
                </c:pt>
                <c:pt idx="7">
                  <c:v>76990.297199</c:v>
                </c:pt>
                <c:pt idx="8">
                  <c:v>212753.370137647</c:v>
                </c:pt>
                <c:pt idx="9">
                  <c:v>159077.017465993</c:v>
                </c:pt>
                <c:pt idx="10">
                  <c:v>22239.179005</c:v>
                </c:pt>
                <c:pt idx="11">
                  <c:v>74911.1821235455</c:v>
                </c:pt>
                <c:pt idx="12">
                  <c:v>80270.152245</c:v>
                </c:pt>
                <c:pt idx="13">
                  <c:v>36753.9429140074</c:v>
                </c:pt>
                <c:pt idx="14">
                  <c:v>20273.291025</c:v>
                </c:pt>
                <c:pt idx="15">
                  <c:v>57059.0113070226</c:v>
                </c:pt>
                <c:pt idx="16">
                  <c:v>8430.696111</c:v>
                </c:pt>
              </c:numCache>
            </c:numRef>
          </c:val>
        </c:ser>
        <c:ser>
          <c:idx val="1"/>
          <c:order val="1"/>
          <c:tx>
            <c:strRef>
              <c:f>GráficosT!$X$6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GráficosT!$X$7:$X$23</c:f>
              <c:numCache>
                <c:formatCode>General</c:formatCode>
                <c:ptCount val="17"/>
                <c:pt idx="0">
                  <c:v>200218.814769019</c:v>
                </c:pt>
                <c:pt idx="1">
                  <c:v>43226.2249480381</c:v>
                </c:pt>
                <c:pt idx="2">
                  <c:v>33909.1455858266</c:v>
                </c:pt>
                <c:pt idx="3">
                  <c:v>19376.3863568407</c:v>
                </c:pt>
                <c:pt idx="4">
                  <c:v>33.4960858595365</c:v>
                </c:pt>
                <c:pt idx="5">
                  <c:v>24538.7283899256</c:v>
                </c:pt>
                <c:pt idx="6">
                  <c:v>99850.8783005089</c:v>
                </c:pt>
                <c:pt idx="7">
                  <c:v>77607.4065011609</c:v>
                </c:pt>
                <c:pt idx="8">
                  <c:v>209336.841801862</c:v>
                </c:pt>
                <c:pt idx="9">
                  <c:v>157465.69957557</c:v>
                </c:pt>
                <c:pt idx="10">
                  <c:v>21733.6526131683</c:v>
                </c:pt>
                <c:pt idx="11">
                  <c:v>74982.5455226455</c:v>
                </c:pt>
                <c:pt idx="12">
                  <c:v>80260.9847695984</c:v>
                </c:pt>
                <c:pt idx="13">
                  <c:v>37898.019365488</c:v>
                </c:pt>
                <c:pt idx="14">
                  <c:v>20812.5429982631</c:v>
                </c:pt>
                <c:pt idx="15">
                  <c:v>57333.5431602707</c:v>
                </c:pt>
                <c:pt idx="16">
                  <c:v>8557.54711101049</c:v>
                </c:pt>
              </c:numCache>
            </c:numRef>
          </c:val>
        </c:ser>
        <c:gapWidth val="150"/>
        <c:overlap val="0"/>
        <c:axId val="12253108"/>
        <c:axId val="95728155"/>
      </c:barChart>
      <c:catAx>
        <c:axId val="12253108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5728155"/>
        <c:crossesAt val="0"/>
        <c:auto val="1"/>
        <c:lblAlgn val="ctr"/>
        <c:lblOffset val="100"/>
      </c:catAx>
      <c:valAx>
        <c:axId val="9572815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5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2253108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371042522188"/>
          <c:y val="0.908457040035987"/>
          <c:w val="0.394820506027288"/>
          <c:h val="0.0554430949167791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29811079090618"/>
          <c:y val="0.0433572422652821"/>
          <c:w val="0.942283061159142"/>
          <c:h val="0.9566427577347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'GráficosT(2)'!$AB$7:$AB$23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1105.63305238557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'GráficosT(2)'!$AD$7:$AD$23</c:f>
              <c:numCache>
                <c:formatCode>General</c:formatCode>
                <c:ptCount val="17"/>
                <c:pt idx="0">
                  <c:v>28758.4931160966</c:v>
                </c:pt>
                <c:pt idx="1">
                  <c:v>23588.4512430915</c:v>
                </c:pt>
                <c:pt idx="2">
                  <c:v>9089.10685813143</c:v>
                </c:pt>
                <c:pt idx="3">
                  <c:v>6615.76845049622</c:v>
                </c:pt>
                <c:pt idx="4">
                  <c:v>11630.752770254</c:v>
                </c:pt>
                <c:pt idx="5">
                  <c:v>7810.30643840727</c:v>
                </c:pt>
                <c:pt idx="6">
                  <c:v>30736.8396718454</c:v>
                </c:pt>
                <c:pt idx="7">
                  <c:v>33484.3658156672</c:v>
                </c:pt>
                <c:pt idx="8">
                  <c:v>34105.8162634594</c:v>
                </c:pt>
                <c:pt idx="9">
                  <c:v>42489.7484937672</c:v>
                </c:pt>
                <c:pt idx="10">
                  <c:v>8932.52725104366</c:v>
                </c:pt>
                <c:pt idx="11">
                  <c:v>12967.9928094251</c:v>
                </c:pt>
                <c:pt idx="12">
                  <c:v>53811.4779306561</c:v>
                </c:pt>
                <c:pt idx="13">
                  <c:v>16334.2374442444</c:v>
                </c:pt>
                <c:pt idx="14">
                  <c:v>10682.6400875773</c:v>
                </c:pt>
                <c:pt idx="15">
                  <c:v>26170.5092702123</c:v>
                </c:pt>
                <c:pt idx="16">
                  <c:v>6240.41100049518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'GráficosT(2)'!$AF$7:$AF$23</c:f>
              <c:numCache>
                <c:formatCode>General</c:formatCode>
                <c:ptCount val="17"/>
                <c:pt idx="0">
                  <c:v>345.556951150149</c:v>
                </c:pt>
                <c:pt idx="1">
                  <c:v>-1925.06859375562</c:v>
                </c:pt>
                <c:pt idx="2">
                  <c:v>4610.34516034852</c:v>
                </c:pt>
                <c:pt idx="3">
                  <c:v>-6132.20996083235</c:v>
                </c:pt>
                <c:pt idx="4">
                  <c:v>-10525.1197178684</c:v>
                </c:pt>
                <c:pt idx="5">
                  <c:v>1795.51019811846</c:v>
                </c:pt>
                <c:pt idx="6">
                  <c:v>5078.20684971884</c:v>
                </c:pt>
                <c:pt idx="7">
                  <c:v>15459.3358296866</c:v>
                </c:pt>
                <c:pt idx="8">
                  <c:v>5341.97603385246</c:v>
                </c:pt>
                <c:pt idx="9">
                  <c:v>1563.1785865952</c:v>
                </c:pt>
                <c:pt idx="10">
                  <c:v>-3033.20350475367</c:v>
                </c:pt>
                <c:pt idx="11">
                  <c:v>3716.89944024348</c:v>
                </c:pt>
                <c:pt idx="12">
                  <c:v>-22351.7631920603</c:v>
                </c:pt>
                <c:pt idx="13">
                  <c:v>4262.30215929043</c:v>
                </c:pt>
                <c:pt idx="14">
                  <c:v>1823.87886340303</c:v>
                </c:pt>
                <c:pt idx="15">
                  <c:v>-573.459176756282</c:v>
                </c:pt>
                <c:pt idx="16">
                  <c:v>543.634073619621</c:v>
                </c:pt>
              </c:numCache>
            </c:numRef>
          </c:val>
        </c:ser>
        <c:gapWidth val="150"/>
        <c:overlap val="0"/>
        <c:axId val="76339766"/>
        <c:axId val="74516389"/>
      </c:barChart>
      <c:catAx>
        <c:axId val="76339766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4516389"/>
        <c:crossesAt val="0"/>
        <c:auto val="1"/>
        <c:lblAlgn val="ctr"/>
        <c:lblOffset val="100"/>
      </c:catAx>
      <c:valAx>
        <c:axId val="74516389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6339766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61639449247518"/>
          <c:y val="0.045926560325447"/>
          <c:w val="0.395292987512008"/>
          <c:h val="0.037683331549084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85040298800865"/>
          <c:y val="0.0443302280758111"/>
          <c:w val="0.947578795622829"/>
          <c:h val="0.955669771924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GráficosT!$AN$7:$AN$23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1119.50731518132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GráficosT!$AP$7:$AP$23</c:f>
              <c:numCache>
                <c:formatCode>General</c:formatCode>
                <c:ptCount val="17"/>
                <c:pt idx="0">
                  <c:v>28760.7771465249</c:v>
                </c:pt>
                <c:pt idx="1">
                  <c:v>23590.3246632383</c:v>
                </c:pt>
                <c:pt idx="2">
                  <c:v>9089.82872476561</c:v>
                </c:pt>
                <c:pt idx="3">
                  <c:v>6616.29388193612</c:v>
                </c:pt>
                <c:pt idx="4">
                  <c:v>11616.6852144416</c:v>
                </c:pt>
                <c:pt idx="5">
                  <c:v>7810.92674133787</c:v>
                </c:pt>
                <c:pt idx="6">
                  <c:v>30739.2808246831</c:v>
                </c:pt>
                <c:pt idx="7">
                  <c:v>33487.0251799839</c:v>
                </c:pt>
                <c:pt idx="8">
                  <c:v>34108.5249840385</c:v>
                </c:pt>
                <c:pt idx="9">
                  <c:v>42493.1230752537</c:v>
                </c:pt>
                <c:pt idx="10">
                  <c:v>8933.23668195717</c:v>
                </c:pt>
                <c:pt idx="11">
                  <c:v>12969.0227413499</c:v>
                </c:pt>
                <c:pt idx="12">
                  <c:v>53815.7516960612</c:v>
                </c:pt>
                <c:pt idx="13">
                  <c:v>16335.5347269357</c:v>
                </c:pt>
                <c:pt idx="14">
                  <c:v>10683.4885143331</c:v>
                </c:pt>
                <c:pt idx="15">
                  <c:v>26172.5877601824</c:v>
                </c:pt>
                <c:pt idx="16">
                  <c:v>6240.90662064303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GráficosT!$AR$7:$AR$23</c:f>
              <c:numCache>
                <c:formatCode>General</c:formatCode>
                <c:ptCount val="17"/>
                <c:pt idx="0">
                  <c:v>343.272920721865</c:v>
                </c:pt>
                <c:pt idx="1">
                  <c:v>-1926.94201390242</c:v>
                </c:pt>
                <c:pt idx="2">
                  <c:v>4609.62329371434</c:v>
                </c:pt>
                <c:pt idx="3">
                  <c:v>-6132.73539227225</c:v>
                </c:pt>
                <c:pt idx="4">
                  <c:v>-10497.1778992602</c:v>
                </c:pt>
                <c:pt idx="5">
                  <c:v>1794.88989518786</c:v>
                </c:pt>
                <c:pt idx="6">
                  <c:v>5075.76569688109</c:v>
                </c:pt>
                <c:pt idx="7">
                  <c:v>15456.67646537</c:v>
                </c:pt>
                <c:pt idx="8">
                  <c:v>5339.26731327337</c:v>
                </c:pt>
                <c:pt idx="9">
                  <c:v>1559.80400510867</c:v>
                </c:pt>
                <c:pt idx="10">
                  <c:v>-3033.91293566719</c:v>
                </c:pt>
                <c:pt idx="11">
                  <c:v>3715.86950831865</c:v>
                </c:pt>
                <c:pt idx="12">
                  <c:v>-22356.0369574655</c:v>
                </c:pt>
                <c:pt idx="13">
                  <c:v>4261.0048765992</c:v>
                </c:pt>
                <c:pt idx="14">
                  <c:v>1823.03043664729</c:v>
                </c:pt>
                <c:pt idx="15">
                  <c:v>-575.537666726377</c:v>
                </c:pt>
                <c:pt idx="16">
                  <c:v>543.138453471774</c:v>
                </c:pt>
              </c:numCache>
            </c:numRef>
          </c:val>
        </c:ser>
        <c:gapWidth val="150"/>
        <c:overlap val="0"/>
        <c:axId val="88327146"/>
        <c:axId val="81479570"/>
      </c:barChart>
      <c:catAx>
        <c:axId val="88327146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1479570"/>
        <c:crossesAt val="0"/>
        <c:auto val="1"/>
        <c:lblAlgn val="ctr"/>
        <c:lblOffset val="100"/>
      </c:catAx>
      <c:valAx>
        <c:axId val="8147957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8327146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75715877072276"/>
          <c:y val="0.0459363957597173"/>
          <c:w val="0.376777406460913"/>
          <c:h val="0.037691401648998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8537611783272"/>
          <c:y val="0.0436305732484076"/>
          <c:w val="0.947264597580221"/>
          <c:h val="0.9563694267515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GráficosT!$AN$34:$AN$50</c:f>
              <c:numCache>
                <c:formatCode>General</c:formatCode>
                <c:ptCount val="17"/>
                <c:pt idx="0">
                  <c:v>26361.4127264231</c:v>
                </c:pt>
                <c:pt idx="1">
                  <c:v>20951.3788029316</c:v>
                </c:pt>
                <c:pt idx="2">
                  <c:v>12824.0997208855</c:v>
                </c:pt>
                <c:pt idx="3">
                  <c:v>434.104473166593</c:v>
                </c:pt>
                <c:pt idx="4">
                  <c:v>1115.09819372185</c:v>
                </c:pt>
                <c:pt idx="5">
                  <c:v>9008.63299756182</c:v>
                </c:pt>
                <c:pt idx="6">
                  <c:v>36114.6989193156</c:v>
                </c:pt>
                <c:pt idx="7">
                  <c:v>43270.7426983042</c:v>
                </c:pt>
                <c:pt idx="8">
                  <c:v>39062.069977216</c:v>
                </c:pt>
                <c:pt idx="9">
                  <c:v>38530.7828955412</c:v>
                </c:pt>
                <c:pt idx="10">
                  <c:v>5992.57057676037</c:v>
                </c:pt>
                <c:pt idx="11">
                  <c:v>15735.4456405251</c:v>
                </c:pt>
                <c:pt idx="12">
                  <c:v>27403.4359096962</c:v>
                </c:pt>
                <c:pt idx="13">
                  <c:v>18708.0179132364</c:v>
                </c:pt>
                <c:pt idx="14">
                  <c:v>13736.7365692165</c:v>
                </c:pt>
                <c:pt idx="15">
                  <c:v>24356.0178199705</c:v>
                </c:pt>
                <c:pt idx="16">
                  <c:v>6283.54455092433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GráficosT!$AP$34:$AP$50</c:f>
              <c:numCache>
                <c:formatCode>General</c:formatCode>
                <c:ptCount val="17"/>
                <c:pt idx="0">
                  <c:v>27219.536475533</c:v>
                </c:pt>
                <c:pt idx="1">
                  <c:v>23648.1477942595</c:v>
                </c:pt>
                <c:pt idx="2">
                  <c:v>8606.58804801414</c:v>
                </c:pt>
                <c:pt idx="3">
                  <c:v>6453.99460581131</c:v>
                </c:pt>
                <c:pt idx="4">
                  <c:v>10837.6444319581</c:v>
                </c:pt>
                <c:pt idx="5">
                  <c:v>7449.21648928364</c:v>
                </c:pt>
                <c:pt idx="6">
                  <c:v>27392.0838332442</c:v>
                </c:pt>
                <c:pt idx="7">
                  <c:v>30834.3371648253</c:v>
                </c:pt>
                <c:pt idx="8">
                  <c:v>33674.0573460013</c:v>
                </c:pt>
                <c:pt idx="9">
                  <c:v>39209.8619234643</c:v>
                </c:pt>
                <c:pt idx="10">
                  <c:v>9222.11047885182</c:v>
                </c:pt>
                <c:pt idx="11">
                  <c:v>12563.2478938745</c:v>
                </c:pt>
                <c:pt idx="12">
                  <c:v>46383.0183073094</c:v>
                </c:pt>
                <c:pt idx="13">
                  <c:v>15416.3181306126</c:v>
                </c:pt>
                <c:pt idx="14">
                  <c:v>11887.5835343563</c:v>
                </c:pt>
                <c:pt idx="15">
                  <c:v>23234.040064209</c:v>
                </c:pt>
                <c:pt idx="16">
                  <c:v>5857.0038637885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GráficosT!$AR$34:$AR$50</c:f>
              <c:numCache>
                <c:formatCode>General</c:formatCode>
                <c:ptCount val="17"/>
                <c:pt idx="0">
                  <c:v>-858.123749109953</c:v>
                </c:pt>
                <c:pt idx="1">
                  <c:v>-2696.76899132788</c:v>
                </c:pt>
                <c:pt idx="2">
                  <c:v>4217.51167287137</c:v>
                </c:pt>
                <c:pt idx="3">
                  <c:v>-6019.89013264471</c:v>
                </c:pt>
                <c:pt idx="4">
                  <c:v>-9722.54623823626</c:v>
                </c:pt>
                <c:pt idx="5">
                  <c:v>1559.41650827818</c:v>
                </c:pt>
                <c:pt idx="6">
                  <c:v>8722.61508607134</c:v>
                </c:pt>
                <c:pt idx="7">
                  <c:v>12436.405533479</c:v>
                </c:pt>
                <c:pt idx="8">
                  <c:v>5388.01263121478</c:v>
                </c:pt>
                <c:pt idx="9">
                  <c:v>-679.079027923093</c:v>
                </c:pt>
                <c:pt idx="10">
                  <c:v>-3229.53990209145</c:v>
                </c:pt>
                <c:pt idx="11">
                  <c:v>3172.19774665061</c:v>
                </c:pt>
                <c:pt idx="12">
                  <c:v>-18979.5823976132</c:v>
                </c:pt>
                <c:pt idx="13">
                  <c:v>3291.69978262384</c:v>
                </c:pt>
                <c:pt idx="14">
                  <c:v>1849.15303486019</c:v>
                </c:pt>
                <c:pt idx="15">
                  <c:v>1121.97775576151</c:v>
                </c:pt>
                <c:pt idx="16">
                  <c:v>426.540687135836</c:v>
                </c:pt>
              </c:numCache>
            </c:numRef>
          </c:val>
        </c:ser>
        <c:gapWidth val="150"/>
        <c:overlap val="0"/>
        <c:axId val="82120357"/>
        <c:axId val="29147874"/>
      </c:barChart>
      <c:catAx>
        <c:axId val="82120357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9147874"/>
        <c:crossesAt val="0"/>
        <c:auto val="1"/>
        <c:lblAlgn val="ctr"/>
        <c:lblOffset val="100"/>
      </c:catAx>
      <c:valAx>
        <c:axId val="2914787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2120357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4425302472383"/>
          <c:y val="0.0483014861995754"/>
          <c:w val="0.41984481851657"/>
          <c:h val="0.037367303609341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7107978857287"/>
          <c:y val="0.0408638183002886"/>
          <c:w val="0.966524037251447"/>
          <c:h val="0.869030996928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GráficosT!$BM$6</c:f>
              <c:strCache>
                <c:ptCount val="1"/>
                <c:pt idx="0">
                  <c:v>Valor de interpolación (y)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GráficosT!$BM$7:$BM$74</c:f>
              <c:numCache>
                <c:formatCode>General</c:formatCode>
                <c:ptCount val="68"/>
                <c:pt idx="0">
                  <c:v>7271.78362181737</c:v>
                </c:pt>
                <c:pt idx="1">
                  <c:v>8469.37366453747</c:v>
                </c:pt>
                <c:pt idx="2">
                  <c:v>7333.81019773514</c:v>
                </c:pt>
                <c:pt idx="3">
                  <c:v>7442.59526934478</c:v>
                </c:pt>
                <c:pt idx="4">
                  <c:v>5774.64667059635</c:v>
                </c:pt>
                <c:pt idx="5">
                  <c:v>4738.34075619687</c:v>
                </c:pt>
                <c:pt idx="6">
                  <c:v>5465.45375843126</c:v>
                </c:pt>
                <c:pt idx="7">
                  <c:v>5486.68953536568</c:v>
                </c:pt>
                <c:pt idx="8">
                  <c:v>3338.10073132515</c:v>
                </c:pt>
                <c:pt idx="9">
                  <c:v>3592.37477667833</c:v>
                </c:pt>
                <c:pt idx="10">
                  <c:v>3754.875619202</c:v>
                </c:pt>
                <c:pt idx="11">
                  <c:v>2981.2776698985</c:v>
                </c:pt>
                <c:pt idx="12">
                  <c:v>140.551860564294</c:v>
                </c:pt>
                <c:pt idx="13">
                  <c:v>155.61043058704</c:v>
                </c:pt>
                <c:pt idx="14">
                  <c:v>162.941560620982</c:v>
                </c:pt>
                <c:pt idx="15">
                  <c:v>121.361101430534</c:v>
                </c:pt>
                <c:pt idx="16">
                  <c:v>388.848952585895</c:v>
                </c:pt>
                <c:pt idx="17">
                  <c:v>433.225156243474</c:v>
                </c:pt>
                <c:pt idx="18">
                  <c:v>469.600200869781</c:v>
                </c:pt>
                <c:pt idx="19">
                  <c:v>470.881209458035</c:v>
                </c:pt>
                <c:pt idx="20">
                  <c:v>2165.62854605451</c:v>
                </c:pt>
                <c:pt idx="21">
                  <c:v>2311.4000613437</c:v>
                </c:pt>
                <c:pt idx="22">
                  <c:v>2800.94687912667</c:v>
                </c:pt>
                <c:pt idx="23">
                  <c:v>2858.4411558249</c:v>
                </c:pt>
                <c:pt idx="24">
                  <c:v>8870.12196696319</c:v>
                </c:pt>
                <c:pt idx="25">
                  <c:v>8835.35282481683</c:v>
                </c:pt>
                <c:pt idx="26">
                  <c:v>8849.07748619039</c:v>
                </c:pt>
                <c:pt idx="27">
                  <c:v>9884.83193118192</c:v>
                </c:pt>
                <c:pt idx="28">
                  <c:v>11073.5560518711</c:v>
                </c:pt>
                <c:pt idx="29">
                  <c:v>12773.5391962985</c:v>
                </c:pt>
                <c:pt idx="30">
                  <c:v>13357.9084021954</c:v>
                </c:pt>
                <c:pt idx="31">
                  <c:v>12285.3436057921</c:v>
                </c:pt>
                <c:pt idx="32">
                  <c:v>10001.4260324889</c:v>
                </c:pt>
                <c:pt idx="33">
                  <c:v>10174.6154698909</c:v>
                </c:pt>
                <c:pt idx="34">
                  <c:v>9931.19252792031</c:v>
                </c:pt>
                <c:pt idx="35">
                  <c:v>10287.1486988019</c:v>
                </c:pt>
                <c:pt idx="36">
                  <c:v>9969.57068457265</c:v>
                </c:pt>
                <c:pt idx="37">
                  <c:v>11991.9189452903</c:v>
                </c:pt>
                <c:pt idx="38">
                  <c:v>11269.5909379915</c:v>
                </c:pt>
                <c:pt idx="39">
                  <c:v>10094.6380780625</c:v>
                </c:pt>
                <c:pt idx="40">
                  <c:v>1304.06408750782</c:v>
                </c:pt>
                <c:pt idx="41">
                  <c:v>1609.31491945268</c:v>
                </c:pt>
                <c:pt idx="42">
                  <c:v>1480.14744085281</c:v>
                </c:pt>
                <c:pt idx="43">
                  <c:v>1578.21254126122</c:v>
                </c:pt>
                <c:pt idx="44">
                  <c:v>3894.16444544565</c:v>
                </c:pt>
                <c:pt idx="45">
                  <c:v>4053.8807093355</c:v>
                </c:pt>
                <c:pt idx="46">
                  <c:v>3643.34731075215</c:v>
                </c:pt>
                <c:pt idx="47">
                  <c:v>4117.39456399006</c:v>
                </c:pt>
                <c:pt idx="48">
                  <c:v>7269.36662372139</c:v>
                </c:pt>
                <c:pt idx="49">
                  <c:v>8997.00737951764</c:v>
                </c:pt>
                <c:pt idx="50">
                  <c:v>8147.36055105731</c:v>
                </c:pt>
                <c:pt idx="51">
                  <c:v>8787.85175808421</c:v>
                </c:pt>
                <c:pt idx="52">
                  <c:v>5037.39868224942</c:v>
                </c:pt>
                <c:pt idx="53">
                  <c:v>6077.52282127272</c:v>
                </c:pt>
                <c:pt idx="54">
                  <c:v>5341.33106053545</c:v>
                </c:pt>
                <c:pt idx="55">
                  <c:v>4704.76157934749</c:v>
                </c:pt>
                <c:pt idx="56">
                  <c:v>3578.24155363113</c:v>
                </c:pt>
                <c:pt idx="57">
                  <c:v>3499.54630314387</c:v>
                </c:pt>
                <c:pt idx="58">
                  <c:v>3420.06745495972</c:v>
                </c:pt>
                <c:pt idx="59">
                  <c:v>2757.42490814164</c:v>
                </c:pt>
                <c:pt idx="60">
                  <c:v>5674.28898087925</c:v>
                </c:pt>
                <c:pt idx="61">
                  <c:v>7330.67157638439</c:v>
                </c:pt>
                <c:pt idx="62">
                  <c:v>6280.28261338113</c:v>
                </c:pt>
                <c:pt idx="63">
                  <c:v>7178.05095782836</c:v>
                </c:pt>
                <c:pt idx="64">
                  <c:v>1549.61616339379</c:v>
                </c:pt>
                <c:pt idx="65">
                  <c:v>1671.39946837818</c:v>
                </c:pt>
                <c:pt idx="66">
                  <c:v>1628.09332993045</c:v>
                </c:pt>
                <c:pt idx="67">
                  <c:v>1973.67002411328</c:v>
                </c:pt>
              </c:numCache>
            </c:numRef>
          </c:val>
        </c:ser>
        <c:ser>
          <c:idx val="1"/>
          <c:order val="1"/>
          <c:tx>
            <c:strRef>
              <c:f>GráficosT!$BN$6</c:f>
              <c:strCache>
                <c:ptCount val="1"/>
                <c:pt idx="0">
                  <c:v>valor de predicción (y*)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GráficosT!$BN$7:$BN$74</c:f>
              <c:numCache>
                <c:formatCode>General</c:formatCode>
                <c:ptCount val="68"/>
                <c:pt idx="0">
                  <c:v>6933.18284920873</c:v>
                </c:pt>
                <c:pt idx="1">
                  <c:v>8081.28487146814</c:v>
                </c:pt>
                <c:pt idx="2">
                  <c:v>6992.64630056081</c:v>
                </c:pt>
                <c:pt idx="3">
                  <c:v>7096.93604600907</c:v>
                </c:pt>
                <c:pt idx="4">
                  <c:v>5826.76504907932</c:v>
                </c:pt>
                <c:pt idx="5">
                  <c:v>4783.97430164444</c:v>
                </c:pt>
                <c:pt idx="6">
                  <c:v>5515.63731787743</c:v>
                </c:pt>
                <c:pt idx="7">
                  <c:v>5537.00598073471</c:v>
                </c:pt>
                <c:pt idx="8">
                  <c:v>3346.09339715577</c:v>
                </c:pt>
                <c:pt idx="9">
                  <c:v>3601.05733918715</c:v>
                </c:pt>
                <c:pt idx="10">
                  <c:v>3763.99907921299</c:v>
                </c:pt>
                <c:pt idx="11">
                  <c:v>2988.30220292405</c:v>
                </c:pt>
                <c:pt idx="12">
                  <c:v>116.711697014483</c:v>
                </c:pt>
                <c:pt idx="13">
                  <c:v>130.49530254434</c:v>
                </c:pt>
                <c:pt idx="14">
                  <c:v>137.20572752648</c:v>
                </c:pt>
                <c:pt idx="15">
                  <c:v>99.1457625785634</c:v>
                </c:pt>
                <c:pt idx="16">
                  <c:v>281.605422045651</c:v>
                </c:pt>
                <c:pt idx="17">
                  <c:v>279.798951532626</c:v>
                </c:pt>
                <c:pt idx="18">
                  <c:v>285.322761255286</c:v>
                </c:pt>
                <c:pt idx="19">
                  <c:v>272.78018034776</c:v>
                </c:pt>
                <c:pt idx="20">
                  <c:v>2047.41882344281</c:v>
                </c:pt>
                <c:pt idx="21">
                  <c:v>2187.47766401131</c:v>
                </c:pt>
                <c:pt idx="22">
                  <c:v>2657.83951465583</c:v>
                </c:pt>
                <c:pt idx="23">
                  <c:v>2713.08063441578</c:v>
                </c:pt>
                <c:pt idx="24">
                  <c:v>8717.28895505714</c:v>
                </c:pt>
                <c:pt idx="25">
                  <c:v>8682.99139145909</c:v>
                </c:pt>
                <c:pt idx="26">
                  <c:v>8696.52990340569</c:v>
                </c:pt>
                <c:pt idx="27">
                  <c:v>9718.23627164228</c:v>
                </c:pt>
                <c:pt idx="28">
                  <c:v>10946.3479106728</c:v>
                </c:pt>
                <c:pt idx="29">
                  <c:v>12633.9599968603</c:v>
                </c:pt>
                <c:pt idx="30">
                  <c:v>13214.0766514873</c:v>
                </c:pt>
                <c:pt idx="31">
                  <c:v>12149.3170863334</c:v>
                </c:pt>
                <c:pt idx="32">
                  <c:v>9766.88391952703</c:v>
                </c:pt>
                <c:pt idx="33">
                  <c:v>9936.32064718046</c:v>
                </c:pt>
                <c:pt idx="34">
                  <c:v>9698.17225116987</c:v>
                </c:pt>
                <c:pt idx="35">
                  <c:v>10046.4154794345</c:v>
                </c:pt>
                <c:pt idx="36">
                  <c:v>10139.7258270513</c:v>
                </c:pt>
                <c:pt idx="37">
                  <c:v>12189.4036420606</c:v>
                </c:pt>
                <c:pt idx="38">
                  <c:v>11457.3142584077</c:v>
                </c:pt>
                <c:pt idx="39">
                  <c:v>10266.4833528428</c:v>
                </c:pt>
                <c:pt idx="40">
                  <c:v>1287.26653965776</c:v>
                </c:pt>
                <c:pt idx="41">
                  <c:v>1590.40620292768</c:v>
                </c:pt>
                <c:pt idx="42">
                  <c:v>1462.13206942667</c:v>
                </c:pt>
                <c:pt idx="43">
                  <c:v>1559.51893427788</c:v>
                </c:pt>
                <c:pt idx="44">
                  <c:v>4135.67007620825</c:v>
                </c:pt>
                <c:pt idx="45">
                  <c:v>4307.5741844812</c:v>
                </c:pt>
                <c:pt idx="46">
                  <c:v>3865.71324883845</c:v>
                </c:pt>
                <c:pt idx="47">
                  <c:v>4375.93474014069</c:v>
                </c:pt>
                <c:pt idx="48">
                  <c:v>6870.62317754665</c:v>
                </c:pt>
                <c:pt idx="49">
                  <c:v>8536.72677666659</c:v>
                </c:pt>
                <c:pt idx="50">
                  <c:v>7717.34367625683</c:v>
                </c:pt>
                <c:pt idx="51">
                  <c:v>8335.02110812569</c:v>
                </c:pt>
                <c:pt idx="52">
                  <c:v>4900.07622794476</c:v>
                </c:pt>
                <c:pt idx="53">
                  <c:v>5924.58469225462</c:v>
                </c:pt>
                <c:pt idx="54">
                  <c:v>5199.44558439894</c:v>
                </c:pt>
                <c:pt idx="55">
                  <c:v>4572.43309893657</c:v>
                </c:pt>
                <c:pt idx="56">
                  <c:v>3385.06058679492</c:v>
                </c:pt>
                <c:pt idx="57">
                  <c:v>3308.14823094444</c:v>
                </c:pt>
                <c:pt idx="58">
                  <c:v>3230.47003033798</c:v>
                </c:pt>
                <c:pt idx="59">
                  <c:v>2582.84010290302</c:v>
                </c:pt>
                <c:pt idx="60">
                  <c:v>5490.37104513917</c:v>
                </c:pt>
                <c:pt idx="61">
                  <c:v>7089.32673269561</c:v>
                </c:pt>
                <c:pt idx="62">
                  <c:v>6075.35483326957</c:v>
                </c:pt>
                <c:pt idx="63">
                  <c:v>6941.99748235165</c:v>
                </c:pt>
                <c:pt idx="64">
                  <c:v>1540.53731585878</c:v>
                </c:pt>
                <c:pt idx="65">
                  <c:v>1661.84884639615</c:v>
                </c:pt>
                <c:pt idx="66">
                  <c:v>1618.71047092317</c:v>
                </c:pt>
                <c:pt idx="67">
                  <c:v>1962.94844093671</c:v>
                </c:pt>
              </c:numCache>
            </c:numRef>
          </c:val>
        </c:ser>
        <c:gapWidth val="190"/>
        <c:overlap val="0"/>
        <c:axId val="73388567"/>
        <c:axId val="8458068"/>
      </c:barChart>
      <c:catAx>
        <c:axId val="73388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458068"/>
        <c:crossesAt val="0"/>
        <c:auto val="1"/>
        <c:lblAlgn val="ctr"/>
        <c:lblOffset val="100"/>
      </c:catAx>
      <c:valAx>
        <c:axId val="845806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3388567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3399614061582"/>
          <c:y val="0.935958298426883"/>
          <c:w val="0.205680006711972"/>
          <c:h val="0.0327655217350833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7107978857287"/>
          <c:y val="0.0417173323356094"/>
          <c:w val="0.966524037251447"/>
          <c:h val="0.8682069030025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GráficosT!$BP$6</c:f>
              <c:strCache>
                <c:ptCount val="1"/>
                <c:pt idx="0">
                  <c:v>Valor de interpolación (y)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GráficosT!$BP$7:$BP$74</c:f>
              <c:numCache>
                <c:formatCode>General</c:formatCode>
                <c:ptCount val="68"/>
                <c:pt idx="0">
                  <c:v>7277.78380166088</c:v>
                </c:pt>
                <c:pt idx="1">
                  <c:v>7300.29086451887</c:v>
                </c:pt>
                <c:pt idx="2">
                  <c:v>7100.64367496151</c:v>
                </c:pt>
                <c:pt idx="3">
                  <c:v>7530.36310218467</c:v>
                </c:pt>
                <c:pt idx="4">
                  <c:v>6145.44889655114</c:v>
                </c:pt>
                <c:pt idx="5">
                  <c:v>5591.49267442408</c:v>
                </c:pt>
                <c:pt idx="6">
                  <c:v>6459.70204872095</c:v>
                </c:pt>
                <c:pt idx="7">
                  <c:v>6255.95617222901</c:v>
                </c:pt>
                <c:pt idx="8">
                  <c:v>2560.18355264388</c:v>
                </c:pt>
                <c:pt idx="9">
                  <c:v>2807.97124676891</c:v>
                </c:pt>
                <c:pt idx="10">
                  <c:v>3047.13540620447</c:v>
                </c:pt>
                <c:pt idx="11">
                  <c:v>2319.50938048227</c:v>
                </c:pt>
                <c:pt idx="12">
                  <c:v>1599.39124821976</c:v>
                </c:pt>
                <c:pt idx="13">
                  <c:v>1759.65530875719</c:v>
                </c:pt>
                <c:pt idx="14">
                  <c:v>1879.5231932135</c:v>
                </c:pt>
                <c:pt idx="15">
                  <c:v>1652.81969527992</c:v>
                </c:pt>
                <c:pt idx="16">
                  <c:v>2823.09688875065</c:v>
                </c:pt>
                <c:pt idx="17">
                  <c:v>3057.84449417757</c:v>
                </c:pt>
                <c:pt idx="18">
                  <c:v>3247.60810977076</c:v>
                </c:pt>
                <c:pt idx="19">
                  <c:v>2984.7301010978</c:v>
                </c:pt>
                <c:pt idx="20">
                  <c:v>1727.71101408466</c:v>
                </c:pt>
                <c:pt idx="21">
                  <c:v>1873.78939316964</c:v>
                </c:pt>
                <c:pt idx="22">
                  <c:v>2363.61167070952</c:v>
                </c:pt>
                <c:pt idx="23">
                  <c:v>2342.42410763316</c:v>
                </c:pt>
                <c:pt idx="24">
                  <c:v>6440.05523325854</c:v>
                </c:pt>
                <c:pt idx="25">
                  <c:v>9037.31364742692</c:v>
                </c:pt>
                <c:pt idx="26">
                  <c:v>7971.66656133815</c:v>
                </c:pt>
                <c:pt idx="27">
                  <c:v>8581.57506985485</c:v>
                </c:pt>
                <c:pt idx="28">
                  <c:v>7361.09369793537</c:v>
                </c:pt>
                <c:pt idx="29">
                  <c:v>8960.5008332076</c:v>
                </c:pt>
                <c:pt idx="30">
                  <c:v>8155.98861860785</c:v>
                </c:pt>
                <c:pt idx="31">
                  <c:v>8640.43490496765</c:v>
                </c:pt>
                <c:pt idx="32">
                  <c:v>9187.51485641923</c:v>
                </c:pt>
                <c:pt idx="33">
                  <c:v>8282.94729468996</c:v>
                </c:pt>
                <c:pt idx="34">
                  <c:v>8197.9527616096</c:v>
                </c:pt>
                <c:pt idx="35">
                  <c:v>8511.37289033894</c:v>
                </c:pt>
                <c:pt idx="36">
                  <c:v>9159.40796029738</c:v>
                </c:pt>
                <c:pt idx="37">
                  <c:v>11982.8622082684</c:v>
                </c:pt>
                <c:pt idx="38">
                  <c:v>11065.3526276676</c:v>
                </c:pt>
                <c:pt idx="39">
                  <c:v>9899.94727019928</c:v>
                </c:pt>
                <c:pt idx="40">
                  <c:v>1930.31384147541</c:v>
                </c:pt>
                <c:pt idx="41">
                  <c:v>2419.58415160267</c:v>
                </c:pt>
                <c:pt idx="42">
                  <c:v>2325.14278406504</c:v>
                </c:pt>
                <c:pt idx="43">
                  <c:v>2408.66386189455</c:v>
                </c:pt>
                <c:pt idx="44">
                  <c:v>3773.51482990498</c:v>
                </c:pt>
                <c:pt idx="45">
                  <c:v>3942.61694457228</c:v>
                </c:pt>
                <c:pt idx="46">
                  <c:v>3690.12904657012</c:v>
                </c:pt>
                <c:pt idx="47">
                  <c:v>4044.31486517359</c:v>
                </c:pt>
                <c:pt idx="48">
                  <c:v>12281.2185201668</c:v>
                </c:pt>
                <c:pt idx="49">
                  <c:v>14463.4475090518</c:v>
                </c:pt>
                <c:pt idx="50">
                  <c:v>13702.2480246641</c:v>
                </c:pt>
                <c:pt idx="51">
                  <c:v>12666.6433240726</c:v>
                </c:pt>
                <c:pt idx="52">
                  <c:v>3769.46010652194</c:v>
                </c:pt>
                <c:pt idx="53">
                  <c:v>4557.34762620803</c:v>
                </c:pt>
                <c:pt idx="54">
                  <c:v>4256.96143261422</c:v>
                </c:pt>
                <c:pt idx="55">
                  <c:v>4146.28321323821</c:v>
                </c:pt>
                <c:pt idx="56">
                  <c:v>2672.4984790461</c:v>
                </c:pt>
                <c:pt idx="57">
                  <c:v>2641.89747573314</c:v>
                </c:pt>
                <c:pt idx="58">
                  <c:v>2682.88905355573</c:v>
                </c:pt>
                <c:pt idx="59">
                  <c:v>2110.85059383846</c:v>
                </c:pt>
                <c:pt idx="60">
                  <c:v>7248.49055025311</c:v>
                </c:pt>
                <c:pt idx="61">
                  <c:v>6547.32141779589</c:v>
                </c:pt>
                <c:pt idx="62">
                  <c:v>5645.48751327822</c:v>
                </c:pt>
                <c:pt idx="63">
                  <c:v>7115.05654857877</c:v>
                </c:pt>
                <c:pt idx="64">
                  <c:v>1344.19217847768</c:v>
                </c:pt>
                <c:pt idx="65">
                  <c:v>1488.21136899531</c:v>
                </c:pt>
                <c:pt idx="66">
                  <c:v>1543.98480420126</c:v>
                </c:pt>
                <c:pt idx="67">
                  <c:v>1799.62948686345</c:v>
                </c:pt>
              </c:numCache>
            </c:numRef>
          </c:val>
        </c:ser>
        <c:ser>
          <c:idx val="1"/>
          <c:order val="1"/>
          <c:tx>
            <c:strRef>
              <c:f>GráficosT!$BQ$6</c:f>
              <c:strCache>
                <c:ptCount val="1"/>
                <c:pt idx="0">
                  <c:v>valor de predicción (y*)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GráficosT!$BQ$7:$BQ$74</c:f>
              <c:numCache>
                <c:formatCode>General</c:formatCode>
                <c:ptCount val="68"/>
                <c:pt idx="0">
                  <c:v>7163.87226331036</c:v>
                </c:pt>
                <c:pt idx="1">
                  <c:v>7189.39729942517</c:v>
                </c:pt>
                <c:pt idx="2">
                  <c:v>6995.08754604065</c:v>
                </c:pt>
                <c:pt idx="3">
                  <c:v>7412.4200377487</c:v>
                </c:pt>
                <c:pt idx="4">
                  <c:v>5926.65420374526</c:v>
                </c:pt>
                <c:pt idx="5">
                  <c:v>5397.49779218043</c:v>
                </c:pt>
                <c:pt idx="6">
                  <c:v>6232.36883148855</c:v>
                </c:pt>
                <c:pt idx="7">
                  <c:v>6033.80383582407</c:v>
                </c:pt>
                <c:pt idx="8">
                  <c:v>2167.88581673575</c:v>
                </c:pt>
                <c:pt idx="9">
                  <c:v>2369.03001306559</c:v>
                </c:pt>
                <c:pt idx="10">
                  <c:v>2580.49996661987</c:v>
                </c:pt>
                <c:pt idx="11">
                  <c:v>1972.41292834441</c:v>
                </c:pt>
                <c:pt idx="12">
                  <c:v>1570.55381616733</c:v>
                </c:pt>
                <c:pt idx="13">
                  <c:v>1683.05716093794</c:v>
                </c:pt>
                <c:pt idx="14">
                  <c:v>1783.97240563788</c:v>
                </c:pt>
                <c:pt idx="15">
                  <c:v>1578.71049919297</c:v>
                </c:pt>
                <c:pt idx="16">
                  <c:v>2713.033725816</c:v>
                </c:pt>
                <c:pt idx="17">
                  <c:v>2929.45351608518</c:v>
                </c:pt>
                <c:pt idx="18">
                  <c:v>3111.65797918049</c:v>
                </c:pt>
                <c:pt idx="19">
                  <c:v>2862.53999335988</c:v>
                </c:pt>
                <c:pt idx="20">
                  <c:v>1622.22322665973</c:v>
                </c:pt>
                <c:pt idx="21">
                  <c:v>1754.85952855312</c:v>
                </c:pt>
                <c:pt idx="22">
                  <c:v>2226.47633198307</c:v>
                </c:pt>
                <c:pt idx="23">
                  <c:v>2207.36765414195</c:v>
                </c:pt>
                <c:pt idx="24">
                  <c:v>6181.11436580624</c:v>
                </c:pt>
                <c:pt idx="25">
                  <c:v>8670.3225577014</c:v>
                </c:pt>
                <c:pt idx="26">
                  <c:v>7655.41958651881</c:v>
                </c:pt>
                <c:pt idx="27">
                  <c:v>8232.42431465666</c:v>
                </c:pt>
                <c:pt idx="28">
                  <c:v>7449.16753430077</c:v>
                </c:pt>
                <c:pt idx="29">
                  <c:v>9056.58984668384</c:v>
                </c:pt>
                <c:pt idx="30">
                  <c:v>8250.47004293863</c:v>
                </c:pt>
                <c:pt idx="31">
                  <c:v>8730.79775606068</c:v>
                </c:pt>
                <c:pt idx="32">
                  <c:v>9159.28385084655</c:v>
                </c:pt>
                <c:pt idx="33">
                  <c:v>8269.94563180063</c:v>
                </c:pt>
                <c:pt idx="34">
                  <c:v>8187.09540809711</c:v>
                </c:pt>
                <c:pt idx="35">
                  <c:v>8492.20009329424</c:v>
                </c:pt>
                <c:pt idx="36">
                  <c:v>9249.0556167819</c:v>
                </c:pt>
                <c:pt idx="37">
                  <c:v>12084.0839977493</c:v>
                </c:pt>
                <c:pt idx="38">
                  <c:v>11166.9825703017</c:v>
                </c:pt>
                <c:pt idx="39">
                  <c:v>9993.00089042078</c:v>
                </c:pt>
                <c:pt idx="40">
                  <c:v>1903.81170851025</c:v>
                </c:pt>
                <c:pt idx="41">
                  <c:v>2377.48952680379</c:v>
                </c:pt>
                <c:pt idx="42">
                  <c:v>2283.53110606247</c:v>
                </c:pt>
                <c:pt idx="43">
                  <c:v>2368.40434058066</c:v>
                </c:pt>
                <c:pt idx="44">
                  <c:v>3164.98822184177</c:v>
                </c:pt>
                <c:pt idx="45">
                  <c:v>3298.56986446652</c:v>
                </c:pt>
                <c:pt idx="46">
                  <c:v>3118.78268209775</c:v>
                </c:pt>
                <c:pt idx="47">
                  <c:v>3386.68197294389</c:v>
                </c:pt>
                <c:pt idx="48">
                  <c:v>12444.2466848632</c:v>
                </c:pt>
                <c:pt idx="49">
                  <c:v>14648.657715469</c:v>
                </c:pt>
                <c:pt idx="50">
                  <c:v>13886.8695798929</c:v>
                </c:pt>
                <c:pt idx="51">
                  <c:v>12835.9777158361</c:v>
                </c:pt>
                <c:pt idx="52">
                  <c:v>3680.71941883135</c:v>
                </c:pt>
                <c:pt idx="53">
                  <c:v>4451.44451177719</c:v>
                </c:pt>
                <c:pt idx="54">
                  <c:v>4156.07756006516</c:v>
                </c:pt>
                <c:pt idx="55">
                  <c:v>4047.29323626198</c:v>
                </c:pt>
                <c:pt idx="56">
                  <c:v>2828.27736891092</c:v>
                </c:pt>
                <c:pt idx="57">
                  <c:v>2788.57921295066</c:v>
                </c:pt>
                <c:pt idx="58">
                  <c:v>2825.5157354729</c:v>
                </c:pt>
                <c:pt idx="59">
                  <c:v>2241.11619699859</c:v>
                </c:pt>
                <c:pt idx="60">
                  <c:v>7138.8244991677</c:v>
                </c:pt>
                <c:pt idx="61">
                  <c:v>6454.10160596693</c:v>
                </c:pt>
                <c:pt idx="62">
                  <c:v>5572.02412379895</c:v>
                </c:pt>
                <c:pt idx="63">
                  <c:v>7007.63753124881</c:v>
                </c:pt>
                <c:pt idx="64">
                  <c:v>1367.91649710997</c:v>
                </c:pt>
                <c:pt idx="65">
                  <c:v>1502.29999269814</c:v>
                </c:pt>
                <c:pt idx="66">
                  <c:v>1555.08222281414</c:v>
                </c:pt>
                <c:pt idx="67">
                  <c:v>1815.60790802079</c:v>
                </c:pt>
              </c:numCache>
            </c:numRef>
          </c:val>
        </c:ser>
        <c:gapWidth val="190"/>
        <c:overlap val="0"/>
        <c:axId val="60064450"/>
        <c:axId val="7904394"/>
      </c:barChart>
      <c:catAx>
        <c:axId val="6006445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904394"/>
        <c:crossesAt val="0"/>
        <c:auto val="1"/>
        <c:lblAlgn val="ctr"/>
        <c:lblOffset val="100"/>
      </c:catAx>
      <c:valAx>
        <c:axId val="790439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006445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3399614061582"/>
          <c:y val="0.935646805724441"/>
          <c:w val="0.205680006711972"/>
          <c:h val="0.03292489009447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6981457343481"/>
          <c:y val="0.0275841163989088"/>
          <c:w val="0.966488668376572"/>
          <c:h val="0.8797615439021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GráficosT!$BS$6</c:f>
              <c:strCache>
                <c:ptCount val="1"/>
                <c:pt idx="0">
                  <c:v>Valor de interpolación (y)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GráficosT!$BS$7:$BS$74</c:f>
              <c:numCache>
                <c:formatCode>General</c:formatCode>
                <c:ptCount val="68"/>
                <c:pt idx="0">
                  <c:v>57075.4674404537</c:v>
                </c:pt>
                <c:pt idx="1">
                  <c:v>46637.622158073</c:v>
                </c:pt>
                <c:pt idx="2">
                  <c:v>49660.1751963892</c:v>
                </c:pt>
                <c:pt idx="3">
                  <c:v>47292.8874157531</c:v>
                </c:pt>
                <c:pt idx="4">
                  <c:v>10931.5046497746</c:v>
                </c:pt>
                <c:pt idx="5">
                  <c:v>12172.3527737972</c:v>
                </c:pt>
                <c:pt idx="6">
                  <c:v>10118.5351892081</c:v>
                </c:pt>
                <c:pt idx="7">
                  <c:v>10615.2465072201</c:v>
                </c:pt>
                <c:pt idx="8">
                  <c:v>10029.834705046</c:v>
                </c:pt>
                <c:pt idx="9">
                  <c:v>6010.7428343007</c:v>
                </c:pt>
                <c:pt idx="10">
                  <c:v>9892.60073725077</c:v>
                </c:pt>
                <c:pt idx="11">
                  <c:v>8682.08634031184</c:v>
                </c:pt>
                <c:pt idx="12">
                  <c:v>5362.86460954732</c:v>
                </c:pt>
                <c:pt idx="13">
                  <c:v>3929.90077470745</c:v>
                </c:pt>
                <c:pt idx="14">
                  <c:v>4434.15268673778</c:v>
                </c:pt>
                <c:pt idx="15">
                  <c:v>4915.3718850049</c:v>
                </c:pt>
                <c:pt idx="16">
                  <c:v>9.94346521070229</c:v>
                </c:pt>
                <c:pt idx="17">
                  <c:v>9.69422389608502</c:v>
                </c:pt>
                <c:pt idx="18">
                  <c:v>6.9465491136859</c:v>
                </c:pt>
                <c:pt idx="19">
                  <c:v>8.22827558426603</c:v>
                </c:pt>
                <c:pt idx="20">
                  <c:v>5875.03949087271</c:v>
                </c:pt>
                <c:pt idx="21">
                  <c:v>5248.93450671161</c:v>
                </c:pt>
                <c:pt idx="22">
                  <c:v>7024.49770795705</c:v>
                </c:pt>
                <c:pt idx="23">
                  <c:v>6808.89123891435</c:v>
                </c:pt>
                <c:pt idx="24">
                  <c:v>23848.8161276091</c:v>
                </c:pt>
                <c:pt idx="25">
                  <c:v>27442.3693017173</c:v>
                </c:pt>
                <c:pt idx="26">
                  <c:v>25107.0844144816</c:v>
                </c:pt>
                <c:pt idx="27">
                  <c:v>23925.132627192</c:v>
                </c:pt>
                <c:pt idx="28">
                  <c:v>17764.5092423833</c:v>
                </c:pt>
                <c:pt idx="29">
                  <c:v>20181.5375838107</c:v>
                </c:pt>
                <c:pt idx="30">
                  <c:v>18276.350538215</c:v>
                </c:pt>
                <c:pt idx="31">
                  <c:v>20767.899834591</c:v>
                </c:pt>
                <c:pt idx="32">
                  <c:v>58659.3961411281</c:v>
                </c:pt>
                <c:pt idx="33">
                  <c:v>50328.0106086779</c:v>
                </c:pt>
                <c:pt idx="34">
                  <c:v>50032.5078974022</c:v>
                </c:pt>
                <c:pt idx="35">
                  <c:v>53733.4554904393</c:v>
                </c:pt>
                <c:pt idx="36">
                  <c:v>43216.0859599586</c:v>
                </c:pt>
                <c:pt idx="37">
                  <c:v>42355.9878708512</c:v>
                </c:pt>
                <c:pt idx="38">
                  <c:v>39634.9502798568</c:v>
                </c:pt>
                <c:pt idx="39">
                  <c:v>33869.993355326</c:v>
                </c:pt>
                <c:pt idx="40">
                  <c:v>5485.88245614369</c:v>
                </c:pt>
                <c:pt idx="41">
                  <c:v>4947.23173521023</c:v>
                </c:pt>
                <c:pt idx="42">
                  <c:v>6372.61833701263</c:v>
                </c:pt>
                <c:pt idx="43">
                  <c:v>5433.44647663345</c:v>
                </c:pt>
                <c:pt idx="44">
                  <c:v>17694.6285940445</c:v>
                </c:pt>
                <c:pt idx="45">
                  <c:v>20865.061254179</c:v>
                </c:pt>
                <c:pt idx="46">
                  <c:v>17756.886549855</c:v>
                </c:pt>
                <c:pt idx="47">
                  <c:v>18594.6057254671</c:v>
                </c:pt>
                <c:pt idx="48">
                  <c:v>24590.1893369481</c:v>
                </c:pt>
                <c:pt idx="49">
                  <c:v>20485.9990239038</c:v>
                </c:pt>
                <c:pt idx="50">
                  <c:v>20396.2286274462</c:v>
                </c:pt>
                <c:pt idx="51">
                  <c:v>14797.7352567019</c:v>
                </c:pt>
                <c:pt idx="52">
                  <c:v>9698.78083439036</c:v>
                </c:pt>
                <c:pt idx="53">
                  <c:v>9847.69257347526</c:v>
                </c:pt>
                <c:pt idx="54">
                  <c:v>8418.50307762379</c:v>
                </c:pt>
                <c:pt idx="55">
                  <c:v>8788.96642851795</c:v>
                </c:pt>
                <c:pt idx="56">
                  <c:v>4361.64668227161</c:v>
                </c:pt>
                <c:pt idx="57">
                  <c:v>6436.65830383205</c:v>
                </c:pt>
                <c:pt idx="58">
                  <c:v>5877.55154406134</c:v>
                </c:pt>
                <c:pt idx="59">
                  <c:v>3597.43449483501</c:v>
                </c:pt>
                <c:pt idx="60">
                  <c:v>14417.5739475534</c:v>
                </c:pt>
                <c:pt idx="61">
                  <c:v>13397.8444778561</c:v>
                </c:pt>
                <c:pt idx="62">
                  <c:v>15463.1193531924</c:v>
                </c:pt>
                <c:pt idx="63">
                  <c:v>13780.4735284206</c:v>
                </c:pt>
                <c:pt idx="64">
                  <c:v>1742.6474188142</c:v>
                </c:pt>
                <c:pt idx="65">
                  <c:v>3737.86714969931</c:v>
                </c:pt>
                <c:pt idx="66">
                  <c:v>1710.86917285969</c:v>
                </c:pt>
                <c:pt idx="67">
                  <c:v>1239.3123696268</c:v>
                </c:pt>
              </c:numCache>
            </c:numRef>
          </c:val>
        </c:ser>
        <c:ser>
          <c:idx val="1"/>
          <c:order val="1"/>
          <c:tx>
            <c:strRef>
              <c:f>GráficosT!$BT$6</c:f>
              <c:strCache>
                <c:ptCount val="1"/>
                <c:pt idx="0">
                  <c:v>valor de predicción (y*)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GráficosT!$BT$7:$BT$74</c:f>
              <c:numCache>
                <c:formatCode>General</c:formatCode>
                <c:ptCount val="68"/>
                <c:pt idx="0">
                  <c:v>56957.1933952463</c:v>
                </c:pt>
                <c:pt idx="1">
                  <c:v>46529.0770346398</c:v>
                </c:pt>
                <c:pt idx="2">
                  <c:v>49548.8128073927</c:v>
                </c:pt>
                <c:pt idx="3">
                  <c:v>47183.7315317403</c:v>
                </c:pt>
                <c:pt idx="4">
                  <c:v>10778.943405965</c:v>
                </c:pt>
                <c:pt idx="5">
                  <c:v>12006.7939597449</c:v>
                </c:pt>
                <c:pt idx="6">
                  <c:v>9974.48959486785</c:v>
                </c:pt>
                <c:pt idx="7">
                  <c:v>10465.9979874604</c:v>
                </c:pt>
                <c:pt idx="8">
                  <c:v>9832.90734989755</c:v>
                </c:pt>
                <c:pt idx="9">
                  <c:v>5873.39303190753</c:v>
                </c:pt>
                <c:pt idx="10">
                  <c:v>9697.70768841311</c:v>
                </c:pt>
                <c:pt idx="11">
                  <c:v>8505.13751560839</c:v>
                </c:pt>
                <c:pt idx="12">
                  <c:v>5557.98428810495</c:v>
                </c:pt>
                <c:pt idx="13">
                  <c:v>4101.36071975977</c:v>
                </c:pt>
                <c:pt idx="14">
                  <c:v>4613.93835890765</c:v>
                </c:pt>
                <c:pt idx="15">
                  <c:v>5103.10299006834</c:v>
                </c:pt>
                <c:pt idx="16">
                  <c:v>9.60684200887731</c:v>
                </c:pt>
                <c:pt idx="17">
                  <c:v>9.35911105136575</c:v>
                </c:pt>
                <c:pt idx="18">
                  <c:v>6.62808667918525</c:v>
                </c:pt>
                <c:pt idx="19">
                  <c:v>7.90204612010819</c:v>
                </c:pt>
                <c:pt idx="20">
                  <c:v>5774.43851281284</c:v>
                </c:pt>
                <c:pt idx="21">
                  <c:v>5155.30721194756</c:v>
                </c:pt>
                <c:pt idx="22">
                  <c:v>6911.09383298611</c:v>
                </c:pt>
                <c:pt idx="23">
                  <c:v>6697.88883217904</c:v>
                </c:pt>
                <c:pt idx="24">
                  <c:v>23734.4683902143</c:v>
                </c:pt>
                <c:pt idx="25">
                  <c:v>27316.9865579007</c:v>
                </c:pt>
                <c:pt idx="26">
                  <c:v>24988.8728136755</c:v>
                </c:pt>
                <c:pt idx="27">
                  <c:v>23810.5505387184</c:v>
                </c:pt>
                <c:pt idx="28">
                  <c:v>17909.8066727921</c:v>
                </c:pt>
                <c:pt idx="29">
                  <c:v>20341.4700168635</c:v>
                </c:pt>
                <c:pt idx="30">
                  <c:v>18424.7471456543</c:v>
                </c:pt>
                <c:pt idx="31">
                  <c:v>20931.3826658511</c:v>
                </c:pt>
                <c:pt idx="32">
                  <c:v>57757.06484486</c:v>
                </c:pt>
                <c:pt idx="33">
                  <c:v>49499.0776464564</c:v>
                </c:pt>
                <c:pt idx="34">
                  <c:v>49206.1782724804</c:v>
                </c:pt>
                <c:pt idx="35">
                  <c:v>52874.5210380653</c:v>
                </c:pt>
                <c:pt idx="36">
                  <c:v>42799.0434748124</c:v>
                </c:pt>
                <c:pt idx="37">
                  <c:v>41942.4920007905</c:v>
                </c:pt>
                <c:pt idx="38">
                  <c:v>39232.6746102484</c:v>
                </c:pt>
                <c:pt idx="39">
                  <c:v>33491.4894897185</c:v>
                </c:pt>
                <c:pt idx="40">
                  <c:v>5360.68200746125</c:v>
                </c:pt>
                <c:pt idx="41">
                  <c:v>4830.6391495073</c:v>
                </c:pt>
                <c:pt idx="42">
                  <c:v>6233.24747944576</c:v>
                </c:pt>
                <c:pt idx="43">
                  <c:v>5309.08397675398</c:v>
                </c:pt>
                <c:pt idx="44">
                  <c:v>17711.8096589108</c:v>
                </c:pt>
                <c:pt idx="45">
                  <c:v>20884.2669711596</c:v>
                </c:pt>
                <c:pt idx="46">
                  <c:v>17774.1073729233</c:v>
                </c:pt>
                <c:pt idx="47">
                  <c:v>18612.3615196519</c:v>
                </c:pt>
                <c:pt idx="48">
                  <c:v>24587.6939799143</c:v>
                </c:pt>
                <c:pt idx="49">
                  <c:v>20483.6883271898</c:v>
                </c:pt>
                <c:pt idx="50">
                  <c:v>20393.9219697823</c:v>
                </c:pt>
                <c:pt idx="51">
                  <c:v>14795.6804927119</c:v>
                </c:pt>
                <c:pt idx="52">
                  <c:v>9992.68656904306</c:v>
                </c:pt>
                <c:pt idx="53">
                  <c:v>10143.8997422424</c:v>
                </c:pt>
                <c:pt idx="54">
                  <c:v>8692.6220921459</c:v>
                </c:pt>
                <c:pt idx="55">
                  <c:v>9068.81096205657</c:v>
                </c:pt>
                <c:pt idx="56">
                  <c:v>4483.26627788645</c:v>
                </c:pt>
                <c:pt idx="57">
                  <c:v>6597.01764820219</c:v>
                </c:pt>
                <c:pt idx="58">
                  <c:v>6027.47255874896</c:v>
                </c:pt>
                <c:pt idx="59">
                  <c:v>3704.7865134255</c:v>
                </c:pt>
                <c:pt idx="60">
                  <c:v>14486.6608190795</c:v>
                </c:pt>
                <c:pt idx="61">
                  <c:v>13463.9025561109</c:v>
                </c:pt>
                <c:pt idx="62">
                  <c:v>15535.3116963004</c:v>
                </c:pt>
                <c:pt idx="63">
                  <c:v>13847.6680887799</c:v>
                </c:pt>
                <c:pt idx="64">
                  <c:v>1772.27155091548</c:v>
                </c:pt>
                <c:pt idx="65">
                  <c:v>3778.90757733914</c:v>
                </c:pt>
                <c:pt idx="66">
                  <c:v>1740.31147544019</c:v>
                </c:pt>
                <c:pt idx="67">
                  <c:v>1266.05650731569</c:v>
                </c:pt>
              </c:numCache>
            </c:numRef>
          </c:val>
        </c:ser>
        <c:gapWidth val="190"/>
        <c:overlap val="0"/>
        <c:axId val="2989764"/>
        <c:axId val="73816814"/>
      </c:barChart>
      <c:catAx>
        <c:axId val="29897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3816814"/>
        <c:crossesAt val="0"/>
        <c:auto val="1"/>
        <c:lblAlgn val="ctr"/>
        <c:lblOffset val="100"/>
      </c:catAx>
      <c:valAx>
        <c:axId val="7381681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989764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18996762393306"/>
          <c:y val="0.933010003031222"/>
          <c:w val="0.206155657402346"/>
          <c:h val="0.035566333232292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19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92071296865396"/>
          <c:y val="0.08739621034703"/>
          <c:w val="0.976720958819914"/>
          <c:h val="0.824036619118586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none"/>
          </c:marker>
          <c:smooth val="1"/>
        </c:ser>
        <c:hiLowLines>
          <c:spPr>
            <a:ln>
              <a:noFill/>
            </a:ln>
          </c:spPr>
        </c:hiLowLines>
        <c:marker val="0"/>
        <c:axId val="99792432"/>
        <c:axId val="49967598"/>
      </c:lineChart>
      <c:lineChart>
        <c:grouping val="standard"/>
        <c:varyColors val="0"/>
        <c:ser>
          <c:idx val="1"/>
          <c:order val="1"/>
          <c:spPr>
            <a:solidFill>
              <a:srgbClr val="008000"/>
            </a:solidFill>
            <a:ln w="12600">
              <a:solidFill>
                <a:srgbClr val="008000"/>
              </a:solidFill>
              <a:custDash/>
              <a:round/>
            </a:ln>
          </c:spPr>
          <c:marker>
            <c:symbol val="none"/>
          </c:marker>
          <c:trendline>
            <c:spPr>
              <a:ln w="12600">
                <a:solidFill>
                  <a:srgbClr val="00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1"/>
          </c:trendline>
          <c:smooth val="1"/>
        </c:ser>
        <c:ser>
          <c:idx val="2"/>
          <c:order val="2"/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none"/>
          </c:marker>
          <c:trendline>
            <c:spPr>
              <a:ln w="12600">
                <a:solidFill>
                  <a:srgbClr val="00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1"/>
          </c:trendline>
          <c:smooth val="1"/>
        </c:ser>
        <c:hiLowLines>
          <c:spPr>
            <a:ln>
              <a:noFill/>
            </a:ln>
          </c:spPr>
        </c:hiLowLines>
        <c:marker val="0"/>
        <c:axId val="48528871"/>
        <c:axId val="73598558"/>
      </c:lineChart>
      <c:catAx>
        <c:axId val="9979243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Miles de TN</a:t>
                </a:r>
              </a:p>
            </c:rich>
          </c:tx>
          <c:layout>
            <c:manualLayout>
              <c:xMode val="edge"/>
              <c:yMode val="edge"/>
              <c:x val="0.0192839582052858"/>
              <c:y val="0.10325739833936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9967598"/>
        <c:crossesAt val="0"/>
        <c:auto val="1"/>
        <c:lblAlgn val="ctr"/>
        <c:lblOffset val="100"/>
      </c:catAx>
      <c:valAx>
        <c:axId val="4996759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9792432"/>
        <c:crossesAt val="1"/>
        <c:crossBetween val="midCat"/>
      </c:valAx>
      <c:catAx>
        <c:axId val="48528871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3598558"/>
        <c:crossesAt val="0"/>
        <c:auto val="1"/>
        <c:lblAlgn val="ctr"/>
        <c:lblOffset val="100"/>
      </c:catAx>
      <c:valAx>
        <c:axId val="73598558"/>
        <c:scaling>
          <c:orientation val="minMax"/>
        </c:scaling>
        <c:delete val="0"/>
        <c:axPos val="r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Millones de €</a:t>
                </a:r>
              </a:p>
            </c:rich>
          </c:tx>
          <c:layout>
            <c:manualLayout>
              <c:xMode val="edge"/>
              <c:yMode val="edge"/>
              <c:x val="0.823909035033804"/>
              <c:y val="0.0266127315307643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8528871"/>
        <c:crosses val="max"/>
        <c:crossBetween val="midCat"/>
      </c:valAx>
      <c:spPr>
        <a:solidFill>
          <a:srgbClr val="ffffff"/>
        </a:solidFill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752381684081131"/>
          <c:y val="0.417606983180754"/>
          <c:w val="0.216810079901659"/>
          <c:h val="0.16521183734298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800" spc="-1" strike="noStrike">
                <a:solidFill>
                  <a:srgbClr val="000000"/>
                </a:solidFill>
                <a:latin typeface="Arial"/>
              </a:defRPr>
            </a:pPr>
            <a:r>
              <a:rPr b="1" sz="800" spc="-1" strike="noStrike">
                <a:solidFill>
                  <a:srgbClr val="000000"/>
                </a:solidFill>
                <a:latin typeface="Arial"/>
              </a:rPr>
              <a:t>Millones de €</a:t>
            </a:r>
          </a:p>
        </c:rich>
      </c:tx>
      <c:layout>
        <c:manualLayout>
          <c:xMode val="edge"/>
          <c:yMode val="edge"/>
          <c:x val="0.820053784095275"/>
          <c:y val="0.0880739536773669"/>
        </c:manualLayout>
      </c:layout>
      <c:overlay val="0"/>
    </c:title>
    <c:autoTitleDeleted val="0"/>
    <c:plotArea>
      <c:layout>
        <c:manualLayout>
          <c:xMode val="edge"/>
          <c:yMode val="edge"/>
          <c:x val="0.019208605455244"/>
          <c:y val="0.118143031288094"/>
          <c:w val="0.975950825970035"/>
          <c:h val="0.798252742787485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00ff"/>
            </a:solidFill>
            <a:ln w="12600">
              <a:solidFill>
                <a:srgbClr val="0000ff"/>
              </a:solidFill>
              <a:custDash/>
              <a:round/>
            </a:ln>
          </c:spPr>
          <c:marker>
            <c:symbol val="none"/>
          </c:marker>
          <c:cat>
            <c:strRef>
              <c:f>INTRA_VL!$B$6:$B$57;INTRA_VL!$B$58:$B$63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smooth val="1"/>
        </c:ser>
        <c:hiLowLines>
          <c:spPr>
            <a:ln>
              <a:noFill/>
            </a:ln>
          </c:spPr>
        </c:hiLowLines>
        <c:marker val="0"/>
        <c:axId val="51162131"/>
        <c:axId val="86412806"/>
      </c:lineChart>
      <c:lineChart>
        <c:grouping val="standard"/>
        <c:varyColors val="0"/>
        <c:ser>
          <c:idx val="1"/>
          <c:order val="1"/>
          <c:spPr>
            <a:solidFill>
              <a:srgbClr val="008000"/>
            </a:solidFill>
            <a:ln w="12600">
              <a:solidFill>
                <a:srgbClr val="008000"/>
              </a:solidFill>
              <a:round/>
            </a:ln>
          </c:spPr>
          <c:marker>
            <c:symbol val="none"/>
          </c:marker>
          <c:cat>
            <c:strRef>
              <c:f>INTRA_VL!$B$6:$B$57;INTRA_VL!$B$58:$B$63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smooth val="1"/>
        </c:ser>
        <c:hiLowLines>
          <c:spPr>
            <a:ln>
              <a:noFill/>
            </a:ln>
          </c:spPr>
        </c:hiLowLines>
        <c:marker val="0"/>
        <c:axId val="29554583"/>
        <c:axId val="12424603"/>
      </c:lineChart>
      <c:catAx>
        <c:axId val="5116213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Miles de TN</a:t>
                </a:r>
              </a:p>
            </c:rich>
          </c:tx>
          <c:layout>
            <c:manualLayout>
              <c:xMode val="edge"/>
              <c:yMode val="edge"/>
              <c:x val="0.0192854398770649"/>
              <c:y val="0.26848841934173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6412806"/>
        <c:crossesAt val="0"/>
        <c:auto val="1"/>
        <c:lblAlgn val="ctr"/>
        <c:lblOffset val="100"/>
      </c:catAx>
      <c:valAx>
        <c:axId val="8641280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1162131"/>
        <c:crossesAt val="1"/>
        <c:crossBetween val="midCat"/>
      </c:valAx>
      <c:catAx>
        <c:axId val="29554583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2424603"/>
        <c:crossesAt val="0"/>
        <c:auto val="1"/>
        <c:lblAlgn val="ctr"/>
        <c:lblOffset val="100"/>
      </c:catAx>
      <c:valAx>
        <c:axId val="12424603"/>
        <c:scaling>
          <c:orientation val="minMax"/>
        </c:scaling>
        <c:delete val="0"/>
        <c:axPos val="r"/>
        <c:numFmt formatCode="0" sourceLinked="1"/>
        <c:majorTickMark val="cross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9554583"/>
        <c:crosses val="max"/>
        <c:crossBetween val="midCat"/>
      </c:valAx>
      <c:spPr>
        <a:solidFill>
          <a:srgbClr val="ffffff"/>
        </a:solidFill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848559354590857"/>
          <c:y val="0.462312068264933"/>
          <c:w val="0.124625432193623"/>
          <c:h val="0.060849248273059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21208821127144"/>
          <c:y val="0.0451505016722408"/>
          <c:w val="0.955213721753335"/>
          <c:h val="0.820847268673356"/>
        </c:manualLayout>
      </c:layout>
      <c:lineChart>
        <c:grouping val="standard"/>
        <c:varyColors val="0"/>
        <c:ser>
          <c:idx val="0"/>
          <c:order val="0"/>
          <c:tx>
            <c:strRef>
              <c:f>EXPT_VL!$L$5</c:f>
              <c:strCache>
                <c:ptCount val="1"/>
                <c:pt idx="0">
                  <c:v>Exportación Interregional M€</c:v>
                </c:pt>
              </c:strCache>
            </c:strRef>
          </c:tx>
          <c:spPr>
            <a:solidFill>
              <a:srgbClr val="3366ff"/>
            </a:solidFill>
            <a:ln w="12600">
              <a:solidFill>
                <a:srgbClr val="3366ff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EXPT_VL!$B$6:$B$57;EXPT_VL!$B$58:$B$63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val>
            <c:numRef>
              <c:f>EXPT_VL!$M$6:$M$57;EXPT_VL!$M$58:$M$63</c:f>
              <c:numCache>
                <c:formatCode>General</c:formatCode>
                <c:ptCount val="58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0.0669083193865573</c:v>
                </c:pt>
                <c:pt idx="5">
                  <c:v>0.0328376523144141</c:v>
                </c:pt>
                <c:pt idx="6">
                  <c:v>0.0717977707162888</c:v>
                </c:pt>
                <c:pt idx="7">
                  <c:v>0.0751119388436132</c:v>
                </c:pt>
                <c:pt idx="8">
                  <c:v>0.0301476319549018</c:v>
                </c:pt>
                <c:pt idx="9">
                  <c:v>0.0999379906824797</c:v>
                </c:pt>
                <c:pt idx="10">
                  <c:v>0.081037029142039</c:v>
                </c:pt>
                <c:pt idx="11">
                  <c:v>0.0987603099484803</c:v>
                </c:pt>
                <c:pt idx="12">
                  <c:v>0.110621645480165</c:v>
                </c:pt>
                <c:pt idx="13">
                  <c:v>0.0368735204669946</c:v>
                </c:pt>
                <c:pt idx="14">
                  <c:v>0.0366081208370045</c:v>
                </c:pt>
                <c:pt idx="15">
                  <c:v>0.0170402681565535</c:v>
                </c:pt>
                <c:pt idx="16">
                  <c:v>0.0535292192143728</c:v>
                </c:pt>
                <c:pt idx="17">
                  <c:v>0.0805272528475876</c:v>
                </c:pt>
                <c:pt idx="18">
                  <c:v>0.0791234449006347</c:v>
                </c:pt>
                <c:pt idx="19">
                  <c:v>0.10669876168172</c:v>
                </c:pt>
                <c:pt idx="20">
                  <c:v>0.110578393935975</c:v>
                </c:pt>
                <c:pt idx="21">
                  <c:v>0.125093035954205</c:v>
                </c:pt>
                <c:pt idx="22">
                  <c:v>0.119317533690325</c:v>
                </c:pt>
                <c:pt idx="23">
                  <c:v>0.0784347493739306</c:v>
                </c:pt>
                <c:pt idx="24">
                  <c:v>0.0390354626722619</c:v>
                </c:pt>
                <c:pt idx="25">
                  <c:v>0.039535658504423</c:v>
                </c:pt>
                <c:pt idx="26">
                  <c:v>0.0256316093885664</c:v>
                </c:pt>
                <c:pt idx="27">
                  <c:v>0.0311503988051837</c:v>
                </c:pt>
                <c:pt idx="28">
                  <c:v>-0.00743264049755326</c:v>
                </c:pt>
                <c:pt idx="29">
                  <c:v>-0.0207151824595655</c:v>
                </c:pt>
                <c:pt idx="30">
                  <c:v>-0.0112417187972262</c:v>
                </c:pt>
                <c:pt idx="31">
                  <c:v>-0.0151746597492919</c:v>
                </c:pt>
                <c:pt idx="32">
                  <c:v>0.0338743742455982</c:v>
                </c:pt>
                <c:pt idx="33">
                  <c:v>0.0206143615096075</c:v>
                </c:pt>
                <c:pt idx="34">
                  <c:v>0.00613915331709667</c:v>
                </c:pt>
                <c:pt idx="35">
                  <c:v>0.0442007510328507</c:v>
                </c:pt>
                <c:pt idx="36">
                  <c:v>0.0755101010435621</c:v>
                </c:pt>
                <c:pt idx="37">
                  <c:v>0.0793009596632801</c:v>
                </c:pt>
                <c:pt idx="38">
                  <c:v>0.0877994387116239</c:v>
                </c:pt>
                <c:pt idx="39">
                  <c:v>0.0894271309314877</c:v>
                </c:pt>
                <c:pt idx="40">
                  <c:v>0.0233796807805601</c:v>
                </c:pt>
                <c:pt idx="41">
                  <c:v>0.0895825598922573</c:v>
                </c:pt>
                <c:pt idx="42">
                  <c:v>0.112999422457654</c:v>
                </c:pt>
                <c:pt idx="43">
                  <c:v>0.0845378611749343</c:v>
                </c:pt>
                <c:pt idx="44">
                  <c:v>0.13100740178863</c:v>
                </c:pt>
                <c:pt idx="45">
                  <c:v>0.0697680523266334</c:v>
                </c:pt>
                <c:pt idx="46">
                  <c:v>0.0232498235629463</c:v>
                </c:pt>
                <c:pt idx="47">
                  <c:v>0.0573283448145734</c:v>
                </c:pt>
                <c:pt idx="48">
                  <c:v>0.0317316132464347</c:v>
                </c:pt>
                <c:pt idx="49">
                  <c:v>0.080284797137753</c:v>
                </c:pt>
                <c:pt idx="50">
                  <c:v>0.102792638436246</c:v>
                </c:pt>
                <c:pt idx="51">
                  <c:v>0.0702930147059835</c:v>
                </c:pt>
                <c:pt idx="52">
                  <c:v>0.0114873417408848</c:v>
                </c:pt>
                <c:pt idx="53">
                  <c:v>-0.0584610594686747</c:v>
                </c:pt>
                <c:pt idx="54">
                  <c:v>-0.0416081581286575</c:v>
                </c:pt>
                <c:pt idx="55">
                  <c:v>-0.11695804132084</c:v>
                </c:pt>
                <c:pt idx="56">
                  <c:v>-0.240770997256524</c:v>
                </c:pt>
                <c:pt idx="57">
                  <c:v>-0.224120627796997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INTRA_VL!$L$5</c:f>
              <c:strCache>
                <c:ptCount val="1"/>
                <c:pt idx="0">
                  <c:v>Intra-regional M€</c:v>
                </c:pt>
              </c:strCache>
            </c:strRef>
          </c:tx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EXPT_VL!$B$6:$B$57;EXPT_VL!$B$58:$B$63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val>
            <c:numRef>
              <c:f>INTRA_VL!$M$6:$M$57;INTRA_VL!$M$58:$M$63</c:f>
              <c:numCache>
                <c:formatCode>General</c:formatCode>
                <c:ptCount val="58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0.0279310708990837</c:v>
                </c:pt>
                <c:pt idx="5">
                  <c:v>0.0775197100353425</c:v>
                </c:pt>
                <c:pt idx="6">
                  <c:v>0.072716959718638</c:v>
                </c:pt>
                <c:pt idx="7">
                  <c:v>0.0882663480240508</c:v>
                </c:pt>
                <c:pt idx="8">
                  <c:v>0.0366434763903491</c:v>
                </c:pt>
                <c:pt idx="9">
                  <c:v>0.0374928236354787</c:v>
                </c:pt>
                <c:pt idx="10">
                  <c:v>0.0514461815524971</c:v>
                </c:pt>
                <c:pt idx="11">
                  <c:v>0.0484237910065348</c:v>
                </c:pt>
                <c:pt idx="12">
                  <c:v>0.0677745680393283</c:v>
                </c:pt>
                <c:pt idx="13">
                  <c:v>0.0770574539114341</c:v>
                </c:pt>
                <c:pt idx="14">
                  <c:v>0.0738022679375383</c:v>
                </c:pt>
                <c:pt idx="15">
                  <c:v>0.0742706588110261</c:v>
                </c:pt>
                <c:pt idx="16">
                  <c:v>0.0222199684276829</c:v>
                </c:pt>
                <c:pt idx="17">
                  <c:v>0.0332979833858964</c:v>
                </c:pt>
                <c:pt idx="18">
                  <c:v>0.0320696348223318</c:v>
                </c:pt>
                <c:pt idx="19">
                  <c:v>0.0448656970408425</c:v>
                </c:pt>
                <c:pt idx="20">
                  <c:v>0.114091911038022</c:v>
                </c:pt>
                <c:pt idx="21">
                  <c:v>0.111459843843549</c:v>
                </c:pt>
                <c:pt idx="22">
                  <c:v>0.0717068965018025</c:v>
                </c:pt>
                <c:pt idx="23">
                  <c:v>0.0654090870175246</c:v>
                </c:pt>
                <c:pt idx="24">
                  <c:v>0.0757997811715646</c:v>
                </c:pt>
                <c:pt idx="25">
                  <c:v>0.0754816583427041</c:v>
                </c:pt>
                <c:pt idx="26">
                  <c:v>0.0977716582480208</c:v>
                </c:pt>
                <c:pt idx="27">
                  <c:v>0.106464072769514</c:v>
                </c:pt>
                <c:pt idx="28">
                  <c:v>0.0772466543072494</c:v>
                </c:pt>
                <c:pt idx="29">
                  <c:v>0.0443732422157001</c:v>
                </c:pt>
                <c:pt idx="30">
                  <c:v>0.066335765448746</c:v>
                </c:pt>
                <c:pt idx="31">
                  <c:v>0.0526069442569927</c:v>
                </c:pt>
                <c:pt idx="32">
                  <c:v>0.0268518010898657</c:v>
                </c:pt>
                <c:pt idx="33">
                  <c:v>0.0311947425751013</c:v>
                </c:pt>
                <c:pt idx="34">
                  <c:v>0.0188664472050663</c:v>
                </c:pt>
                <c:pt idx="35">
                  <c:v>0.0118022293146945</c:v>
                </c:pt>
                <c:pt idx="36">
                  <c:v>-0.00953694885082486</c:v>
                </c:pt>
                <c:pt idx="37">
                  <c:v>0.048985341316405</c:v>
                </c:pt>
                <c:pt idx="38">
                  <c:v>0.0507096010697627</c:v>
                </c:pt>
                <c:pt idx="39">
                  <c:v>0.058551042076382</c:v>
                </c:pt>
                <c:pt idx="40">
                  <c:v>0.036752287723987</c:v>
                </c:pt>
                <c:pt idx="41">
                  <c:v>0.071405437564901</c:v>
                </c:pt>
                <c:pt idx="42">
                  <c:v>0.0646807884418706</c:v>
                </c:pt>
                <c:pt idx="43">
                  <c:v>0.0128465741873306</c:v>
                </c:pt>
                <c:pt idx="44">
                  <c:v>0.128837809903154</c:v>
                </c:pt>
                <c:pt idx="45">
                  <c:v>0.0404873595832587</c:v>
                </c:pt>
                <c:pt idx="46">
                  <c:v>0.0291587670914218</c:v>
                </c:pt>
                <c:pt idx="47">
                  <c:v>0.067587302227418</c:v>
                </c:pt>
                <c:pt idx="48">
                  <c:v>0.0614180340780835</c:v>
                </c:pt>
                <c:pt idx="49">
                  <c:v>0.0240280159786375</c:v>
                </c:pt>
                <c:pt idx="50">
                  <c:v>0.0512504100943304</c:v>
                </c:pt>
                <c:pt idx="51">
                  <c:v>0.0422200589733342</c:v>
                </c:pt>
                <c:pt idx="52">
                  <c:v>-0.032253859516018</c:v>
                </c:pt>
                <c:pt idx="53">
                  <c:v>-0.0231683862896023</c:v>
                </c:pt>
                <c:pt idx="54">
                  <c:v>-0.0107970664102194</c:v>
                </c:pt>
                <c:pt idx="55">
                  <c:v>-0.105551819948419</c:v>
                </c:pt>
                <c:pt idx="56">
                  <c:v>-0.270197127113474</c:v>
                </c:pt>
                <c:pt idx="57">
                  <c:v>-0.223782164275224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ff8080"/>
            </a:solidFill>
            <a:ln w="12600">
              <a:solidFill>
                <a:srgbClr val="ff8080"/>
              </a:solidFill>
              <a:custDash/>
              <a:round/>
            </a:ln>
          </c:spPr>
          <c:marker>
            <c:symbol val="none"/>
          </c:marker>
          <c:cat>
            <c:strRef>
              <c:f>EXPT_VL!$B$6:$B$57;EXPT_VL!$B$58:$B$63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smooth val="1"/>
        </c:ser>
        <c:hiLowLines>
          <c:spPr>
            <a:ln>
              <a:noFill/>
            </a:ln>
          </c:spPr>
        </c:hiLowLines>
        <c:marker val="0"/>
        <c:axId val="12479494"/>
        <c:axId val="48427776"/>
      </c:lineChart>
      <c:catAx>
        <c:axId val="12479494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8427776"/>
        <c:crossesAt val="0"/>
        <c:auto val="1"/>
        <c:lblAlgn val="ctr"/>
        <c:lblOffset val="100"/>
      </c:catAx>
      <c:valAx>
        <c:axId val="48427776"/>
        <c:scaling>
          <c:orientation val="minMax"/>
          <c:max val="0.3"/>
          <c:min val="-0.3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numFmt formatCode="0\ %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2479494"/>
        <c:crossesAt val="1"/>
        <c:crossBetween val="midCat"/>
      </c:valAx>
      <c:spPr>
        <a:noFill/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801864960522734"/>
          <c:y val="0.448272017837235"/>
          <c:w val="0.170432888646883"/>
          <c:h val="0.10222965440356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881823081069"/>
          <c:y val="0.033179520984399"/>
          <c:w val="0.964431441989376"/>
          <c:h val="0.9129861568885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GráficosV!$Z$6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GráficosV!$Z$7:$Z$23</c:f>
              <c:numCache>
                <c:formatCode>General</c:formatCode>
                <c:ptCount val="17"/>
                <c:pt idx="0">
                  <c:v>30387.4173887315</c:v>
                </c:pt>
                <c:pt idx="1">
                  <c:v>15054.4886453815</c:v>
                </c:pt>
                <c:pt idx="2">
                  <c:v>8704.55225043104</c:v>
                </c:pt>
                <c:pt idx="3">
                  <c:v>925.51605374677</c:v>
                </c:pt>
                <c:pt idx="4">
                  <c:v>2858.9860795722</c:v>
                </c:pt>
                <c:pt idx="5">
                  <c:v>4507.45969286326</c:v>
                </c:pt>
                <c:pt idx="6">
                  <c:v>19367.3203856891</c:v>
                </c:pt>
                <c:pt idx="7">
                  <c:v>18742.8141264106</c:v>
                </c:pt>
                <c:pt idx="8">
                  <c:v>53096.5224403028</c:v>
                </c:pt>
                <c:pt idx="9">
                  <c:v>26179.1699759366</c:v>
                </c:pt>
                <c:pt idx="10">
                  <c:v>3365.13004937818</c:v>
                </c:pt>
                <c:pt idx="11">
                  <c:v>16486.8923700425</c:v>
                </c:pt>
                <c:pt idx="12">
                  <c:v>23100.8863154487</c:v>
                </c:pt>
                <c:pt idx="13">
                  <c:v>9892.42815077743</c:v>
                </c:pt>
                <c:pt idx="14">
                  <c:v>10250.6749925016</c:v>
                </c:pt>
                <c:pt idx="15">
                  <c:v>25625.7978158522</c:v>
                </c:pt>
                <c:pt idx="16">
                  <c:v>3471.81966850588</c:v>
                </c:pt>
              </c:numCache>
            </c:numRef>
          </c:val>
        </c:ser>
        <c:ser>
          <c:idx val="1"/>
          <c:order val="1"/>
          <c:tx>
            <c:strRef>
              <c:f>GráficosV!$AA$6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GráficosV!$AA$7:$AA$23</c:f>
              <c:numCache>
                <c:formatCode>General</c:formatCode>
                <c:ptCount val="17"/>
                <c:pt idx="0">
                  <c:v>31509.8191652692</c:v>
                </c:pt>
                <c:pt idx="1">
                  <c:v>16135.3262234562</c:v>
                </c:pt>
                <c:pt idx="2">
                  <c:v>8584.54391766644</c:v>
                </c:pt>
                <c:pt idx="3">
                  <c:v>1109.66915743773</c:v>
                </c:pt>
                <c:pt idx="4">
                  <c:v>2208.04852347127</c:v>
                </c:pt>
                <c:pt idx="5">
                  <c:v>5220.38204686569</c:v>
                </c:pt>
                <c:pt idx="6">
                  <c:v>19463.4569146599</c:v>
                </c:pt>
                <c:pt idx="7">
                  <c:v>20031.445423733</c:v>
                </c:pt>
                <c:pt idx="8">
                  <c:v>58372.7149537917</c:v>
                </c:pt>
                <c:pt idx="9">
                  <c:v>27658.5703332414</c:v>
                </c:pt>
                <c:pt idx="10">
                  <c:v>3398.51169927712</c:v>
                </c:pt>
                <c:pt idx="11">
                  <c:v>18752.7964244337</c:v>
                </c:pt>
                <c:pt idx="12">
                  <c:v>26632.4508308494</c:v>
                </c:pt>
                <c:pt idx="13">
                  <c:v>11336.3115226698</c:v>
                </c:pt>
                <c:pt idx="14">
                  <c:v>10573.8813680387</c:v>
                </c:pt>
                <c:pt idx="15">
                  <c:v>29171.1201401883</c:v>
                </c:pt>
                <c:pt idx="16">
                  <c:v>3672.02258202195</c:v>
                </c:pt>
              </c:numCache>
            </c:numRef>
          </c:val>
        </c:ser>
        <c:gapWidth val="150"/>
        <c:overlap val="0"/>
        <c:axId val="97901505"/>
        <c:axId val="33145815"/>
      </c:barChart>
      <c:catAx>
        <c:axId val="97901505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3145815"/>
        <c:crossesAt val="0"/>
        <c:auto val="1"/>
        <c:lblAlgn val="ctr"/>
        <c:lblOffset val="100"/>
      </c:catAx>
      <c:valAx>
        <c:axId val="3314581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7901505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7601816922011"/>
          <c:y val="0.910349373764008"/>
          <c:w val="0.393794749403341"/>
          <c:h val="0.054163920017578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99692685925"/>
          <c:y val="0.0331643895989423"/>
          <c:w val="0.964428395820529"/>
          <c:h val="0.912736888497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GráficosV!$AB$6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GráficosV!$AB$7:$AB$23</c:f>
              <c:numCache>
                <c:formatCode>General</c:formatCode>
                <c:ptCount val="17"/>
                <c:pt idx="0">
                  <c:v>23393.4055789715</c:v>
                </c:pt>
                <c:pt idx="1">
                  <c:v>22367.2061429172</c:v>
                </c:pt>
                <c:pt idx="2">
                  <c:v>8133.23972379101</c:v>
                </c:pt>
                <c:pt idx="3">
                  <c:v>5124.42136995241</c:v>
                </c:pt>
                <c:pt idx="4">
                  <c:v>7990.80010409575</c:v>
                </c:pt>
                <c:pt idx="5">
                  <c:v>4881.61185225257</c:v>
                </c:pt>
                <c:pt idx="6">
                  <c:v>24548.9961566966</c:v>
                </c:pt>
                <c:pt idx="7">
                  <c:v>22419.8643425322</c:v>
                </c:pt>
                <c:pt idx="8">
                  <c:v>28609.3086927854</c:v>
                </c:pt>
                <c:pt idx="9">
                  <c:v>25644.8065535496</c:v>
                </c:pt>
                <c:pt idx="10">
                  <c:v>7218.84686889915</c:v>
                </c:pt>
                <c:pt idx="11">
                  <c:v>13086.103297847</c:v>
                </c:pt>
                <c:pt idx="12">
                  <c:v>35365.5650311398</c:v>
                </c:pt>
                <c:pt idx="13">
                  <c:v>9572.00770603231</c:v>
                </c:pt>
                <c:pt idx="14">
                  <c:v>8236.49906909107</c:v>
                </c:pt>
                <c:pt idx="15">
                  <c:v>20594.9657222579</c:v>
                </c:pt>
                <c:pt idx="16">
                  <c:v>4830.22818876025</c:v>
                </c:pt>
              </c:numCache>
            </c:numRef>
          </c:val>
        </c:ser>
        <c:ser>
          <c:idx val="1"/>
          <c:order val="1"/>
          <c:tx>
            <c:strRef>
              <c:f>GráficosV!$AC$6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GráficosV!$AC$7:$AC$23</c:f>
              <c:numCache>
                <c:formatCode>General</c:formatCode>
                <c:ptCount val="17"/>
                <c:pt idx="0">
                  <c:v>26140.882107215</c:v>
                </c:pt>
                <c:pt idx="1">
                  <c:v>19548.8981264684</c:v>
                </c:pt>
                <c:pt idx="2">
                  <c:v>9077.91395877641</c:v>
                </c:pt>
                <c:pt idx="3">
                  <c:v>7109.72106660719</c:v>
                </c:pt>
                <c:pt idx="4">
                  <c:v>11058.0181598045</c:v>
                </c:pt>
                <c:pt idx="5">
                  <c:v>6111.80426721774</c:v>
                </c:pt>
                <c:pt idx="6">
                  <c:v>26130.473190201</c:v>
                </c:pt>
                <c:pt idx="7">
                  <c:v>22362.0214948569</c:v>
                </c:pt>
                <c:pt idx="8">
                  <c:v>32007.8243860609</c:v>
                </c:pt>
                <c:pt idx="9">
                  <c:v>31707.1707379198</c:v>
                </c:pt>
                <c:pt idx="10">
                  <c:v>8406.78776847676</c:v>
                </c:pt>
                <c:pt idx="11">
                  <c:v>10880.2388414524</c:v>
                </c:pt>
                <c:pt idx="12">
                  <c:v>36784.1506429831</c:v>
                </c:pt>
                <c:pt idx="13">
                  <c:v>11472.7588284694</c:v>
                </c:pt>
                <c:pt idx="14">
                  <c:v>9314.96315217517</c:v>
                </c:pt>
                <c:pt idx="15">
                  <c:v>19913.7878149302</c:v>
                </c:pt>
                <c:pt idx="16">
                  <c:v>5803.6566834566</c:v>
                </c:pt>
              </c:numCache>
            </c:numRef>
          </c:val>
        </c:ser>
        <c:gapWidth val="150"/>
        <c:overlap val="0"/>
        <c:axId val="32979337"/>
        <c:axId val="41614736"/>
      </c:barChart>
      <c:catAx>
        <c:axId val="32979337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1614736"/>
        <c:crossesAt val="0"/>
        <c:auto val="1"/>
        <c:lblAlgn val="ctr"/>
        <c:lblOffset val="100"/>
      </c:catAx>
      <c:valAx>
        <c:axId val="4161473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2979337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183159188691"/>
          <c:y val="0.910312913177611"/>
          <c:w val="0.392977873386601"/>
          <c:h val="0.0543190832966064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27409542106948"/>
          <c:y val="0.0423459665466864"/>
          <c:w val="0.942523214857509"/>
          <c:h val="0.957654033453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(C.de)</c:v>
                </c:pt>
                <c:pt idx="13">
                  <c:v>Murcia (R.de)</c:v>
                </c:pt>
                <c:pt idx="14">
                  <c:v>Navarra (C.F.de)</c:v>
                </c:pt>
                <c:pt idx="15">
                  <c:v>País Vasco</c:v>
                </c:pt>
                <c:pt idx="16">
                  <c:v>Rioja (La)</c:v>
                </c:pt>
              </c:strCache>
            </c:strRef>
          </c:cat>
          <c:val>
            <c:numRef>
              <c:f>'GráficosT(2)'!$AB$34:$AB$50</c:f>
              <c:numCache>
                <c:formatCode>General</c:formatCode>
                <c:ptCount val="17"/>
                <c:pt idx="0">
                  <c:v>26717.2418127813</c:v>
                </c:pt>
                <c:pt idx="1">
                  <c:v>20901.5787235036</c:v>
                </c:pt>
                <c:pt idx="2">
                  <c:v>12815.1492829331</c:v>
                </c:pt>
                <c:pt idx="3">
                  <c:v>459.279710227156</c:v>
                </c:pt>
                <c:pt idx="4">
                  <c:v>1907.02014498349</c:v>
                </c:pt>
                <c:pt idx="5">
                  <c:v>9123.26284853257</c:v>
                </c:pt>
                <c:pt idx="6">
                  <c:v>36322.2979117528</c:v>
                </c:pt>
                <c:pt idx="7">
                  <c:v>43426.2279096207</c:v>
                </c:pt>
                <c:pt idx="8">
                  <c:v>39346.0966020337</c:v>
                </c:pt>
                <c:pt idx="9">
                  <c:v>38342.198912117</c:v>
                </c:pt>
                <c:pt idx="10">
                  <c:v>6014.21082787521</c:v>
                </c:pt>
                <c:pt idx="11">
                  <c:v>15282.7340433914</c:v>
                </c:pt>
                <c:pt idx="12">
                  <c:v>27862.3942774135</c:v>
                </c:pt>
                <c:pt idx="13">
                  <c:v>18834.8760308936</c:v>
                </c:pt>
                <c:pt idx="14">
                  <c:v>13879.3172690014</c:v>
                </c:pt>
                <c:pt idx="15">
                  <c:v>24618.9713143153</c:v>
                </c:pt>
                <c:pt idx="16">
                  <c:v>6290.69607108316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(C.de)</c:v>
                </c:pt>
                <c:pt idx="13">
                  <c:v>Murcia (R.de)</c:v>
                </c:pt>
                <c:pt idx="14">
                  <c:v>Navarra (C.F.de)</c:v>
                </c:pt>
                <c:pt idx="15">
                  <c:v>País Vasco</c:v>
                </c:pt>
                <c:pt idx="16">
                  <c:v>Rioja (La)</c:v>
                </c:pt>
              </c:strCache>
            </c:strRef>
          </c:cat>
          <c:val>
            <c:numRef>
              <c:f>'GráficosT(2)'!$AD$34:$AD$50</c:f>
              <c:numCache>
                <c:formatCode>General</c:formatCode>
                <c:ptCount val="17"/>
                <c:pt idx="0">
                  <c:v>27342.4694159568</c:v>
                </c:pt>
                <c:pt idx="1">
                  <c:v>23980.3621874166</c:v>
                </c:pt>
                <c:pt idx="2">
                  <c:v>9096.92596641709</c:v>
                </c:pt>
                <c:pt idx="3">
                  <c:v>6860.89602462974</c:v>
                </c:pt>
                <c:pt idx="4">
                  <c:v>11008.0245795766</c:v>
                </c:pt>
                <c:pt idx="5">
                  <c:v>7537.22128149348</c:v>
                </c:pt>
                <c:pt idx="6">
                  <c:v>27690.0863775146</c:v>
                </c:pt>
                <c:pt idx="7">
                  <c:v>30730.7237561577</c:v>
                </c:pt>
                <c:pt idx="8">
                  <c:v>33708.2781438843</c:v>
                </c:pt>
                <c:pt idx="9">
                  <c:v>39105.1204335545</c:v>
                </c:pt>
                <c:pt idx="10">
                  <c:v>9258.94913660914</c:v>
                </c:pt>
                <c:pt idx="11">
                  <c:v>13258.4124276878</c:v>
                </c:pt>
                <c:pt idx="12">
                  <c:v>46213.2458144725</c:v>
                </c:pt>
                <c:pt idx="13">
                  <c:v>15490.6957154749</c:v>
                </c:pt>
                <c:pt idx="14">
                  <c:v>11717.6100700727</c:v>
                </c:pt>
                <c:pt idx="15">
                  <c:v>23304.2523054067</c:v>
                </c:pt>
                <c:pt idx="16">
                  <c:v>5840.28005613364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(C.de)</c:v>
                </c:pt>
                <c:pt idx="13">
                  <c:v>Murcia (R.de)</c:v>
                </c:pt>
                <c:pt idx="14">
                  <c:v>Navarra (C.F.de)</c:v>
                </c:pt>
                <c:pt idx="15">
                  <c:v>País Vasco</c:v>
                </c:pt>
                <c:pt idx="16">
                  <c:v>Rioja (La)</c:v>
                </c:pt>
              </c:strCache>
            </c:strRef>
          </c:cat>
          <c:val>
            <c:numRef>
              <c:f>'GráficosT(2)'!$AF$34:$AF$50</c:f>
              <c:numCache>
                <c:formatCode>General</c:formatCode>
                <c:ptCount val="17"/>
                <c:pt idx="0">
                  <c:v>-625.227603175543</c:v>
                </c:pt>
                <c:pt idx="1">
                  <c:v>-3078.78346391293</c:v>
                </c:pt>
                <c:pt idx="2">
                  <c:v>3718.223316516</c:v>
                </c:pt>
                <c:pt idx="3">
                  <c:v>-6401.61631440259</c:v>
                </c:pt>
                <c:pt idx="4">
                  <c:v>-9101.00443459312</c:v>
                </c:pt>
                <c:pt idx="5">
                  <c:v>1586.04156703909</c:v>
                </c:pt>
                <c:pt idx="6">
                  <c:v>8632.21153423819</c:v>
                </c:pt>
                <c:pt idx="7">
                  <c:v>12695.504153463</c:v>
                </c:pt>
                <c:pt idx="8">
                  <c:v>5637.81845814936</c:v>
                </c:pt>
                <c:pt idx="9">
                  <c:v>-762.9215214375</c:v>
                </c:pt>
                <c:pt idx="10">
                  <c:v>-3244.73830873393</c:v>
                </c:pt>
                <c:pt idx="11">
                  <c:v>2024.32161570359</c:v>
                </c:pt>
                <c:pt idx="12">
                  <c:v>-18350.851537059</c:v>
                </c:pt>
                <c:pt idx="13">
                  <c:v>3344.18031541872</c:v>
                </c:pt>
                <c:pt idx="14">
                  <c:v>2161.70719892872</c:v>
                </c:pt>
                <c:pt idx="15">
                  <c:v>1314.71900890855</c:v>
                </c:pt>
                <c:pt idx="16">
                  <c:v>450.416014949516</c:v>
                </c:pt>
              </c:numCache>
            </c:numRef>
          </c:val>
        </c:ser>
        <c:gapWidth val="150"/>
        <c:overlap val="0"/>
        <c:axId val="19609129"/>
        <c:axId val="21547110"/>
      </c:barChart>
      <c:catAx>
        <c:axId val="19609129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1547110"/>
        <c:crossesAt val="0"/>
        <c:auto val="1"/>
        <c:lblAlgn val="ctr"/>
        <c:lblOffset val="100"/>
      </c:catAx>
      <c:valAx>
        <c:axId val="2154711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9609129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26176753121998"/>
          <c:y val="0.0482744018632225"/>
          <c:w val="0.43772014089017"/>
          <c:h val="0.0372644505610841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881823081069"/>
          <c:y val="0.0333591931730023"/>
          <c:w val="0.964431441989376"/>
          <c:h val="0.912556799290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GráficosV!$AD$6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GráficosV!$AD$7:$AD$23</c:f>
              <c:numCache>
                <c:formatCode>General</c:formatCode>
                <c:ptCount val="17"/>
                <c:pt idx="0">
                  <c:v>19940.1168066372</c:v>
                </c:pt>
                <c:pt idx="1">
                  <c:v>6435.2416131363</c:v>
                </c:pt>
                <c:pt idx="2">
                  <c:v>4487.80199905277</c:v>
                </c:pt>
                <c:pt idx="3">
                  <c:v>2121.63016944918</c:v>
                </c:pt>
                <c:pt idx="4">
                  <c:v>3527.60487331282</c:v>
                </c:pt>
                <c:pt idx="5">
                  <c:v>1895.47368729483</c:v>
                </c:pt>
                <c:pt idx="6">
                  <c:v>11418.0875029389</c:v>
                </c:pt>
                <c:pt idx="7">
                  <c:v>5914.26920322501</c:v>
                </c:pt>
                <c:pt idx="8">
                  <c:v>42787.9477340378</c:v>
                </c:pt>
                <c:pt idx="9">
                  <c:v>20032.2869578096</c:v>
                </c:pt>
                <c:pt idx="10">
                  <c:v>2137.61277827226</c:v>
                </c:pt>
                <c:pt idx="11">
                  <c:v>10532.881215355</c:v>
                </c:pt>
                <c:pt idx="12">
                  <c:v>14254.2373446256</c:v>
                </c:pt>
                <c:pt idx="13">
                  <c:v>4000.24066877667</c:v>
                </c:pt>
                <c:pt idx="14">
                  <c:v>4005.63595538309</c:v>
                </c:pt>
                <c:pt idx="15">
                  <c:v>13222.6977719966</c:v>
                </c:pt>
                <c:pt idx="16">
                  <c:v>934.219578464628</c:v>
                </c:pt>
              </c:numCache>
            </c:numRef>
          </c:val>
        </c:ser>
        <c:ser>
          <c:idx val="1"/>
          <c:order val="1"/>
          <c:tx>
            <c:strRef>
              <c:f>GráficosV!$AE$6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GráficosV!$AE$7:$AE$23</c:f>
              <c:numCache>
                <c:formatCode>General</c:formatCode>
                <c:ptCount val="17"/>
                <c:pt idx="0">
                  <c:v>21740.3173631902</c:v>
                </c:pt>
                <c:pt idx="1">
                  <c:v>6321.76424190962</c:v>
                </c:pt>
                <c:pt idx="2">
                  <c:v>4018.64526360391</c:v>
                </c:pt>
                <c:pt idx="3">
                  <c:v>1958.25302755357</c:v>
                </c:pt>
                <c:pt idx="4">
                  <c:v>3638.29157535995</c:v>
                </c:pt>
                <c:pt idx="5">
                  <c:v>2070.41954344136</c:v>
                </c:pt>
                <c:pt idx="6">
                  <c:v>13655.3649572523</c:v>
                </c:pt>
                <c:pt idx="7">
                  <c:v>6213.62544883715</c:v>
                </c:pt>
                <c:pt idx="8">
                  <c:v>43022.2052792477</c:v>
                </c:pt>
                <c:pt idx="9">
                  <c:v>20259.6352175183</c:v>
                </c:pt>
                <c:pt idx="10">
                  <c:v>3099.26401913914</c:v>
                </c:pt>
                <c:pt idx="11">
                  <c:v>9877.11836456615</c:v>
                </c:pt>
                <c:pt idx="12">
                  <c:v>16895.1688927863</c:v>
                </c:pt>
                <c:pt idx="13">
                  <c:v>4749.75618692731</c:v>
                </c:pt>
                <c:pt idx="14">
                  <c:v>3652.85164701395</c:v>
                </c:pt>
                <c:pt idx="15">
                  <c:v>12080.2637721713</c:v>
                </c:pt>
                <c:pt idx="16">
                  <c:v>1091.57404474999</c:v>
                </c:pt>
              </c:numCache>
            </c:numRef>
          </c:val>
        </c:ser>
        <c:gapWidth val="150"/>
        <c:overlap val="0"/>
        <c:axId val="70671309"/>
        <c:axId val="75668754"/>
      </c:barChart>
      <c:catAx>
        <c:axId val="70671309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5668754"/>
        <c:crossesAt val="0"/>
        <c:auto val="1"/>
        <c:lblAlgn val="ctr"/>
        <c:lblOffset val="100"/>
      </c:catAx>
      <c:valAx>
        <c:axId val="7566875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0671309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7601816922011"/>
          <c:y val="0.909453618530422"/>
          <c:w val="0.393794749403341"/>
          <c:h val="0.054638146957774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78543849972421"/>
          <c:y val="0.0410334346504559"/>
          <c:w val="0.950151682294539"/>
          <c:h val="0.9589665653495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GráficosV!$AU$7:$AU$23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GráficosV!$AW$7:$AW$23</c:f>
              <c:numCache>
                <c:formatCode>General</c:formatCode>
                <c:ptCount val="17"/>
                <c:pt idx="0">
                  <c:v>30643.8014994203</c:v>
                </c:pt>
                <c:pt idx="1">
                  <c:v>15775.6294194039</c:v>
                </c:pt>
                <c:pt idx="2">
                  <c:v>8469.13901392118</c:v>
                </c:pt>
                <c:pt idx="3">
                  <c:v>1067.04861133719</c:v>
                </c:pt>
                <c:pt idx="4">
                  <c:v>2130.13225723768</c:v>
                </c:pt>
                <c:pt idx="5">
                  <c:v>5069.14477700318</c:v>
                </c:pt>
                <c:pt idx="6">
                  <c:v>19352.2616859577</c:v>
                </c:pt>
                <c:pt idx="7">
                  <c:v>18883.9076383211</c:v>
                </c:pt>
                <c:pt idx="8">
                  <c:v>58265.3092199043</c:v>
                </c:pt>
                <c:pt idx="9">
                  <c:v>26531.2573374113</c:v>
                </c:pt>
                <c:pt idx="10">
                  <c:v>3469.82913215808</c:v>
                </c:pt>
                <c:pt idx="11">
                  <c:v>18613.737272571</c:v>
                </c:pt>
                <c:pt idx="12">
                  <c:v>25503.497652016</c:v>
                </c:pt>
                <c:pt idx="13">
                  <c:v>10906.3265517953</c:v>
                </c:pt>
                <c:pt idx="14">
                  <c:v>11007.8567457566</c:v>
                </c:pt>
                <c:pt idx="15">
                  <c:v>28905.5802587693</c:v>
                </c:pt>
                <c:pt idx="16">
                  <c:v>3602.08662815372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GráficosV!$AU$7:$AU$23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GráficosV!$AY$7:$AY$23</c:f>
              <c:numCache>
                <c:formatCode>General</c:formatCode>
                <c:ptCount val="17"/>
                <c:pt idx="0">
                  <c:v>25796.1307658055</c:v>
                </c:pt>
                <c:pt idx="1">
                  <c:v>19626.5768239803</c:v>
                </c:pt>
                <c:pt idx="2">
                  <c:v>8930.05292748098</c:v>
                </c:pt>
                <c:pt idx="3">
                  <c:v>7109.09352535692</c:v>
                </c:pt>
                <c:pt idx="4">
                  <c:v>10579.9017645386</c:v>
                </c:pt>
                <c:pt idx="5">
                  <c:v>5994.93462922408</c:v>
                </c:pt>
                <c:pt idx="6">
                  <c:v>25183.3404678492</c:v>
                </c:pt>
                <c:pt idx="7">
                  <c:v>21557.4384754565</c:v>
                </c:pt>
                <c:pt idx="8">
                  <c:v>32020.6736730438</c:v>
                </c:pt>
                <c:pt idx="9">
                  <c:v>30796.887681809</c:v>
                </c:pt>
                <c:pt idx="10">
                  <c:v>8553.8053291884</c:v>
                </c:pt>
                <c:pt idx="11">
                  <c:v>10920.9312152489</c:v>
                </c:pt>
                <c:pt idx="12">
                  <c:v>35160.8589591988</c:v>
                </c:pt>
                <c:pt idx="13">
                  <c:v>11245.1657114594</c:v>
                </c:pt>
                <c:pt idx="14">
                  <c:v>9760.30139370893</c:v>
                </c:pt>
                <c:pt idx="15">
                  <c:v>19311.6789869503</c:v>
                </c:pt>
                <c:pt idx="16">
                  <c:v>5648.77337083819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GráficosV!$AU$7:$AU$23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GráficosV!$BA$7:$BA$23</c:f>
              <c:numCache>
                <c:formatCode>General</c:formatCode>
                <c:ptCount val="17"/>
                <c:pt idx="0">
                  <c:v>4847.67073361483</c:v>
                </c:pt>
                <c:pt idx="1">
                  <c:v>-3850.9474045764</c:v>
                </c:pt>
                <c:pt idx="2">
                  <c:v>-460.913913559798</c:v>
                </c:pt>
                <c:pt idx="3">
                  <c:v>-6042.04491401973</c:v>
                </c:pt>
                <c:pt idx="4">
                  <c:v>-8449.76950730089</c:v>
                </c:pt>
                <c:pt idx="5">
                  <c:v>-925.7898522209</c:v>
                </c:pt>
                <c:pt idx="6">
                  <c:v>-5831.07878189155</c:v>
                </c:pt>
                <c:pt idx="7">
                  <c:v>-2673.53083713541</c:v>
                </c:pt>
                <c:pt idx="8">
                  <c:v>26244.6355468605</c:v>
                </c:pt>
                <c:pt idx="9">
                  <c:v>-4265.63034439772</c:v>
                </c:pt>
                <c:pt idx="10">
                  <c:v>-5083.97619703032</c:v>
                </c:pt>
                <c:pt idx="11">
                  <c:v>7692.80605732206</c:v>
                </c:pt>
                <c:pt idx="12">
                  <c:v>-9657.36130718275</c:v>
                </c:pt>
                <c:pt idx="13">
                  <c:v>-338.839159664081</c:v>
                </c:pt>
                <c:pt idx="14">
                  <c:v>1247.55535204766</c:v>
                </c:pt>
                <c:pt idx="15">
                  <c:v>9593.90127181902</c:v>
                </c:pt>
                <c:pt idx="16">
                  <c:v>-2046.68674268446</c:v>
                </c:pt>
              </c:numCache>
            </c:numRef>
          </c:val>
        </c:ser>
        <c:gapWidth val="150"/>
        <c:overlap val="0"/>
        <c:axId val="10702132"/>
        <c:axId val="41334334"/>
      </c:barChart>
      <c:catAx>
        <c:axId val="10702132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1334334"/>
        <c:crossesAt val="0"/>
        <c:auto val="1"/>
        <c:lblAlgn val="ctr"/>
        <c:lblOffset val="100"/>
      </c:catAx>
      <c:valAx>
        <c:axId val="4133433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0702132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22683397683398"/>
          <c:y val="0.0462006079027356"/>
          <c:w val="0.41588527302813"/>
          <c:h val="0.039311043566362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7802628862432"/>
          <c:y val="0.0407235246564268"/>
          <c:w val="0.950175486890097"/>
          <c:h val="0.9592764753435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GráficosV!$AU$34:$AU$50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GráficosV!$AW$34:$AW$50</c:f>
              <c:numCache>
                <c:formatCode>General</c:formatCode>
                <c:ptCount val="17"/>
                <c:pt idx="0">
                  <c:v>30643.8014994203</c:v>
                </c:pt>
                <c:pt idx="1">
                  <c:v>15775.6294194039</c:v>
                </c:pt>
                <c:pt idx="2">
                  <c:v>8469.13901392118</c:v>
                </c:pt>
                <c:pt idx="3">
                  <c:v>1067.04861133719</c:v>
                </c:pt>
                <c:pt idx="4">
                  <c:v>2130.13225723768</c:v>
                </c:pt>
                <c:pt idx="5">
                  <c:v>5069.14477700318</c:v>
                </c:pt>
                <c:pt idx="6">
                  <c:v>19352.2616859577</c:v>
                </c:pt>
                <c:pt idx="7">
                  <c:v>18883.9076383211</c:v>
                </c:pt>
                <c:pt idx="8">
                  <c:v>58265.3092199043</c:v>
                </c:pt>
                <c:pt idx="9">
                  <c:v>26531.2573374113</c:v>
                </c:pt>
                <c:pt idx="10">
                  <c:v>3469.82913215808</c:v>
                </c:pt>
                <c:pt idx="11">
                  <c:v>18613.737272571</c:v>
                </c:pt>
                <c:pt idx="12">
                  <c:v>25503.497652016</c:v>
                </c:pt>
                <c:pt idx="13">
                  <c:v>10906.3265517953</c:v>
                </c:pt>
                <c:pt idx="14">
                  <c:v>11007.8567457566</c:v>
                </c:pt>
                <c:pt idx="15">
                  <c:v>28905.5802587693</c:v>
                </c:pt>
                <c:pt idx="16">
                  <c:v>3602.08662815372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GráficosV!$AU$34:$AU$50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GráficosV!$AY$34:$AY$50</c:f>
              <c:numCache>
                <c:formatCode>General</c:formatCode>
                <c:ptCount val="17"/>
                <c:pt idx="0">
                  <c:v>25796.1307658055</c:v>
                </c:pt>
                <c:pt idx="1">
                  <c:v>19626.5768239803</c:v>
                </c:pt>
                <c:pt idx="2">
                  <c:v>8930.05292748098</c:v>
                </c:pt>
                <c:pt idx="3">
                  <c:v>7109.09352535692</c:v>
                </c:pt>
                <c:pt idx="4">
                  <c:v>10579.9017645386</c:v>
                </c:pt>
                <c:pt idx="5">
                  <c:v>5994.93462922408</c:v>
                </c:pt>
                <c:pt idx="6">
                  <c:v>25183.3404678492</c:v>
                </c:pt>
                <c:pt idx="7">
                  <c:v>21557.4384754565</c:v>
                </c:pt>
                <c:pt idx="8">
                  <c:v>32020.6736730438</c:v>
                </c:pt>
                <c:pt idx="9">
                  <c:v>30796.887681809</c:v>
                </c:pt>
                <c:pt idx="10">
                  <c:v>8553.8053291884</c:v>
                </c:pt>
                <c:pt idx="11">
                  <c:v>10920.9312152489</c:v>
                </c:pt>
                <c:pt idx="12">
                  <c:v>35160.8589591988</c:v>
                </c:pt>
                <c:pt idx="13">
                  <c:v>11245.1657114594</c:v>
                </c:pt>
                <c:pt idx="14">
                  <c:v>9760.30139370893</c:v>
                </c:pt>
                <c:pt idx="15">
                  <c:v>19311.6789869503</c:v>
                </c:pt>
                <c:pt idx="16">
                  <c:v>5648.77337083819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GráficosV!$AU$34:$AU$50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GráficosV!$BA$34:$BA$50</c:f>
              <c:numCache>
                <c:formatCode>General</c:formatCode>
                <c:ptCount val="17"/>
                <c:pt idx="0">
                  <c:v>4847.67073361483</c:v>
                </c:pt>
                <c:pt idx="1">
                  <c:v>-3850.9474045764</c:v>
                </c:pt>
                <c:pt idx="2">
                  <c:v>-460.913913559798</c:v>
                </c:pt>
                <c:pt idx="3">
                  <c:v>-6042.04491401973</c:v>
                </c:pt>
                <c:pt idx="4">
                  <c:v>-8449.76950730089</c:v>
                </c:pt>
                <c:pt idx="5">
                  <c:v>-925.7898522209</c:v>
                </c:pt>
                <c:pt idx="6">
                  <c:v>-5831.07878189155</c:v>
                </c:pt>
                <c:pt idx="7">
                  <c:v>-2673.53083713541</c:v>
                </c:pt>
                <c:pt idx="8">
                  <c:v>26244.6355468605</c:v>
                </c:pt>
                <c:pt idx="9">
                  <c:v>-4265.63034439772</c:v>
                </c:pt>
                <c:pt idx="10">
                  <c:v>-5083.97619703032</c:v>
                </c:pt>
                <c:pt idx="11">
                  <c:v>7692.80605732206</c:v>
                </c:pt>
                <c:pt idx="12">
                  <c:v>-9657.36130718275</c:v>
                </c:pt>
                <c:pt idx="13">
                  <c:v>-338.839159664081</c:v>
                </c:pt>
                <c:pt idx="14">
                  <c:v>1247.55535204766</c:v>
                </c:pt>
                <c:pt idx="15">
                  <c:v>9593.90127181902</c:v>
                </c:pt>
                <c:pt idx="16">
                  <c:v>-2046.68674268446</c:v>
                </c:pt>
              </c:numCache>
            </c:numRef>
          </c:val>
        </c:ser>
        <c:gapWidth val="150"/>
        <c:overlap val="0"/>
        <c:axId val="68944005"/>
        <c:axId val="85925366"/>
      </c:barChart>
      <c:catAx>
        <c:axId val="68944005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5925366"/>
        <c:crossesAt val="0"/>
        <c:auto val="1"/>
        <c:lblAlgn val="ctr"/>
        <c:lblOffset val="100"/>
      </c:catAx>
      <c:valAx>
        <c:axId val="8592536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8944005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44146996077352"/>
          <c:y val="0.0513338722716249"/>
          <c:w val="0.393297088982176"/>
          <c:h val="0.035569927243330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05241001894338"/>
          <c:y val="0.0506779498028657"/>
          <c:w val="0.978446642812039"/>
          <c:h val="0.8741225117799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ser>
          <c:idx val="1"/>
          <c:order val="1"/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gapWidth val="190"/>
        <c:overlap val="0"/>
        <c:axId val="52112154"/>
        <c:axId val="81333113"/>
      </c:barChart>
      <c:catAx>
        <c:axId val="5211215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1333113"/>
        <c:crossesAt val="0"/>
        <c:auto val="1"/>
        <c:lblAlgn val="ctr"/>
        <c:lblOffset val="100"/>
      </c:catAx>
      <c:valAx>
        <c:axId val="8133311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2112154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2647863607662"/>
          <c:y val="0.941244350418309"/>
          <c:w val="0.204925278888655"/>
          <c:h val="0.033849408596980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7107978857287"/>
          <c:y val="0.0417552677363232"/>
          <c:w val="0.966524037251447"/>
          <c:h val="0.86738836265223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ser>
          <c:idx val="1"/>
          <c:order val="1"/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gapWidth val="190"/>
        <c:overlap val="0"/>
        <c:axId val="15693281"/>
        <c:axId val="48401441"/>
      </c:barChart>
      <c:catAx>
        <c:axId val="1569328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8401441"/>
        <c:crossesAt val="0"/>
        <c:auto val="1"/>
        <c:lblAlgn val="ctr"/>
        <c:lblOffset val="100"/>
      </c:catAx>
      <c:valAx>
        <c:axId val="48401441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5693281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3399614061582"/>
          <c:y val="0.943456408273729"/>
          <c:w val="0.205680006711972"/>
          <c:h val="0.034022810748115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6964173475801"/>
          <c:y val="0.0432913417316537"/>
          <c:w val="0.9674837628326"/>
          <c:h val="0.8636272745450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ser>
          <c:idx val="1"/>
          <c:order val="1"/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gapWidth val="190"/>
        <c:overlap val="0"/>
        <c:axId val="57623716"/>
        <c:axId val="4170442"/>
      </c:barChart>
      <c:catAx>
        <c:axId val="576237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170442"/>
        <c:crossesAt val="0"/>
        <c:auto val="1"/>
        <c:lblAlgn val="ctr"/>
        <c:lblOffset val="100"/>
      </c:catAx>
      <c:valAx>
        <c:axId val="417044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7623716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2920595013618"/>
          <c:y val="0.941511697660468"/>
          <c:w val="0.205447307772889"/>
          <c:h val="0.035192961407718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21208821127144"/>
          <c:y val="0.0451505016722408"/>
          <c:w val="0.955213721753335"/>
          <c:h val="0.820847268673356"/>
        </c:manualLayout>
      </c:layout>
      <c:lineChart>
        <c:grouping val="standard"/>
        <c:varyColors val="0"/>
        <c:ser>
          <c:idx val="0"/>
          <c:order val="0"/>
          <c:tx>
            <c:strRef>
              <c:f>EXPT_VL!$L$5</c:f>
              <c:strCache>
                <c:ptCount val="1"/>
                <c:pt idx="0">
                  <c:v>Exportación Interregional M€</c:v>
                </c:pt>
              </c:strCache>
            </c:strRef>
          </c:tx>
          <c:spPr>
            <a:solidFill>
              <a:srgbClr val="3366ff"/>
            </a:solidFill>
            <a:ln w="12600">
              <a:solidFill>
                <a:srgbClr val="3366ff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EXPT_VL!$B$6:$B$57;EXPT_VL!$B$58:$B$63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val>
            <c:numRef>
              <c:f>EXPT_VL!$M$6:$M$57;EXPT_VL!$M$58:$M$63</c:f>
              <c:numCache>
                <c:formatCode>General</c:formatCode>
                <c:ptCount val="58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0.0669083193865573</c:v>
                </c:pt>
                <c:pt idx="5">
                  <c:v>0.0328376523144141</c:v>
                </c:pt>
                <c:pt idx="6">
                  <c:v>0.0717977707162888</c:v>
                </c:pt>
                <c:pt idx="7">
                  <c:v>0.0751119388436132</c:v>
                </c:pt>
                <c:pt idx="8">
                  <c:v>0.0301476319549018</c:v>
                </c:pt>
                <c:pt idx="9">
                  <c:v>0.0999379906824797</c:v>
                </c:pt>
                <c:pt idx="10">
                  <c:v>0.081037029142039</c:v>
                </c:pt>
                <c:pt idx="11">
                  <c:v>0.0987603099484803</c:v>
                </c:pt>
                <c:pt idx="12">
                  <c:v>0.110621645480165</c:v>
                </c:pt>
                <c:pt idx="13">
                  <c:v>0.0368735204669946</c:v>
                </c:pt>
                <c:pt idx="14">
                  <c:v>0.0366081208370045</c:v>
                </c:pt>
                <c:pt idx="15">
                  <c:v>0.0170402681565535</c:v>
                </c:pt>
                <c:pt idx="16">
                  <c:v>0.0535292192143728</c:v>
                </c:pt>
                <c:pt idx="17">
                  <c:v>0.0805272528475876</c:v>
                </c:pt>
                <c:pt idx="18">
                  <c:v>0.0791234449006347</c:v>
                </c:pt>
                <c:pt idx="19">
                  <c:v>0.10669876168172</c:v>
                </c:pt>
                <c:pt idx="20">
                  <c:v>0.110578393935975</c:v>
                </c:pt>
                <c:pt idx="21">
                  <c:v>0.125093035954205</c:v>
                </c:pt>
                <c:pt idx="22">
                  <c:v>0.119317533690325</c:v>
                </c:pt>
                <c:pt idx="23">
                  <c:v>0.0784347493739306</c:v>
                </c:pt>
                <c:pt idx="24">
                  <c:v>0.0390354626722619</c:v>
                </c:pt>
                <c:pt idx="25">
                  <c:v>0.039535658504423</c:v>
                </c:pt>
                <c:pt idx="26">
                  <c:v>0.0256316093885664</c:v>
                </c:pt>
                <c:pt idx="27">
                  <c:v>0.0311503988051837</c:v>
                </c:pt>
                <c:pt idx="28">
                  <c:v>-0.00743264049755326</c:v>
                </c:pt>
                <c:pt idx="29">
                  <c:v>-0.0207151824595655</c:v>
                </c:pt>
                <c:pt idx="30">
                  <c:v>-0.0112417187972262</c:v>
                </c:pt>
                <c:pt idx="31">
                  <c:v>-0.0151746597492919</c:v>
                </c:pt>
                <c:pt idx="32">
                  <c:v>0.0338743742455982</c:v>
                </c:pt>
                <c:pt idx="33">
                  <c:v>0.0206143615096075</c:v>
                </c:pt>
                <c:pt idx="34">
                  <c:v>0.00613915331709667</c:v>
                </c:pt>
                <c:pt idx="35">
                  <c:v>0.0442007510328507</c:v>
                </c:pt>
                <c:pt idx="36">
                  <c:v>0.0755101010435621</c:v>
                </c:pt>
                <c:pt idx="37">
                  <c:v>0.0793009596632801</c:v>
                </c:pt>
                <c:pt idx="38">
                  <c:v>0.0877994387116239</c:v>
                </c:pt>
                <c:pt idx="39">
                  <c:v>0.0894271309314877</c:v>
                </c:pt>
                <c:pt idx="40">
                  <c:v>0.0233796807805601</c:v>
                </c:pt>
                <c:pt idx="41">
                  <c:v>0.0895825598922573</c:v>
                </c:pt>
                <c:pt idx="42">
                  <c:v>0.112999422457654</c:v>
                </c:pt>
                <c:pt idx="43">
                  <c:v>0.0845378611749343</c:v>
                </c:pt>
                <c:pt idx="44">
                  <c:v>0.13100740178863</c:v>
                </c:pt>
                <c:pt idx="45">
                  <c:v>0.0697680523266334</c:v>
                </c:pt>
                <c:pt idx="46">
                  <c:v>0.0232498235629463</c:v>
                </c:pt>
                <c:pt idx="47">
                  <c:v>0.0573283448145734</c:v>
                </c:pt>
                <c:pt idx="48">
                  <c:v>0.0317316132464347</c:v>
                </c:pt>
                <c:pt idx="49">
                  <c:v>0.080284797137753</c:v>
                </c:pt>
                <c:pt idx="50">
                  <c:v>0.102792638436246</c:v>
                </c:pt>
                <c:pt idx="51">
                  <c:v>0.0702930147059835</c:v>
                </c:pt>
                <c:pt idx="52">
                  <c:v>0.0114873417408848</c:v>
                </c:pt>
                <c:pt idx="53">
                  <c:v>-0.0584610594686747</c:v>
                </c:pt>
                <c:pt idx="54">
                  <c:v>-0.0416081581286575</c:v>
                </c:pt>
                <c:pt idx="55">
                  <c:v>-0.11695804132084</c:v>
                </c:pt>
                <c:pt idx="56">
                  <c:v>-0.240770997256524</c:v>
                </c:pt>
                <c:pt idx="57">
                  <c:v>-0.224120627796997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INTRA_VL!$L$5</c:f>
              <c:strCache>
                <c:ptCount val="1"/>
                <c:pt idx="0">
                  <c:v>Intra-regional M€</c:v>
                </c:pt>
              </c:strCache>
            </c:strRef>
          </c:tx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EXPT_VL!$B$6:$B$57;EXPT_VL!$B$58:$B$63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val>
            <c:numRef>
              <c:f>INTRA_VL!$M$6:$M$57;INTRA_VL!$M$58:$M$63</c:f>
              <c:numCache>
                <c:formatCode>General</c:formatCode>
                <c:ptCount val="58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0.0279310708990837</c:v>
                </c:pt>
                <c:pt idx="5">
                  <c:v>0.0775197100353425</c:v>
                </c:pt>
                <c:pt idx="6">
                  <c:v>0.072716959718638</c:v>
                </c:pt>
                <c:pt idx="7">
                  <c:v>0.0882663480240508</c:v>
                </c:pt>
                <c:pt idx="8">
                  <c:v>0.0366434763903491</c:v>
                </c:pt>
                <c:pt idx="9">
                  <c:v>0.0374928236354787</c:v>
                </c:pt>
                <c:pt idx="10">
                  <c:v>0.0514461815524971</c:v>
                </c:pt>
                <c:pt idx="11">
                  <c:v>0.0484237910065348</c:v>
                </c:pt>
                <c:pt idx="12">
                  <c:v>0.0677745680393283</c:v>
                </c:pt>
                <c:pt idx="13">
                  <c:v>0.0770574539114341</c:v>
                </c:pt>
                <c:pt idx="14">
                  <c:v>0.0738022679375383</c:v>
                </c:pt>
                <c:pt idx="15">
                  <c:v>0.0742706588110261</c:v>
                </c:pt>
                <c:pt idx="16">
                  <c:v>0.0222199684276829</c:v>
                </c:pt>
                <c:pt idx="17">
                  <c:v>0.0332979833858964</c:v>
                </c:pt>
                <c:pt idx="18">
                  <c:v>0.0320696348223318</c:v>
                </c:pt>
                <c:pt idx="19">
                  <c:v>0.0448656970408425</c:v>
                </c:pt>
                <c:pt idx="20">
                  <c:v>0.114091911038022</c:v>
                </c:pt>
                <c:pt idx="21">
                  <c:v>0.111459843843549</c:v>
                </c:pt>
                <c:pt idx="22">
                  <c:v>0.0717068965018025</c:v>
                </c:pt>
                <c:pt idx="23">
                  <c:v>0.0654090870175246</c:v>
                </c:pt>
                <c:pt idx="24">
                  <c:v>0.0757997811715646</c:v>
                </c:pt>
                <c:pt idx="25">
                  <c:v>0.0754816583427041</c:v>
                </c:pt>
                <c:pt idx="26">
                  <c:v>0.0977716582480208</c:v>
                </c:pt>
                <c:pt idx="27">
                  <c:v>0.106464072769514</c:v>
                </c:pt>
                <c:pt idx="28">
                  <c:v>0.0772466543072494</c:v>
                </c:pt>
                <c:pt idx="29">
                  <c:v>0.0443732422157001</c:v>
                </c:pt>
                <c:pt idx="30">
                  <c:v>0.066335765448746</c:v>
                </c:pt>
                <c:pt idx="31">
                  <c:v>0.0526069442569927</c:v>
                </c:pt>
                <c:pt idx="32">
                  <c:v>0.0268518010898657</c:v>
                </c:pt>
                <c:pt idx="33">
                  <c:v>0.0311947425751013</c:v>
                </c:pt>
                <c:pt idx="34">
                  <c:v>0.0188664472050663</c:v>
                </c:pt>
                <c:pt idx="35">
                  <c:v>0.0118022293146945</c:v>
                </c:pt>
                <c:pt idx="36">
                  <c:v>-0.00953694885082486</c:v>
                </c:pt>
                <c:pt idx="37">
                  <c:v>0.048985341316405</c:v>
                </c:pt>
                <c:pt idx="38">
                  <c:v>0.0507096010697627</c:v>
                </c:pt>
                <c:pt idx="39">
                  <c:v>0.058551042076382</c:v>
                </c:pt>
                <c:pt idx="40">
                  <c:v>0.036752287723987</c:v>
                </c:pt>
                <c:pt idx="41">
                  <c:v>0.071405437564901</c:v>
                </c:pt>
                <c:pt idx="42">
                  <c:v>0.0646807884418706</c:v>
                </c:pt>
                <c:pt idx="43">
                  <c:v>0.0128465741873306</c:v>
                </c:pt>
                <c:pt idx="44">
                  <c:v>0.128837809903154</c:v>
                </c:pt>
                <c:pt idx="45">
                  <c:v>0.0404873595832587</c:v>
                </c:pt>
                <c:pt idx="46">
                  <c:v>0.0291587670914218</c:v>
                </c:pt>
                <c:pt idx="47">
                  <c:v>0.067587302227418</c:v>
                </c:pt>
                <c:pt idx="48">
                  <c:v>0.0614180340780835</c:v>
                </c:pt>
                <c:pt idx="49">
                  <c:v>0.0240280159786375</c:v>
                </c:pt>
                <c:pt idx="50">
                  <c:v>0.0512504100943304</c:v>
                </c:pt>
                <c:pt idx="51">
                  <c:v>0.0422200589733342</c:v>
                </c:pt>
                <c:pt idx="52">
                  <c:v>-0.032253859516018</c:v>
                </c:pt>
                <c:pt idx="53">
                  <c:v>-0.0231683862896023</c:v>
                </c:pt>
                <c:pt idx="54">
                  <c:v>-0.0107970664102194</c:v>
                </c:pt>
                <c:pt idx="55">
                  <c:v>-0.105551819948419</c:v>
                </c:pt>
                <c:pt idx="56">
                  <c:v>-0.270197127113474</c:v>
                </c:pt>
                <c:pt idx="57">
                  <c:v>-0.223782164275224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ff8080"/>
            </a:solidFill>
            <a:ln w="12600">
              <a:solidFill>
                <a:srgbClr val="ff8080"/>
              </a:solidFill>
              <a:custDash/>
              <a:round/>
            </a:ln>
          </c:spPr>
          <c:marker>
            <c:symbol val="none"/>
          </c:marker>
          <c:cat>
            <c:strRef>
              <c:f>EXPT_VL!$B$6:$B$57;EXPT_VL!$B$58:$B$63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smooth val="1"/>
        </c:ser>
        <c:hiLowLines>
          <c:spPr>
            <a:ln>
              <a:noFill/>
            </a:ln>
          </c:spPr>
        </c:hiLowLines>
        <c:marker val="0"/>
        <c:axId val="36287347"/>
        <c:axId val="29816051"/>
      </c:lineChart>
      <c:catAx>
        <c:axId val="36287347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9816051"/>
        <c:crossesAt val="0"/>
        <c:auto val="1"/>
        <c:lblAlgn val="ctr"/>
        <c:lblOffset val="100"/>
      </c:catAx>
      <c:valAx>
        <c:axId val="29816051"/>
        <c:scaling>
          <c:orientation val="minMax"/>
          <c:max val="0.3"/>
          <c:min val="-0.3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numFmt formatCode="0\ %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6287347"/>
        <c:crossesAt val="1"/>
        <c:crossBetween val="midCat"/>
      </c:valAx>
      <c:spPr>
        <a:noFill/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801864960522734"/>
          <c:y val="0.448272017837235"/>
          <c:w val="0.170432888646883"/>
          <c:h val="0.10222965440356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881823081069"/>
          <c:y val="0.033179520984399"/>
          <c:w val="0.964431441989376"/>
          <c:h val="0.9129861568885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GráficosV!$Z$6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GráficosV!$Z$7:$Z$23</c:f>
              <c:numCache>
                <c:formatCode>General</c:formatCode>
                <c:ptCount val="17"/>
                <c:pt idx="0">
                  <c:v>30387.4173887315</c:v>
                </c:pt>
                <c:pt idx="1">
                  <c:v>15054.4886453815</c:v>
                </c:pt>
                <c:pt idx="2">
                  <c:v>8704.55225043104</c:v>
                </c:pt>
                <c:pt idx="3">
                  <c:v>925.51605374677</c:v>
                </c:pt>
                <c:pt idx="4">
                  <c:v>2858.9860795722</c:v>
                </c:pt>
                <c:pt idx="5">
                  <c:v>4507.45969286326</c:v>
                </c:pt>
                <c:pt idx="6">
                  <c:v>19367.3203856891</c:v>
                </c:pt>
                <c:pt idx="7">
                  <c:v>18742.8141264106</c:v>
                </c:pt>
                <c:pt idx="8">
                  <c:v>53096.5224403028</c:v>
                </c:pt>
                <c:pt idx="9">
                  <c:v>26179.1699759366</c:v>
                </c:pt>
                <c:pt idx="10">
                  <c:v>3365.13004937818</c:v>
                </c:pt>
                <c:pt idx="11">
                  <c:v>16486.8923700425</c:v>
                </c:pt>
                <c:pt idx="12">
                  <c:v>23100.8863154487</c:v>
                </c:pt>
                <c:pt idx="13">
                  <c:v>9892.42815077743</c:v>
                </c:pt>
                <c:pt idx="14">
                  <c:v>10250.6749925016</c:v>
                </c:pt>
                <c:pt idx="15">
                  <c:v>25625.7978158522</c:v>
                </c:pt>
                <c:pt idx="16">
                  <c:v>3471.81966850588</c:v>
                </c:pt>
              </c:numCache>
            </c:numRef>
          </c:val>
        </c:ser>
        <c:ser>
          <c:idx val="1"/>
          <c:order val="1"/>
          <c:tx>
            <c:strRef>
              <c:f>GráficosV!$AA$6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GráficosV!$AA$7:$AA$23</c:f>
              <c:numCache>
                <c:formatCode>General</c:formatCode>
                <c:ptCount val="17"/>
                <c:pt idx="0">
                  <c:v>31509.8191652692</c:v>
                </c:pt>
                <c:pt idx="1">
                  <c:v>16135.3262234562</c:v>
                </c:pt>
                <c:pt idx="2">
                  <c:v>8584.54391766644</c:v>
                </c:pt>
                <c:pt idx="3">
                  <c:v>1109.66915743773</c:v>
                </c:pt>
                <c:pt idx="4">
                  <c:v>2208.04852347127</c:v>
                </c:pt>
                <c:pt idx="5">
                  <c:v>5220.38204686569</c:v>
                </c:pt>
                <c:pt idx="6">
                  <c:v>19463.4569146599</c:v>
                </c:pt>
                <c:pt idx="7">
                  <c:v>20031.445423733</c:v>
                </c:pt>
                <c:pt idx="8">
                  <c:v>58372.7149537917</c:v>
                </c:pt>
                <c:pt idx="9">
                  <c:v>27658.5703332414</c:v>
                </c:pt>
                <c:pt idx="10">
                  <c:v>3398.51169927712</c:v>
                </c:pt>
                <c:pt idx="11">
                  <c:v>18752.7964244337</c:v>
                </c:pt>
                <c:pt idx="12">
                  <c:v>26632.4508308494</c:v>
                </c:pt>
                <c:pt idx="13">
                  <c:v>11336.3115226698</c:v>
                </c:pt>
                <c:pt idx="14">
                  <c:v>10573.8813680387</c:v>
                </c:pt>
                <c:pt idx="15">
                  <c:v>29171.1201401883</c:v>
                </c:pt>
                <c:pt idx="16">
                  <c:v>3672.02258202195</c:v>
                </c:pt>
              </c:numCache>
            </c:numRef>
          </c:val>
        </c:ser>
        <c:gapWidth val="150"/>
        <c:overlap val="0"/>
        <c:axId val="53113259"/>
        <c:axId val="83029875"/>
      </c:barChart>
      <c:catAx>
        <c:axId val="53113259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3029875"/>
        <c:crossesAt val="0"/>
        <c:auto val="1"/>
        <c:lblAlgn val="ctr"/>
        <c:lblOffset val="100"/>
      </c:catAx>
      <c:valAx>
        <c:axId val="8302987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3113259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7601816922011"/>
          <c:y val="0.910349373764008"/>
          <c:w val="0.393794749403341"/>
          <c:h val="0.054163920017578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99692685925"/>
          <c:y val="0.0331643895989423"/>
          <c:w val="0.964428395820529"/>
          <c:h val="0.912736888497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GráficosV!$AB$6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GráficosV!$AB$7:$AB$23</c:f>
              <c:numCache>
                <c:formatCode>General</c:formatCode>
                <c:ptCount val="17"/>
                <c:pt idx="0">
                  <c:v>23393.4055789715</c:v>
                </c:pt>
                <c:pt idx="1">
                  <c:v>22367.2061429172</c:v>
                </c:pt>
                <c:pt idx="2">
                  <c:v>8133.23972379101</c:v>
                </c:pt>
                <c:pt idx="3">
                  <c:v>5124.42136995241</c:v>
                </c:pt>
                <c:pt idx="4">
                  <c:v>7990.80010409575</c:v>
                </c:pt>
                <c:pt idx="5">
                  <c:v>4881.61185225257</c:v>
                </c:pt>
                <c:pt idx="6">
                  <c:v>24548.9961566966</c:v>
                </c:pt>
                <c:pt idx="7">
                  <c:v>22419.8643425322</c:v>
                </c:pt>
                <c:pt idx="8">
                  <c:v>28609.3086927854</c:v>
                </c:pt>
                <c:pt idx="9">
                  <c:v>25644.8065535496</c:v>
                </c:pt>
                <c:pt idx="10">
                  <c:v>7218.84686889915</c:v>
                </c:pt>
                <c:pt idx="11">
                  <c:v>13086.103297847</c:v>
                </c:pt>
                <c:pt idx="12">
                  <c:v>35365.5650311398</c:v>
                </c:pt>
                <c:pt idx="13">
                  <c:v>9572.00770603231</c:v>
                </c:pt>
                <c:pt idx="14">
                  <c:v>8236.49906909107</c:v>
                </c:pt>
                <c:pt idx="15">
                  <c:v>20594.9657222579</c:v>
                </c:pt>
                <c:pt idx="16">
                  <c:v>4830.22818876025</c:v>
                </c:pt>
              </c:numCache>
            </c:numRef>
          </c:val>
        </c:ser>
        <c:ser>
          <c:idx val="1"/>
          <c:order val="1"/>
          <c:tx>
            <c:strRef>
              <c:f>GráficosV!$AC$6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GráficosV!$AC$7:$AC$23</c:f>
              <c:numCache>
                <c:formatCode>General</c:formatCode>
                <c:ptCount val="17"/>
                <c:pt idx="0">
                  <c:v>26140.882107215</c:v>
                </c:pt>
                <c:pt idx="1">
                  <c:v>19548.8981264684</c:v>
                </c:pt>
                <c:pt idx="2">
                  <c:v>9077.91395877641</c:v>
                </c:pt>
                <c:pt idx="3">
                  <c:v>7109.72106660719</c:v>
                </c:pt>
                <c:pt idx="4">
                  <c:v>11058.0181598045</c:v>
                </c:pt>
                <c:pt idx="5">
                  <c:v>6111.80426721774</c:v>
                </c:pt>
                <c:pt idx="6">
                  <c:v>26130.473190201</c:v>
                </c:pt>
                <c:pt idx="7">
                  <c:v>22362.0214948569</c:v>
                </c:pt>
                <c:pt idx="8">
                  <c:v>32007.8243860609</c:v>
                </c:pt>
                <c:pt idx="9">
                  <c:v>31707.1707379198</c:v>
                </c:pt>
                <c:pt idx="10">
                  <c:v>8406.78776847676</c:v>
                </c:pt>
                <c:pt idx="11">
                  <c:v>10880.2388414524</c:v>
                </c:pt>
                <c:pt idx="12">
                  <c:v>36784.1506429831</c:v>
                </c:pt>
                <c:pt idx="13">
                  <c:v>11472.7588284694</c:v>
                </c:pt>
                <c:pt idx="14">
                  <c:v>9314.96315217517</c:v>
                </c:pt>
                <c:pt idx="15">
                  <c:v>19913.7878149302</c:v>
                </c:pt>
                <c:pt idx="16">
                  <c:v>5803.6566834566</c:v>
                </c:pt>
              </c:numCache>
            </c:numRef>
          </c:val>
        </c:ser>
        <c:gapWidth val="150"/>
        <c:overlap val="0"/>
        <c:axId val="95228653"/>
        <c:axId val="88118349"/>
      </c:barChart>
      <c:catAx>
        <c:axId val="95228653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8118349"/>
        <c:crossesAt val="0"/>
        <c:auto val="1"/>
        <c:lblAlgn val="ctr"/>
        <c:lblOffset val="100"/>
      </c:catAx>
      <c:valAx>
        <c:axId val="8811834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5228653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183159188691"/>
          <c:y val="0.910312913177611"/>
          <c:w val="0.392977873386601"/>
          <c:h val="0.0543190832966064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881823081069"/>
          <c:y val="0.0333591931730023"/>
          <c:w val="0.964431441989376"/>
          <c:h val="0.912556799290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GráficosV!$AD$6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GráficosV!$AD$7:$AD$23</c:f>
              <c:numCache>
                <c:formatCode>General</c:formatCode>
                <c:ptCount val="17"/>
                <c:pt idx="0">
                  <c:v>19940.1168066372</c:v>
                </c:pt>
                <c:pt idx="1">
                  <c:v>6435.2416131363</c:v>
                </c:pt>
                <c:pt idx="2">
                  <c:v>4487.80199905277</c:v>
                </c:pt>
                <c:pt idx="3">
                  <c:v>2121.63016944918</c:v>
                </c:pt>
                <c:pt idx="4">
                  <c:v>3527.60487331282</c:v>
                </c:pt>
                <c:pt idx="5">
                  <c:v>1895.47368729483</c:v>
                </c:pt>
                <c:pt idx="6">
                  <c:v>11418.0875029389</c:v>
                </c:pt>
                <c:pt idx="7">
                  <c:v>5914.26920322501</c:v>
                </c:pt>
                <c:pt idx="8">
                  <c:v>42787.9477340378</c:v>
                </c:pt>
                <c:pt idx="9">
                  <c:v>20032.2869578096</c:v>
                </c:pt>
                <c:pt idx="10">
                  <c:v>2137.61277827226</c:v>
                </c:pt>
                <c:pt idx="11">
                  <c:v>10532.881215355</c:v>
                </c:pt>
                <c:pt idx="12">
                  <c:v>14254.2373446256</c:v>
                </c:pt>
                <c:pt idx="13">
                  <c:v>4000.24066877667</c:v>
                </c:pt>
                <c:pt idx="14">
                  <c:v>4005.63595538309</c:v>
                </c:pt>
                <c:pt idx="15">
                  <c:v>13222.6977719966</c:v>
                </c:pt>
                <c:pt idx="16">
                  <c:v>934.219578464628</c:v>
                </c:pt>
              </c:numCache>
            </c:numRef>
          </c:val>
        </c:ser>
        <c:ser>
          <c:idx val="1"/>
          <c:order val="1"/>
          <c:tx>
            <c:strRef>
              <c:f>GráficosV!$AE$6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GráficosV!$AE$7:$AE$23</c:f>
              <c:numCache>
                <c:formatCode>General</c:formatCode>
                <c:ptCount val="17"/>
                <c:pt idx="0">
                  <c:v>21740.3173631902</c:v>
                </c:pt>
                <c:pt idx="1">
                  <c:v>6321.76424190962</c:v>
                </c:pt>
                <c:pt idx="2">
                  <c:v>4018.64526360391</c:v>
                </c:pt>
                <c:pt idx="3">
                  <c:v>1958.25302755357</c:v>
                </c:pt>
                <c:pt idx="4">
                  <c:v>3638.29157535995</c:v>
                </c:pt>
                <c:pt idx="5">
                  <c:v>2070.41954344136</c:v>
                </c:pt>
                <c:pt idx="6">
                  <c:v>13655.3649572523</c:v>
                </c:pt>
                <c:pt idx="7">
                  <c:v>6213.62544883715</c:v>
                </c:pt>
                <c:pt idx="8">
                  <c:v>43022.2052792477</c:v>
                </c:pt>
                <c:pt idx="9">
                  <c:v>20259.6352175183</c:v>
                </c:pt>
                <c:pt idx="10">
                  <c:v>3099.26401913914</c:v>
                </c:pt>
                <c:pt idx="11">
                  <c:v>9877.11836456615</c:v>
                </c:pt>
                <c:pt idx="12">
                  <c:v>16895.1688927863</c:v>
                </c:pt>
                <c:pt idx="13">
                  <c:v>4749.75618692731</c:v>
                </c:pt>
                <c:pt idx="14">
                  <c:v>3652.85164701395</c:v>
                </c:pt>
                <c:pt idx="15">
                  <c:v>12080.2637721713</c:v>
                </c:pt>
                <c:pt idx="16">
                  <c:v>1091.57404474999</c:v>
                </c:pt>
              </c:numCache>
            </c:numRef>
          </c:val>
        </c:ser>
        <c:gapWidth val="150"/>
        <c:overlap val="0"/>
        <c:axId val="21453108"/>
        <c:axId val="30498077"/>
      </c:barChart>
      <c:catAx>
        <c:axId val="21453108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0498077"/>
        <c:crossesAt val="0"/>
        <c:auto val="1"/>
        <c:lblAlgn val="ctr"/>
        <c:lblOffset val="100"/>
      </c:catAx>
      <c:valAx>
        <c:axId val="30498077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1453108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7601816922011"/>
          <c:y val="0.909453618530422"/>
          <c:w val="0.393794749403341"/>
          <c:h val="0.054638146957774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59041509834067"/>
          <c:y val="0.0398262798004066"/>
          <c:w val="0.959974553358427"/>
          <c:h val="0.8720199593420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'GráficosT(2)'!$AV$6</c:f>
              <c:strCache>
                <c:ptCount val="1"/>
                <c:pt idx="0">
                  <c:v>7.334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'GráficosT(2)'!$AV$7:$AV$74</c:f>
              <c:numCache>
                <c:formatCode>General</c:formatCode>
                <c:ptCount val="68"/>
                <c:pt idx="0">
                  <c:v>7442.59526934478</c:v>
                </c:pt>
                <c:pt idx="1">
                  <c:v>5774.64667059635</c:v>
                </c:pt>
                <c:pt idx="2">
                  <c:v>4738.34075619687</c:v>
                </c:pt>
                <c:pt idx="3">
                  <c:v>5465.45375843126</c:v>
                </c:pt>
                <c:pt idx="4">
                  <c:v>5486.68953536568</c:v>
                </c:pt>
                <c:pt idx="5">
                  <c:v>3338.10073132515</c:v>
                </c:pt>
                <c:pt idx="6">
                  <c:v>3592.37477667833</c:v>
                </c:pt>
                <c:pt idx="7">
                  <c:v>3754.875619202</c:v>
                </c:pt>
                <c:pt idx="8">
                  <c:v>2981.2776698985</c:v>
                </c:pt>
                <c:pt idx="9">
                  <c:v>140.551860564294</c:v>
                </c:pt>
                <c:pt idx="10">
                  <c:v>155.61043058704</c:v>
                </c:pt>
                <c:pt idx="11">
                  <c:v>162.941560620982</c:v>
                </c:pt>
                <c:pt idx="12">
                  <c:v>121.361101430534</c:v>
                </c:pt>
                <c:pt idx="13">
                  <c:v>388.848952585895</c:v>
                </c:pt>
                <c:pt idx="14">
                  <c:v>433.225156243474</c:v>
                </c:pt>
                <c:pt idx="15">
                  <c:v>469.600200869781</c:v>
                </c:pt>
                <c:pt idx="16">
                  <c:v>470.881209458035</c:v>
                </c:pt>
                <c:pt idx="17">
                  <c:v>2165.62854605451</c:v>
                </c:pt>
                <c:pt idx="18">
                  <c:v>2311.4000613437</c:v>
                </c:pt>
                <c:pt idx="19">
                  <c:v>2800.94687912667</c:v>
                </c:pt>
                <c:pt idx="20">
                  <c:v>2858.4411558249</c:v>
                </c:pt>
                <c:pt idx="21">
                  <c:v>8870.12196696319</c:v>
                </c:pt>
                <c:pt idx="22">
                  <c:v>8835.35282481683</c:v>
                </c:pt>
                <c:pt idx="23">
                  <c:v>8849.07748619039</c:v>
                </c:pt>
                <c:pt idx="24">
                  <c:v>9884.83193118192</c:v>
                </c:pt>
                <c:pt idx="25">
                  <c:v>11073.5560518711</c:v>
                </c:pt>
                <c:pt idx="26">
                  <c:v>12773.5391962985</c:v>
                </c:pt>
                <c:pt idx="27">
                  <c:v>13357.9084021954</c:v>
                </c:pt>
                <c:pt idx="28">
                  <c:v>12285.3436057921</c:v>
                </c:pt>
                <c:pt idx="29">
                  <c:v>10001.4260324889</c:v>
                </c:pt>
                <c:pt idx="30">
                  <c:v>10174.6154698909</c:v>
                </c:pt>
                <c:pt idx="31">
                  <c:v>9931.19252792031</c:v>
                </c:pt>
                <c:pt idx="32">
                  <c:v>10287.1486988019</c:v>
                </c:pt>
                <c:pt idx="33">
                  <c:v>9969.57068457265</c:v>
                </c:pt>
                <c:pt idx="34">
                  <c:v>11991.9189452903</c:v>
                </c:pt>
                <c:pt idx="35">
                  <c:v>11269.5909379915</c:v>
                </c:pt>
                <c:pt idx="36">
                  <c:v>10094.6380780625</c:v>
                </c:pt>
                <c:pt idx="37">
                  <c:v>1304.06408750782</c:v>
                </c:pt>
                <c:pt idx="38">
                  <c:v>1609.31491945268</c:v>
                </c:pt>
                <c:pt idx="39">
                  <c:v>1480.14744085281</c:v>
                </c:pt>
                <c:pt idx="40">
                  <c:v>1578.21254126122</c:v>
                </c:pt>
                <c:pt idx="41">
                  <c:v>3894.16444544565</c:v>
                </c:pt>
                <c:pt idx="42">
                  <c:v>4053.8807093355</c:v>
                </c:pt>
                <c:pt idx="43">
                  <c:v>3643.34731075215</c:v>
                </c:pt>
                <c:pt idx="44">
                  <c:v>4117.39456399006</c:v>
                </c:pt>
                <c:pt idx="45">
                  <c:v>7269.36662372139</c:v>
                </c:pt>
                <c:pt idx="46">
                  <c:v>8997.00737951764</c:v>
                </c:pt>
                <c:pt idx="47">
                  <c:v>8147.36055105731</c:v>
                </c:pt>
                <c:pt idx="48">
                  <c:v>8787.85175808421</c:v>
                </c:pt>
                <c:pt idx="49">
                  <c:v>5037.39868224942</c:v>
                </c:pt>
                <c:pt idx="50">
                  <c:v>6077.52282127272</c:v>
                </c:pt>
                <c:pt idx="51">
                  <c:v>5341.33106053545</c:v>
                </c:pt>
                <c:pt idx="52">
                  <c:v>4704.76157934749</c:v>
                </c:pt>
                <c:pt idx="53">
                  <c:v>3578.24155363113</c:v>
                </c:pt>
                <c:pt idx="54">
                  <c:v>3499.54630314387</c:v>
                </c:pt>
                <c:pt idx="55">
                  <c:v>3420.06745495972</c:v>
                </c:pt>
                <c:pt idx="56">
                  <c:v>2757.42490814164</c:v>
                </c:pt>
                <c:pt idx="57">
                  <c:v>5674.28898087925</c:v>
                </c:pt>
                <c:pt idx="58">
                  <c:v>7330.67157638439</c:v>
                </c:pt>
                <c:pt idx="59">
                  <c:v>6280.28261338113</c:v>
                </c:pt>
                <c:pt idx="60">
                  <c:v>7178.05095782836</c:v>
                </c:pt>
                <c:pt idx="61">
                  <c:v>1549.61616339379</c:v>
                </c:pt>
                <c:pt idx="62">
                  <c:v>1671.39946837818</c:v>
                </c:pt>
                <c:pt idx="63">
                  <c:v>1628.09332993045</c:v>
                </c:pt>
                <c:pt idx="64">
                  <c:v>1973.67002411328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ser>
          <c:idx val="1"/>
          <c:order val="1"/>
          <c:tx>
            <c:strRef>
              <c:f>'GráficosT(2)'!$AW$6</c:f>
              <c:strCache>
                <c:ptCount val="1"/>
                <c:pt idx="0">
                  <c:v>6.993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'GráficosT(2)'!$AW$7:$AW$74</c:f>
              <c:numCache>
                <c:formatCode>General</c:formatCode>
                <c:ptCount val="68"/>
                <c:pt idx="0">
                  <c:v>7096.93604600907</c:v>
                </c:pt>
                <c:pt idx="1">
                  <c:v>5826.76504907932</c:v>
                </c:pt>
                <c:pt idx="2">
                  <c:v>4783.97430164444</c:v>
                </c:pt>
                <c:pt idx="3">
                  <c:v>5515.63731787743</c:v>
                </c:pt>
                <c:pt idx="4">
                  <c:v>5537.00598073471</c:v>
                </c:pt>
                <c:pt idx="5">
                  <c:v>3346.09339715577</c:v>
                </c:pt>
                <c:pt idx="6">
                  <c:v>3601.05733918715</c:v>
                </c:pt>
                <c:pt idx="7">
                  <c:v>3763.99907921299</c:v>
                </c:pt>
                <c:pt idx="8">
                  <c:v>2988.30220292405</c:v>
                </c:pt>
                <c:pt idx="9">
                  <c:v>116.711697014483</c:v>
                </c:pt>
                <c:pt idx="10">
                  <c:v>130.49530254434</c:v>
                </c:pt>
                <c:pt idx="11">
                  <c:v>137.20572752648</c:v>
                </c:pt>
                <c:pt idx="12">
                  <c:v>99.1457625785634</c:v>
                </c:pt>
                <c:pt idx="13">
                  <c:v>281.605422045651</c:v>
                </c:pt>
                <c:pt idx="14">
                  <c:v>279.798951532626</c:v>
                </c:pt>
                <c:pt idx="15">
                  <c:v>285.322761255286</c:v>
                </c:pt>
                <c:pt idx="16">
                  <c:v>272.78018034776</c:v>
                </c:pt>
                <c:pt idx="17">
                  <c:v>2047.41882344281</c:v>
                </c:pt>
                <c:pt idx="18">
                  <c:v>2187.47766401131</c:v>
                </c:pt>
                <c:pt idx="19">
                  <c:v>2657.83951465583</c:v>
                </c:pt>
                <c:pt idx="20">
                  <c:v>2713.08063441578</c:v>
                </c:pt>
                <c:pt idx="21">
                  <c:v>8717.28895505714</c:v>
                </c:pt>
                <c:pt idx="22">
                  <c:v>8682.99139145909</c:v>
                </c:pt>
                <c:pt idx="23">
                  <c:v>8696.52990340569</c:v>
                </c:pt>
                <c:pt idx="24">
                  <c:v>9718.23627164228</c:v>
                </c:pt>
                <c:pt idx="25">
                  <c:v>10946.3479106728</c:v>
                </c:pt>
                <c:pt idx="26">
                  <c:v>12633.9599968603</c:v>
                </c:pt>
                <c:pt idx="27">
                  <c:v>13214.0766514873</c:v>
                </c:pt>
                <c:pt idx="28">
                  <c:v>12149.3170863334</c:v>
                </c:pt>
                <c:pt idx="29">
                  <c:v>9766.88391952703</c:v>
                </c:pt>
                <c:pt idx="30">
                  <c:v>9936.32064718046</c:v>
                </c:pt>
                <c:pt idx="31">
                  <c:v>9698.17225116987</c:v>
                </c:pt>
                <c:pt idx="32">
                  <c:v>10046.4154794345</c:v>
                </c:pt>
                <c:pt idx="33">
                  <c:v>10139.7258270513</c:v>
                </c:pt>
                <c:pt idx="34">
                  <c:v>12189.4036420606</c:v>
                </c:pt>
                <c:pt idx="35">
                  <c:v>11457.3142584077</c:v>
                </c:pt>
                <c:pt idx="36">
                  <c:v>10266.4833528428</c:v>
                </c:pt>
                <c:pt idx="37">
                  <c:v>1287.26653965776</c:v>
                </c:pt>
                <c:pt idx="38">
                  <c:v>1590.40620292768</c:v>
                </c:pt>
                <c:pt idx="39">
                  <c:v>1462.13206942667</c:v>
                </c:pt>
                <c:pt idx="40">
                  <c:v>1559.51893427788</c:v>
                </c:pt>
                <c:pt idx="41">
                  <c:v>4135.67007620825</c:v>
                </c:pt>
                <c:pt idx="42">
                  <c:v>4307.5741844812</c:v>
                </c:pt>
                <c:pt idx="43">
                  <c:v>3865.71324883845</c:v>
                </c:pt>
                <c:pt idx="44">
                  <c:v>4375.93474014069</c:v>
                </c:pt>
                <c:pt idx="45">
                  <c:v>6870.62317754665</c:v>
                </c:pt>
                <c:pt idx="46">
                  <c:v>8536.72677666659</c:v>
                </c:pt>
                <c:pt idx="47">
                  <c:v>7717.34367625683</c:v>
                </c:pt>
                <c:pt idx="48">
                  <c:v>8335.02110812569</c:v>
                </c:pt>
                <c:pt idx="49">
                  <c:v>4900.07622794476</c:v>
                </c:pt>
                <c:pt idx="50">
                  <c:v>5924.58469225462</c:v>
                </c:pt>
                <c:pt idx="51">
                  <c:v>5199.44558439894</c:v>
                </c:pt>
                <c:pt idx="52">
                  <c:v>4572.43309893657</c:v>
                </c:pt>
                <c:pt idx="53">
                  <c:v>3385.06058679492</c:v>
                </c:pt>
                <c:pt idx="54">
                  <c:v>3308.14823094444</c:v>
                </c:pt>
                <c:pt idx="55">
                  <c:v>3230.47003033798</c:v>
                </c:pt>
                <c:pt idx="56">
                  <c:v>2582.84010290302</c:v>
                </c:pt>
                <c:pt idx="57">
                  <c:v>5490.37104513917</c:v>
                </c:pt>
                <c:pt idx="58">
                  <c:v>7089.32673269561</c:v>
                </c:pt>
                <c:pt idx="59">
                  <c:v>6075.35483326957</c:v>
                </c:pt>
                <c:pt idx="60">
                  <c:v>6941.99748235165</c:v>
                </c:pt>
                <c:pt idx="61">
                  <c:v>1540.53731585878</c:v>
                </c:pt>
                <c:pt idx="62">
                  <c:v>1661.84884639615</c:v>
                </c:pt>
                <c:pt idx="63">
                  <c:v>1618.71047092317</c:v>
                </c:pt>
                <c:pt idx="64">
                  <c:v>1962.94844093671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gapWidth val="190"/>
        <c:overlap val="0"/>
        <c:axId val="66980370"/>
        <c:axId val="39230183"/>
      </c:barChart>
      <c:catAx>
        <c:axId val="6698037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9230183"/>
        <c:crossesAt val="0"/>
        <c:auto val="1"/>
        <c:lblAlgn val="ctr"/>
        <c:lblOffset val="100"/>
      </c:catAx>
      <c:valAx>
        <c:axId val="3923018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698037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75428086730637"/>
          <c:y val="0.938735908334873"/>
          <c:w val="0.0990828606266236"/>
          <c:h val="0.032526335243023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9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78543849972421"/>
          <c:y val="0.0410334346504559"/>
          <c:w val="0.950151682294539"/>
          <c:h val="0.9589665653495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GráficosV!$AU$7:$AU$23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GráficosV!$AW$7:$AW$23</c:f>
              <c:numCache>
                <c:formatCode>General</c:formatCode>
                <c:ptCount val="17"/>
                <c:pt idx="0">
                  <c:v>30643.8014994203</c:v>
                </c:pt>
                <c:pt idx="1">
                  <c:v>15775.6294194039</c:v>
                </c:pt>
                <c:pt idx="2">
                  <c:v>8469.13901392118</c:v>
                </c:pt>
                <c:pt idx="3">
                  <c:v>1067.04861133719</c:v>
                </c:pt>
                <c:pt idx="4">
                  <c:v>2130.13225723768</c:v>
                </c:pt>
                <c:pt idx="5">
                  <c:v>5069.14477700318</c:v>
                </c:pt>
                <c:pt idx="6">
                  <c:v>19352.2616859577</c:v>
                </c:pt>
                <c:pt idx="7">
                  <c:v>18883.9076383211</c:v>
                </c:pt>
                <c:pt idx="8">
                  <c:v>58265.3092199043</c:v>
                </c:pt>
                <c:pt idx="9">
                  <c:v>26531.2573374113</c:v>
                </c:pt>
                <c:pt idx="10">
                  <c:v>3469.82913215808</c:v>
                </c:pt>
                <c:pt idx="11">
                  <c:v>18613.737272571</c:v>
                </c:pt>
                <c:pt idx="12">
                  <c:v>25503.497652016</c:v>
                </c:pt>
                <c:pt idx="13">
                  <c:v>10906.3265517953</c:v>
                </c:pt>
                <c:pt idx="14">
                  <c:v>11007.8567457566</c:v>
                </c:pt>
                <c:pt idx="15">
                  <c:v>28905.5802587693</c:v>
                </c:pt>
                <c:pt idx="16">
                  <c:v>3602.08662815372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GráficosV!$AU$7:$AU$23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GráficosV!$AY$7:$AY$23</c:f>
              <c:numCache>
                <c:formatCode>General</c:formatCode>
                <c:ptCount val="17"/>
                <c:pt idx="0">
                  <c:v>25796.1307658055</c:v>
                </c:pt>
                <c:pt idx="1">
                  <c:v>19626.5768239803</c:v>
                </c:pt>
                <c:pt idx="2">
                  <c:v>8930.05292748098</c:v>
                </c:pt>
                <c:pt idx="3">
                  <c:v>7109.09352535692</c:v>
                </c:pt>
                <c:pt idx="4">
                  <c:v>10579.9017645386</c:v>
                </c:pt>
                <c:pt idx="5">
                  <c:v>5994.93462922408</c:v>
                </c:pt>
                <c:pt idx="6">
                  <c:v>25183.3404678492</c:v>
                </c:pt>
                <c:pt idx="7">
                  <c:v>21557.4384754565</c:v>
                </c:pt>
                <c:pt idx="8">
                  <c:v>32020.6736730438</c:v>
                </c:pt>
                <c:pt idx="9">
                  <c:v>30796.887681809</c:v>
                </c:pt>
                <c:pt idx="10">
                  <c:v>8553.8053291884</c:v>
                </c:pt>
                <c:pt idx="11">
                  <c:v>10920.9312152489</c:v>
                </c:pt>
                <c:pt idx="12">
                  <c:v>35160.8589591988</c:v>
                </c:pt>
                <c:pt idx="13">
                  <c:v>11245.1657114594</c:v>
                </c:pt>
                <c:pt idx="14">
                  <c:v>9760.30139370893</c:v>
                </c:pt>
                <c:pt idx="15">
                  <c:v>19311.6789869503</c:v>
                </c:pt>
                <c:pt idx="16">
                  <c:v>5648.77337083819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GráficosV!$AU$7:$AU$23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GráficosV!$BA$7:$BA$23</c:f>
              <c:numCache>
                <c:formatCode>General</c:formatCode>
                <c:ptCount val="17"/>
                <c:pt idx="0">
                  <c:v>4847.67073361483</c:v>
                </c:pt>
                <c:pt idx="1">
                  <c:v>-3850.9474045764</c:v>
                </c:pt>
                <c:pt idx="2">
                  <c:v>-460.913913559798</c:v>
                </c:pt>
                <c:pt idx="3">
                  <c:v>-6042.04491401973</c:v>
                </c:pt>
                <c:pt idx="4">
                  <c:v>-8449.76950730089</c:v>
                </c:pt>
                <c:pt idx="5">
                  <c:v>-925.7898522209</c:v>
                </c:pt>
                <c:pt idx="6">
                  <c:v>-5831.07878189155</c:v>
                </c:pt>
                <c:pt idx="7">
                  <c:v>-2673.53083713541</c:v>
                </c:pt>
                <c:pt idx="8">
                  <c:v>26244.6355468605</c:v>
                </c:pt>
                <c:pt idx="9">
                  <c:v>-4265.63034439772</c:v>
                </c:pt>
                <c:pt idx="10">
                  <c:v>-5083.97619703032</c:v>
                </c:pt>
                <c:pt idx="11">
                  <c:v>7692.80605732206</c:v>
                </c:pt>
                <c:pt idx="12">
                  <c:v>-9657.36130718275</c:v>
                </c:pt>
                <c:pt idx="13">
                  <c:v>-338.839159664081</c:v>
                </c:pt>
                <c:pt idx="14">
                  <c:v>1247.55535204766</c:v>
                </c:pt>
                <c:pt idx="15">
                  <c:v>9593.90127181902</c:v>
                </c:pt>
                <c:pt idx="16">
                  <c:v>-2046.68674268446</c:v>
                </c:pt>
              </c:numCache>
            </c:numRef>
          </c:val>
        </c:ser>
        <c:gapWidth val="150"/>
        <c:overlap val="0"/>
        <c:axId val="80097954"/>
        <c:axId val="85099957"/>
      </c:barChart>
      <c:catAx>
        <c:axId val="80097954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5099957"/>
        <c:crossesAt val="0"/>
        <c:auto val="1"/>
        <c:lblAlgn val="ctr"/>
        <c:lblOffset val="100"/>
      </c:catAx>
      <c:valAx>
        <c:axId val="85099957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0097954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22683397683398"/>
          <c:y val="0.0462006079027356"/>
          <c:w val="0.41588527302813"/>
          <c:h val="0.039311043566362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7802628862432"/>
          <c:y val="0.0407235246564268"/>
          <c:w val="0.950175486890097"/>
          <c:h val="0.9592764753435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GráficosV!$AU$34:$AU$50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GráficosV!$AW$34:$AW$50</c:f>
              <c:numCache>
                <c:formatCode>General</c:formatCode>
                <c:ptCount val="17"/>
                <c:pt idx="0">
                  <c:v>30643.8014994203</c:v>
                </c:pt>
                <c:pt idx="1">
                  <c:v>15775.6294194039</c:v>
                </c:pt>
                <c:pt idx="2">
                  <c:v>8469.13901392118</c:v>
                </c:pt>
                <c:pt idx="3">
                  <c:v>1067.04861133719</c:v>
                </c:pt>
                <c:pt idx="4">
                  <c:v>2130.13225723768</c:v>
                </c:pt>
                <c:pt idx="5">
                  <c:v>5069.14477700318</c:v>
                </c:pt>
                <c:pt idx="6">
                  <c:v>19352.2616859577</c:v>
                </c:pt>
                <c:pt idx="7">
                  <c:v>18883.9076383211</c:v>
                </c:pt>
                <c:pt idx="8">
                  <c:v>58265.3092199043</c:v>
                </c:pt>
                <c:pt idx="9">
                  <c:v>26531.2573374113</c:v>
                </c:pt>
                <c:pt idx="10">
                  <c:v>3469.82913215808</c:v>
                </c:pt>
                <c:pt idx="11">
                  <c:v>18613.737272571</c:v>
                </c:pt>
                <c:pt idx="12">
                  <c:v>25503.497652016</c:v>
                </c:pt>
                <c:pt idx="13">
                  <c:v>10906.3265517953</c:v>
                </c:pt>
                <c:pt idx="14">
                  <c:v>11007.8567457566</c:v>
                </c:pt>
                <c:pt idx="15">
                  <c:v>28905.5802587693</c:v>
                </c:pt>
                <c:pt idx="16">
                  <c:v>3602.08662815372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GráficosV!$AU$34:$AU$50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GráficosV!$AY$34:$AY$50</c:f>
              <c:numCache>
                <c:formatCode>General</c:formatCode>
                <c:ptCount val="17"/>
                <c:pt idx="0">
                  <c:v>25796.1307658055</c:v>
                </c:pt>
                <c:pt idx="1">
                  <c:v>19626.5768239803</c:v>
                </c:pt>
                <c:pt idx="2">
                  <c:v>8930.05292748098</c:v>
                </c:pt>
                <c:pt idx="3">
                  <c:v>7109.09352535692</c:v>
                </c:pt>
                <c:pt idx="4">
                  <c:v>10579.9017645386</c:v>
                </c:pt>
                <c:pt idx="5">
                  <c:v>5994.93462922408</c:v>
                </c:pt>
                <c:pt idx="6">
                  <c:v>25183.3404678492</c:v>
                </c:pt>
                <c:pt idx="7">
                  <c:v>21557.4384754565</c:v>
                </c:pt>
                <c:pt idx="8">
                  <c:v>32020.6736730438</c:v>
                </c:pt>
                <c:pt idx="9">
                  <c:v>30796.887681809</c:v>
                </c:pt>
                <c:pt idx="10">
                  <c:v>8553.8053291884</c:v>
                </c:pt>
                <c:pt idx="11">
                  <c:v>10920.9312152489</c:v>
                </c:pt>
                <c:pt idx="12">
                  <c:v>35160.8589591988</c:v>
                </c:pt>
                <c:pt idx="13">
                  <c:v>11245.1657114594</c:v>
                </c:pt>
                <c:pt idx="14">
                  <c:v>9760.30139370893</c:v>
                </c:pt>
                <c:pt idx="15">
                  <c:v>19311.6789869503</c:v>
                </c:pt>
                <c:pt idx="16">
                  <c:v>5648.77337083819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GráficosV!$AU$34:$AU$50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GráficosV!$BA$34:$BA$50</c:f>
              <c:numCache>
                <c:formatCode>General</c:formatCode>
                <c:ptCount val="17"/>
                <c:pt idx="0">
                  <c:v>4847.67073361483</c:v>
                </c:pt>
                <c:pt idx="1">
                  <c:v>-3850.9474045764</c:v>
                </c:pt>
                <c:pt idx="2">
                  <c:v>-460.913913559798</c:v>
                </c:pt>
                <c:pt idx="3">
                  <c:v>-6042.04491401973</c:v>
                </c:pt>
                <c:pt idx="4">
                  <c:v>-8449.76950730089</c:v>
                </c:pt>
                <c:pt idx="5">
                  <c:v>-925.7898522209</c:v>
                </c:pt>
                <c:pt idx="6">
                  <c:v>-5831.07878189155</c:v>
                </c:pt>
                <c:pt idx="7">
                  <c:v>-2673.53083713541</c:v>
                </c:pt>
                <c:pt idx="8">
                  <c:v>26244.6355468605</c:v>
                </c:pt>
                <c:pt idx="9">
                  <c:v>-4265.63034439772</c:v>
                </c:pt>
                <c:pt idx="10">
                  <c:v>-5083.97619703032</c:v>
                </c:pt>
                <c:pt idx="11">
                  <c:v>7692.80605732206</c:v>
                </c:pt>
                <c:pt idx="12">
                  <c:v>-9657.36130718275</c:v>
                </c:pt>
                <c:pt idx="13">
                  <c:v>-338.839159664081</c:v>
                </c:pt>
                <c:pt idx="14">
                  <c:v>1247.55535204766</c:v>
                </c:pt>
                <c:pt idx="15">
                  <c:v>9593.90127181902</c:v>
                </c:pt>
                <c:pt idx="16">
                  <c:v>-2046.68674268446</c:v>
                </c:pt>
              </c:numCache>
            </c:numRef>
          </c:val>
        </c:ser>
        <c:gapWidth val="150"/>
        <c:overlap val="0"/>
        <c:axId val="84196250"/>
        <c:axId val="98526442"/>
      </c:barChart>
      <c:catAx>
        <c:axId val="84196250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8526442"/>
        <c:crossesAt val="0"/>
        <c:auto val="1"/>
        <c:lblAlgn val="ctr"/>
        <c:lblOffset val="100"/>
      </c:catAx>
      <c:valAx>
        <c:axId val="9852644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419625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44146996077352"/>
          <c:y val="0.0513338722716249"/>
          <c:w val="0.393297088982176"/>
          <c:h val="0.035569927243330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6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05241001894338"/>
          <c:y val="0.0506779498028657"/>
          <c:w val="0.978446642812039"/>
          <c:h val="0.8741225117799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ser>
          <c:idx val="1"/>
          <c:order val="1"/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gapWidth val="190"/>
        <c:overlap val="0"/>
        <c:axId val="55152674"/>
        <c:axId val="78240223"/>
      </c:barChart>
      <c:catAx>
        <c:axId val="551526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8240223"/>
        <c:crossesAt val="0"/>
        <c:auto val="1"/>
        <c:lblAlgn val="ctr"/>
        <c:lblOffset val="100"/>
      </c:catAx>
      <c:valAx>
        <c:axId val="7824022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5152674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2647863607662"/>
          <c:y val="0.941244350418309"/>
          <c:w val="0.204925278888655"/>
          <c:h val="0.033849408596980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7107978857287"/>
          <c:y val="0.0417552677363232"/>
          <c:w val="0.966524037251447"/>
          <c:h val="0.86738836265223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ser>
          <c:idx val="1"/>
          <c:order val="1"/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gapWidth val="190"/>
        <c:overlap val="0"/>
        <c:axId val="44765256"/>
        <c:axId val="1413110"/>
      </c:barChart>
      <c:catAx>
        <c:axId val="44765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413110"/>
        <c:crossesAt val="0"/>
        <c:auto val="1"/>
        <c:lblAlgn val="ctr"/>
        <c:lblOffset val="100"/>
      </c:catAx>
      <c:valAx>
        <c:axId val="141311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4765256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3399614061582"/>
          <c:y val="0.943456408273729"/>
          <c:w val="0.205680006711972"/>
          <c:h val="0.034022810748115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6964173475801"/>
          <c:y val="0.0432913417316537"/>
          <c:w val="0.9674837628326"/>
          <c:h val="0.8636272745450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ser>
          <c:idx val="1"/>
          <c:order val="1"/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gapWidth val="190"/>
        <c:overlap val="0"/>
        <c:axId val="70480070"/>
        <c:axId val="48179000"/>
      </c:barChart>
      <c:catAx>
        <c:axId val="7048007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8179000"/>
        <c:crossesAt val="0"/>
        <c:auto val="1"/>
        <c:lblAlgn val="ctr"/>
        <c:lblOffset val="100"/>
      </c:catAx>
      <c:valAx>
        <c:axId val="4817900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048007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2920595013618"/>
          <c:y val="0.941511697660468"/>
          <c:w val="0.205447307772889"/>
          <c:h val="0.035192961407718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0849733183780293"/>
          <c:y val="0.0365774533657745"/>
          <c:w val="0.991502668162197"/>
          <c:h val="0.903000811030008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3366ff"/>
            </a:solidFill>
            <a:ln w="12600">
              <a:solidFill>
                <a:srgbClr val="3366ff"/>
              </a:solidFill>
              <a:round/>
            </a:ln>
          </c:spPr>
          <c:marker>
            <c:symbol val="none"/>
          </c:marker>
          <c:smooth val="1"/>
        </c:ser>
        <c:ser>
          <c:idx val="1"/>
          <c:order val="1"/>
          <c:spPr>
            <a:solidFill>
              <a:srgbClr val="ff0000"/>
            </a:solidFill>
            <a:ln w="12600">
              <a:solidFill>
                <a:srgbClr val="ff0000"/>
              </a:solidFill>
              <a:round/>
            </a:ln>
          </c:spPr>
          <c:marker>
            <c:symbol val="none"/>
          </c:marker>
          <c:smooth val="1"/>
        </c:ser>
        <c:ser>
          <c:idx val="2"/>
          <c:order val="2"/>
          <c:spPr>
            <a:solidFill>
              <a:srgbClr val="339966"/>
            </a:solidFill>
            <a:ln w="12600">
              <a:solidFill>
                <a:srgbClr val="339966"/>
              </a:solidFill>
              <a:custDash/>
              <a:round/>
            </a:ln>
          </c:spPr>
          <c:marker>
            <c:symbol val="none"/>
          </c:marker>
          <c:smooth val="1"/>
        </c:ser>
        <c:ser>
          <c:idx val="3"/>
          <c:order val="3"/>
          <c:spPr>
            <a:solidFill>
              <a:srgbClr val="333333"/>
            </a:solidFill>
            <a:ln w="12600">
              <a:solidFill>
                <a:srgbClr val="333333"/>
              </a:solidFill>
              <a:custDash/>
              <a:round/>
            </a:ln>
          </c:spPr>
          <c:marker>
            <c:symbol val="none"/>
          </c:marker>
          <c:smooth val="1"/>
        </c:ser>
        <c:hiLowLines>
          <c:spPr>
            <a:ln>
              <a:noFill/>
            </a:ln>
          </c:spPr>
        </c:hiLowLines>
        <c:marker val="0"/>
        <c:axId val="54019281"/>
        <c:axId val="75928771"/>
      </c:lineChart>
      <c:catAx>
        <c:axId val="5401928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5928771"/>
        <c:crossesAt val="0"/>
        <c:auto val="1"/>
        <c:lblAlgn val="ctr"/>
        <c:lblOffset val="100"/>
      </c:catAx>
      <c:valAx>
        <c:axId val="75928771"/>
        <c:scaling>
          <c:orientation val="minMax"/>
          <c:max val="0.3"/>
          <c:min val="-0.4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numFmt formatCode="0\ %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4019281"/>
        <c:crossesAt val="1"/>
        <c:crossBetween val="midCat"/>
      </c:valAx>
      <c:spPr>
        <a:noFill/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194282995139526"/>
          <c:y val="0.914760746147607"/>
          <c:w val="0.466435539240678"/>
          <c:h val="0.0657745336577453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0864475764405126"/>
          <c:y val="0.0292783833240512"/>
          <c:w val="0.982744121901174"/>
          <c:h val="0.882170419285544"/>
        </c:manualLayout>
      </c:layout>
      <c:lineChart>
        <c:grouping val="standard"/>
        <c:varyColors val="0"/>
        <c:ser>
          <c:idx val="0"/>
          <c:order val="0"/>
          <c:tx>
            <c:strRef>
              <c:f>EXPT_VL!$L$5</c:f>
              <c:strCache>
                <c:ptCount val="1"/>
                <c:pt idx="0">
                  <c:v>Exportación Interregional M€</c:v>
                </c:pt>
              </c:strCache>
            </c:strRef>
          </c:tx>
          <c:spPr>
            <a:solidFill>
              <a:srgbClr val="808000"/>
            </a:solidFill>
            <a:ln w="12600">
              <a:solidFill>
                <a:srgbClr val="808000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EXPT_TN!$B$10:$B$89;EXPT_TN!$B$90:$B$104</c:f>
              <c:strCache>
                <c:ptCount val="95"/>
                <c:pt idx="0">
                  <c:v>1996:1</c:v>
                </c:pt>
                <c:pt idx="1">
                  <c:v>1996:2</c:v>
                </c:pt>
                <c:pt idx="2">
                  <c:v>1996:3</c:v>
                </c:pt>
                <c:pt idx="3">
                  <c:v>1996:4</c:v>
                </c:pt>
                <c:pt idx="4">
                  <c:v>1997:1</c:v>
                </c:pt>
                <c:pt idx="5">
                  <c:v>1997:2</c:v>
                </c:pt>
                <c:pt idx="6">
                  <c:v>1997:3</c:v>
                </c:pt>
                <c:pt idx="7">
                  <c:v>1997:4</c:v>
                </c:pt>
                <c:pt idx="8">
                  <c:v>1998:1</c:v>
                </c:pt>
                <c:pt idx="9">
                  <c:v>1998:2</c:v>
                </c:pt>
                <c:pt idx="10">
                  <c:v>1998:3</c:v>
                </c:pt>
                <c:pt idx="11">
                  <c:v>1998:4</c:v>
                </c:pt>
                <c:pt idx="12">
                  <c:v>1999:1</c:v>
                </c:pt>
                <c:pt idx="13">
                  <c:v>1999:2</c:v>
                </c:pt>
                <c:pt idx="14">
                  <c:v>1999:3</c:v>
                </c:pt>
                <c:pt idx="15">
                  <c:v>1999:4</c:v>
                </c:pt>
                <c:pt idx="16">
                  <c:v>2000:1</c:v>
                </c:pt>
                <c:pt idx="17">
                  <c:v>2000:2</c:v>
                </c:pt>
                <c:pt idx="18">
                  <c:v>2000:3</c:v>
                </c:pt>
                <c:pt idx="19">
                  <c:v>2000:4</c:v>
                </c:pt>
                <c:pt idx="20">
                  <c:v>2001:1</c:v>
                </c:pt>
                <c:pt idx="21">
                  <c:v>2001:2</c:v>
                </c:pt>
                <c:pt idx="22">
                  <c:v>2001:3</c:v>
                </c:pt>
                <c:pt idx="23">
                  <c:v>2001:4</c:v>
                </c:pt>
                <c:pt idx="24">
                  <c:v>2002:1</c:v>
                </c:pt>
                <c:pt idx="25">
                  <c:v>2002:2</c:v>
                </c:pt>
                <c:pt idx="26">
                  <c:v>2002:3</c:v>
                </c:pt>
                <c:pt idx="27">
                  <c:v>2002:4</c:v>
                </c:pt>
                <c:pt idx="28">
                  <c:v>2003:1</c:v>
                </c:pt>
                <c:pt idx="29">
                  <c:v>2003:2</c:v>
                </c:pt>
                <c:pt idx="30">
                  <c:v>2003:3</c:v>
                </c:pt>
                <c:pt idx="31">
                  <c:v>2003:4</c:v>
                </c:pt>
                <c:pt idx="32">
                  <c:v>2004:1</c:v>
                </c:pt>
                <c:pt idx="33">
                  <c:v>2004:2</c:v>
                </c:pt>
                <c:pt idx="34">
                  <c:v>2004:3</c:v>
                </c:pt>
                <c:pt idx="35">
                  <c:v>2004:4</c:v>
                </c:pt>
                <c:pt idx="36">
                  <c:v>2005:1</c:v>
                </c:pt>
                <c:pt idx="37">
                  <c:v>2005:2</c:v>
                </c:pt>
                <c:pt idx="38">
                  <c:v>2005:3</c:v>
                </c:pt>
                <c:pt idx="39">
                  <c:v>2005:4</c:v>
                </c:pt>
                <c:pt idx="40">
                  <c:v>2006:1</c:v>
                </c:pt>
                <c:pt idx="41">
                  <c:v>2006:2</c:v>
                </c:pt>
                <c:pt idx="42">
                  <c:v>2006:3</c:v>
                </c:pt>
                <c:pt idx="43">
                  <c:v>2006:4</c:v>
                </c:pt>
                <c:pt idx="44">
                  <c:v>2007:1</c:v>
                </c:pt>
                <c:pt idx="45">
                  <c:v>2007:2</c:v>
                </c:pt>
                <c:pt idx="46">
                  <c:v>2007:3</c:v>
                </c:pt>
                <c:pt idx="47">
                  <c:v>2007:4</c:v>
                </c:pt>
                <c:pt idx="48">
                  <c:v>2008:1</c:v>
                </c:pt>
                <c:pt idx="49">
                  <c:v>2008:2</c:v>
                </c:pt>
                <c:pt idx="50">
                  <c:v>2008:3</c:v>
                </c:pt>
                <c:pt idx="51">
                  <c:v>2008:4</c:v>
                </c:pt>
                <c:pt idx="52">
                  <c:v>2009:1</c:v>
                </c:pt>
                <c:pt idx="53">
                  <c:v>2009:2</c:v>
                </c:pt>
                <c:pt idx="54">
                  <c:v>2009:3</c:v>
                </c:pt>
                <c:pt idx="55">
                  <c:v>2009:4</c:v>
                </c:pt>
                <c:pt idx="56">
                  <c:v>2010:1</c:v>
                </c:pt>
                <c:pt idx="57">
                  <c:v>2010:2</c:v>
                </c:pt>
                <c:pt idx="58">
                  <c:v>2010:3</c:v>
                </c:pt>
                <c:pt idx="59">
                  <c:v>2010:4</c:v>
                </c:pt>
                <c:pt idx="60">
                  <c:v>2011:1</c:v>
                </c:pt>
                <c:pt idx="61">
                  <c:v>2011:2</c:v>
                </c:pt>
                <c:pt idx="62">
                  <c:v>2011:3</c:v>
                </c:pt>
                <c:pt idx="63">
                  <c:v>2011:4</c:v>
                </c:pt>
                <c:pt idx="64">
                  <c:v>2012:1</c:v>
                </c:pt>
                <c:pt idx="65">
                  <c:v>2012:2</c:v>
                </c:pt>
                <c:pt idx="66">
                  <c:v>2012:3</c:v>
                </c:pt>
                <c:pt idx="67">
                  <c:v>2012:4</c:v>
                </c:pt>
                <c:pt idx="68">
                  <c:v>2013:1</c:v>
                </c:pt>
                <c:pt idx="69">
                  <c:v>2013:2</c:v>
                </c:pt>
                <c:pt idx="70">
                  <c:v>2013:3</c:v>
                </c:pt>
                <c:pt idx="71">
                  <c:v>2013:4</c:v>
                </c:pt>
                <c:pt idx="72">
                  <c:v>2014:1</c:v>
                </c:pt>
                <c:pt idx="73">
                  <c:v>2014:2</c:v>
                </c:pt>
                <c:pt idx="74">
                  <c:v>2014:3</c:v>
                </c:pt>
                <c:pt idx="75">
                  <c:v>2014:4</c:v>
                </c:pt>
                <c:pt idx="76">
                  <c:v>2015:1</c:v>
                </c:pt>
                <c:pt idx="77">
                  <c:v>2015:2</c:v>
                </c:pt>
                <c:pt idx="78">
                  <c:v>2015:3</c:v>
                </c:pt>
                <c:pt idx="79">
                  <c:v>2015:4</c:v>
                </c:pt>
                <c:pt idx="80">
                  <c:v>2016:1</c:v>
                </c:pt>
                <c:pt idx="81">
                  <c:v>2016:2</c:v>
                </c:pt>
                <c:pt idx="82">
                  <c:v>2016:3</c:v>
                </c:pt>
                <c:pt idx="83">
                  <c:v>2016:4</c:v>
                </c:pt>
                <c:pt idx="84">
                  <c:v/>
                </c:pt>
                <c:pt idx="85">
                  <c:v/>
                </c:pt>
                <c:pt idx="86">
                  <c:v>2017:1</c:v>
                </c:pt>
                <c:pt idx="87">
                  <c:v>2017:2</c:v>
                </c:pt>
                <c:pt idx="88">
                  <c:v>2017:3</c:v>
                </c:pt>
                <c:pt idx="89">
                  <c:v>2017:4</c:v>
                </c:pt>
                <c:pt idx="90">
                  <c:v>2018:1</c:v>
                </c:pt>
                <c:pt idx="91">
                  <c:v>2018:2</c:v>
                </c:pt>
                <c:pt idx="92">
                  <c:v>2018:3</c:v>
                </c:pt>
                <c:pt idx="93">
                  <c:v>2018:4</c:v>
                </c:pt>
                <c:pt idx="94">
                  <c:v>2019:1</c:v>
                </c:pt>
              </c:strCache>
            </c:strRef>
          </c:cat>
          <c:val>
            <c:numRef>
              <c:f>EXPT_VL!$M$10:$M$93;EXPT_VL!$M$96:$M$104</c:f>
              <c:numCache>
                <c:formatCode>General</c:formatCode>
                <c:ptCount val="93"/>
                <c:pt idx="0">
                  <c:v>0.0669083193865573</c:v>
                </c:pt>
                <c:pt idx="1">
                  <c:v>0.0328376523144141</c:v>
                </c:pt>
                <c:pt idx="2">
                  <c:v>0.0717977707162888</c:v>
                </c:pt>
                <c:pt idx="3">
                  <c:v>0.0751119388436132</c:v>
                </c:pt>
                <c:pt idx="4">
                  <c:v>0.0301476319549018</c:v>
                </c:pt>
                <c:pt idx="5">
                  <c:v>0.0999379906824797</c:v>
                </c:pt>
                <c:pt idx="6">
                  <c:v>0.081037029142039</c:v>
                </c:pt>
                <c:pt idx="7">
                  <c:v>0.0987603099484803</c:v>
                </c:pt>
                <c:pt idx="8">
                  <c:v>0.110621645480165</c:v>
                </c:pt>
                <c:pt idx="9">
                  <c:v>0.0368735204669946</c:v>
                </c:pt>
                <c:pt idx="10">
                  <c:v>0.0366081208370045</c:v>
                </c:pt>
                <c:pt idx="11">
                  <c:v>0.0170402681565535</c:v>
                </c:pt>
                <c:pt idx="12">
                  <c:v>0.0535292192143728</c:v>
                </c:pt>
                <c:pt idx="13">
                  <c:v>0.0805272528475876</c:v>
                </c:pt>
                <c:pt idx="14">
                  <c:v>0.0791234449006347</c:v>
                </c:pt>
                <c:pt idx="15">
                  <c:v>0.10669876168172</c:v>
                </c:pt>
                <c:pt idx="16">
                  <c:v>0.110578393935975</c:v>
                </c:pt>
                <c:pt idx="17">
                  <c:v>0.125093035954205</c:v>
                </c:pt>
                <c:pt idx="18">
                  <c:v>0.119317533690325</c:v>
                </c:pt>
                <c:pt idx="19">
                  <c:v>0.0784347493739306</c:v>
                </c:pt>
                <c:pt idx="20">
                  <c:v>0.0390354626722619</c:v>
                </c:pt>
                <c:pt idx="21">
                  <c:v>0.039535658504423</c:v>
                </c:pt>
                <c:pt idx="22">
                  <c:v>0.0256316093885664</c:v>
                </c:pt>
                <c:pt idx="23">
                  <c:v>0.0311503988051837</c:v>
                </c:pt>
                <c:pt idx="24">
                  <c:v>-0.00743264049755326</c:v>
                </c:pt>
                <c:pt idx="25">
                  <c:v>-0.0207151824595655</c:v>
                </c:pt>
                <c:pt idx="26">
                  <c:v>-0.0112417187972262</c:v>
                </c:pt>
                <c:pt idx="27">
                  <c:v>-0.0151746597492919</c:v>
                </c:pt>
                <c:pt idx="28">
                  <c:v>0.0338743742455982</c:v>
                </c:pt>
                <c:pt idx="29">
                  <c:v>0.0206143615096075</c:v>
                </c:pt>
                <c:pt idx="30">
                  <c:v>0.00613915331709667</c:v>
                </c:pt>
                <c:pt idx="31">
                  <c:v>0.0442007510328507</c:v>
                </c:pt>
                <c:pt idx="32">
                  <c:v>0.0755101010435621</c:v>
                </c:pt>
                <c:pt idx="33">
                  <c:v>0.0793009596632801</c:v>
                </c:pt>
                <c:pt idx="34">
                  <c:v>0.0877994387116239</c:v>
                </c:pt>
                <c:pt idx="35">
                  <c:v>0.0894271309314877</c:v>
                </c:pt>
                <c:pt idx="36">
                  <c:v>0.0233796807805601</c:v>
                </c:pt>
                <c:pt idx="37">
                  <c:v>0.0895825598922573</c:v>
                </c:pt>
                <c:pt idx="38">
                  <c:v>0.112999422457654</c:v>
                </c:pt>
                <c:pt idx="39">
                  <c:v>0.0845378611749343</c:v>
                </c:pt>
                <c:pt idx="40">
                  <c:v>0.13100740178863</c:v>
                </c:pt>
                <c:pt idx="41">
                  <c:v>0.0697680523266334</c:v>
                </c:pt>
                <c:pt idx="42">
                  <c:v>0.0232498235629463</c:v>
                </c:pt>
                <c:pt idx="43">
                  <c:v>0.0573283448145734</c:v>
                </c:pt>
                <c:pt idx="44">
                  <c:v>0.0317316132464347</c:v>
                </c:pt>
                <c:pt idx="45">
                  <c:v>0.080284797137753</c:v>
                </c:pt>
                <c:pt idx="46">
                  <c:v>0.102792638436246</c:v>
                </c:pt>
                <c:pt idx="47">
                  <c:v>0.0702930147059835</c:v>
                </c:pt>
                <c:pt idx="48">
                  <c:v>0.0114873417408848</c:v>
                </c:pt>
                <c:pt idx="49">
                  <c:v>-0.0584610594686747</c:v>
                </c:pt>
                <c:pt idx="50">
                  <c:v>-0.0416081581286575</c:v>
                </c:pt>
                <c:pt idx="51">
                  <c:v>-0.11695804132084</c:v>
                </c:pt>
                <c:pt idx="52">
                  <c:v>-0.240770997256524</c:v>
                </c:pt>
                <c:pt idx="53">
                  <c:v>-0.224120627796997</c:v>
                </c:pt>
                <c:pt idx="54">
                  <c:v>-0.234187309196018</c:v>
                </c:pt>
                <c:pt idx="55">
                  <c:v>-0.187140521276193</c:v>
                </c:pt>
                <c:pt idx="56">
                  <c:v>0.0200661708223936</c:v>
                </c:pt>
                <c:pt idx="57">
                  <c:v>0.0504155971394794</c:v>
                </c:pt>
                <c:pt idx="58">
                  <c:v>0.0493389134924127</c:v>
                </c:pt>
                <c:pt idx="59">
                  <c:v>0.0941442060477525</c:v>
                </c:pt>
                <c:pt idx="60">
                  <c:v>0.0700908567358439</c:v>
                </c:pt>
                <c:pt idx="61">
                  <c:v>0.0240139593278909</c:v>
                </c:pt>
                <c:pt idx="62">
                  <c:v>0.0212567227452501</c:v>
                </c:pt>
                <c:pt idx="63">
                  <c:v>-0.000849818489936239</c:v>
                </c:pt>
                <c:pt idx="64">
                  <c:v>-0.0380940378718419</c:v>
                </c:pt>
                <c:pt idx="65">
                  <c:v>-0.0317607478576574</c:v>
                </c:pt>
                <c:pt idx="66">
                  <c:v>-0.0339406721509047</c:v>
                </c:pt>
                <c:pt idx="67">
                  <c:v>-0.0682592407254126</c:v>
                </c:pt>
                <c:pt idx="68">
                  <c:v>-0.0611370722979729</c:v>
                </c:pt>
                <c:pt idx="69">
                  <c:v>-0.0415874731243237</c:v>
                </c:pt>
                <c:pt idx="70">
                  <c:v>-0.0272350511578324</c:v>
                </c:pt>
                <c:pt idx="71">
                  <c:v>-0.0055409307408065</c:v>
                </c:pt>
                <c:pt idx="72">
                  <c:v>-0.0445587775336774</c:v>
                </c:pt>
                <c:pt idx="73">
                  <c:v>-0.0168409111923661</c:v>
                </c:pt>
                <c:pt idx="74">
                  <c:v>-0.0314319857185026</c:v>
                </c:pt>
                <c:pt idx="75">
                  <c:v>-0.0319411136078695</c:v>
                </c:pt>
                <c:pt idx="76">
                  <c:v>0.00295352808347478</c:v>
                </c:pt>
                <c:pt idx="77">
                  <c:v>-0.000815468601383471</c:v>
                </c:pt>
                <c:pt idx="78">
                  <c:v>-0.00868886991146762</c:v>
                </c:pt>
                <c:pt idx="79">
                  <c:v>0.0233185275750744</c:v>
                </c:pt>
                <c:pt idx="80">
                  <c:v>-0.0416984507431186</c:v>
                </c:pt>
                <c:pt idx="81">
                  <c:v>-0.0164563541943457</c:v>
                </c:pt>
                <c:pt idx="82">
                  <c:v>-0.0297015507587202</c:v>
                </c:pt>
                <c:pt idx="83">
                  <c:v>-0.0100218220164749</c:v>
                </c:pt>
                <c:pt idx="84">
                  <c:v>0.117242154848605</c:v>
                </c:pt>
                <c:pt idx="85">
                  <c:v>0.0623037294156262</c:v>
                </c:pt>
                <c:pt idx="86">
                  <c:v>0.0909316554521092</c:v>
                </c:pt>
                <c:pt idx="87">
                  <c:v>0.0799742751441779</c:v>
                </c:pt>
                <c:pt idx="88">
                  <c:v>0.0236572705842863</c:v>
                </c:pt>
                <c:pt idx="89">
                  <c:v>0.0447234747253349</c:v>
                </c:pt>
                <c:pt idx="90">
                  <c:v>0.0613680287640124</c:v>
                </c:pt>
                <c:pt idx="91">
                  <c:v>0.0237851785441259</c:v>
                </c:pt>
                <c:pt idx="92">
                  <c:v>0.0275604238029469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INTRA_VL!$L$5</c:f>
              <c:strCache>
                <c:ptCount val="1"/>
                <c:pt idx="0">
                  <c:v>Intra-regional M€</c:v>
                </c:pt>
              </c:strCache>
            </c:strRef>
          </c:tx>
          <c:spPr>
            <a:solidFill>
              <a:srgbClr val="666699"/>
            </a:solidFill>
            <a:ln w="12600">
              <a:solidFill>
                <a:srgbClr val="666699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EXPT_TN!$B$10:$B$89;EXPT_TN!$B$90:$B$104</c:f>
              <c:strCache>
                <c:ptCount val="95"/>
                <c:pt idx="0">
                  <c:v>1996:1</c:v>
                </c:pt>
                <c:pt idx="1">
                  <c:v>1996:2</c:v>
                </c:pt>
                <c:pt idx="2">
                  <c:v>1996:3</c:v>
                </c:pt>
                <c:pt idx="3">
                  <c:v>1996:4</c:v>
                </c:pt>
                <c:pt idx="4">
                  <c:v>1997:1</c:v>
                </c:pt>
                <c:pt idx="5">
                  <c:v>1997:2</c:v>
                </c:pt>
                <c:pt idx="6">
                  <c:v>1997:3</c:v>
                </c:pt>
                <c:pt idx="7">
                  <c:v>1997:4</c:v>
                </c:pt>
                <c:pt idx="8">
                  <c:v>1998:1</c:v>
                </c:pt>
                <c:pt idx="9">
                  <c:v>1998:2</c:v>
                </c:pt>
                <c:pt idx="10">
                  <c:v>1998:3</c:v>
                </c:pt>
                <c:pt idx="11">
                  <c:v>1998:4</c:v>
                </c:pt>
                <c:pt idx="12">
                  <c:v>1999:1</c:v>
                </c:pt>
                <c:pt idx="13">
                  <c:v>1999:2</c:v>
                </c:pt>
                <c:pt idx="14">
                  <c:v>1999:3</c:v>
                </c:pt>
                <c:pt idx="15">
                  <c:v>1999:4</c:v>
                </c:pt>
                <c:pt idx="16">
                  <c:v>2000:1</c:v>
                </c:pt>
                <c:pt idx="17">
                  <c:v>2000:2</c:v>
                </c:pt>
                <c:pt idx="18">
                  <c:v>2000:3</c:v>
                </c:pt>
                <c:pt idx="19">
                  <c:v>2000:4</c:v>
                </c:pt>
                <c:pt idx="20">
                  <c:v>2001:1</c:v>
                </c:pt>
                <c:pt idx="21">
                  <c:v>2001:2</c:v>
                </c:pt>
                <c:pt idx="22">
                  <c:v>2001:3</c:v>
                </c:pt>
                <c:pt idx="23">
                  <c:v>2001:4</c:v>
                </c:pt>
                <c:pt idx="24">
                  <c:v>2002:1</c:v>
                </c:pt>
                <c:pt idx="25">
                  <c:v>2002:2</c:v>
                </c:pt>
                <c:pt idx="26">
                  <c:v>2002:3</c:v>
                </c:pt>
                <c:pt idx="27">
                  <c:v>2002:4</c:v>
                </c:pt>
                <c:pt idx="28">
                  <c:v>2003:1</c:v>
                </c:pt>
                <c:pt idx="29">
                  <c:v>2003:2</c:v>
                </c:pt>
                <c:pt idx="30">
                  <c:v>2003:3</c:v>
                </c:pt>
                <c:pt idx="31">
                  <c:v>2003:4</c:v>
                </c:pt>
                <c:pt idx="32">
                  <c:v>2004:1</c:v>
                </c:pt>
                <c:pt idx="33">
                  <c:v>2004:2</c:v>
                </c:pt>
                <c:pt idx="34">
                  <c:v>2004:3</c:v>
                </c:pt>
                <c:pt idx="35">
                  <c:v>2004:4</c:v>
                </c:pt>
                <c:pt idx="36">
                  <c:v>2005:1</c:v>
                </c:pt>
                <c:pt idx="37">
                  <c:v>2005:2</c:v>
                </c:pt>
                <c:pt idx="38">
                  <c:v>2005:3</c:v>
                </c:pt>
                <c:pt idx="39">
                  <c:v>2005:4</c:v>
                </c:pt>
                <c:pt idx="40">
                  <c:v>2006:1</c:v>
                </c:pt>
                <c:pt idx="41">
                  <c:v>2006:2</c:v>
                </c:pt>
                <c:pt idx="42">
                  <c:v>2006:3</c:v>
                </c:pt>
                <c:pt idx="43">
                  <c:v>2006:4</c:v>
                </c:pt>
                <c:pt idx="44">
                  <c:v>2007:1</c:v>
                </c:pt>
                <c:pt idx="45">
                  <c:v>2007:2</c:v>
                </c:pt>
                <c:pt idx="46">
                  <c:v>2007:3</c:v>
                </c:pt>
                <c:pt idx="47">
                  <c:v>2007:4</c:v>
                </c:pt>
                <c:pt idx="48">
                  <c:v>2008:1</c:v>
                </c:pt>
                <c:pt idx="49">
                  <c:v>2008:2</c:v>
                </c:pt>
                <c:pt idx="50">
                  <c:v>2008:3</c:v>
                </c:pt>
                <c:pt idx="51">
                  <c:v>2008:4</c:v>
                </c:pt>
                <c:pt idx="52">
                  <c:v>2009:1</c:v>
                </c:pt>
                <c:pt idx="53">
                  <c:v>2009:2</c:v>
                </c:pt>
                <c:pt idx="54">
                  <c:v>2009:3</c:v>
                </c:pt>
                <c:pt idx="55">
                  <c:v>2009:4</c:v>
                </c:pt>
                <c:pt idx="56">
                  <c:v>2010:1</c:v>
                </c:pt>
                <c:pt idx="57">
                  <c:v>2010:2</c:v>
                </c:pt>
                <c:pt idx="58">
                  <c:v>2010:3</c:v>
                </c:pt>
                <c:pt idx="59">
                  <c:v>2010:4</c:v>
                </c:pt>
                <c:pt idx="60">
                  <c:v>2011:1</c:v>
                </c:pt>
                <c:pt idx="61">
                  <c:v>2011:2</c:v>
                </c:pt>
                <c:pt idx="62">
                  <c:v>2011:3</c:v>
                </c:pt>
                <c:pt idx="63">
                  <c:v>2011:4</c:v>
                </c:pt>
                <c:pt idx="64">
                  <c:v>2012:1</c:v>
                </c:pt>
                <c:pt idx="65">
                  <c:v>2012:2</c:v>
                </c:pt>
                <c:pt idx="66">
                  <c:v>2012:3</c:v>
                </c:pt>
                <c:pt idx="67">
                  <c:v>2012:4</c:v>
                </c:pt>
                <c:pt idx="68">
                  <c:v>2013:1</c:v>
                </c:pt>
                <c:pt idx="69">
                  <c:v>2013:2</c:v>
                </c:pt>
                <c:pt idx="70">
                  <c:v>2013:3</c:v>
                </c:pt>
                <c:pt idx="71">
                  <c:v>2013:4</c:v>
                </c:pt>
                <c:pt idx="72">
                  <c:v>2014:1</c:v>
                </c:pt>
                <c:pt idx="73">
                  <c:v>2014:2</c:v>
                </c:pt>
                <c:pt idx="74">
                  <c:v>2014:3</c:v>
                </c:pt>
                <c:pt idx="75">
                  <c:v>2014:4</c:v>
                </c:pt>
                <c:pt idx="76">
                  <c:v>2015:1</c:v>
                </c:pt>
                <c:pt idx="77">
                  <c:v>2015:2</c:v>
                </c:pt>
                <c:pt idx="78">
                  <c:v>2015:3</c:v>
                </c:pt>
                <c:pt idx="79">
                  <c:v>2015:4</c:v>
                </c:pt>
                <c:pt idx="80">
                  <c:v>2016:1</c:v>
                </c:pt>
                <c:pt idx="81">
                  <c:v>2016:2</c:v>
                </c:pt>
                <c:pt idx="82">
                  <c:v>2016:3</c:v>
                </c:pt>
                <c:pt idx="83">
                  <c:v>2016:4</c:v>
                </c:pt>
                <c:pt idx="84">
                  <c:v/>
                </c:pt>
                <c:pt idx="85">
                  <c:v/>
                </c:pt>
                <c:pt idx="86">
                  <c:v>2017:1</c:v>
                </c:pt>
                <c:pt idx="87">
                  <c:v>2017:2</c:v>
                </c:pt>
                <c:pt idx="88">
                  <c:v>2017:3</c:v>
                </c:pt>
                <c:pt idx="89">
                  <c:v>2017:4</c:v>
                </c:pt>
                <c:pt idx="90">
                  <c:v>2018:1</c:v>
                </c:pt>
                <c:pt idx="91">
                  <c:v>2018:2</c:v>
                </c:pt>
                <c:pt idx="92">
                  <c:v>2018:3</c:v>
                </c:pt>
                <c:pt idx="93">
                  <c:v>2018:4</c:v>
                </c:pt>
                <c:pt idx="94">
                  <c:v>2019:1</c:v>
                </c:pt>
              </c:strCache>
            </c:strRef>
          </c:cat>
          <c:val>
            <c:numRef>
              <c:f>INTRA_VL!$M$10:$M$93;INTRA_VL!$M$96:$M$104</c:f>
              <c:numCache>
                <c:formatCode>General</c:formatCode>
                <c:ptCount val="93"/>
                <c:pt idx="0">
                  <c:v>0.0279310708990837</c:v>
                </c:pt>
                <c:pt idx="1">
                  <c:v>0.0775197100353425</c:v>
                </c:pt>
                <c:pt idx="2">
                  <c:v>0.072716959718638</c:v>
                </c:pt>
                <c:pt idx="3">
                  <c:v>0.0882663480240508</c:v>
                </c:pt>
                <c:pt idx="4">
                  <c:v>0.0366434763903491</c:v>
                </c:pt>
                <c:pt idx="5">
                  <c:v>0.0374928236354787</c:v>
                </c:pt>
                <c:pt idx="6">
                  <c:v>0.0514461815524971</c:v>
                </c:pt>
                <c:pt idx="7">
                  <c:v>0.0484237910065348</c:v>
                </c:pt>
                <c:pt idx="8">
                  <c:v>0.0677745680393283</c:v>
                </c:pt>
                <c:pt idx="9">
                  <c:v>0.0770574539114341</c:v>
                </c:pt>
                <c:pt idx="10">
                  <c:v>0.0738022679375383</c:v>
                </c:pt>
                <c:pt idx="11">
                  <c:v>0.0742706588110261</c:v>
                </c:pt>
                <c:pt idx="12">
                  <c:v>0.0222199684276829</c:v>
                </c:pt>
                <c:pt idx="13">
                  <c:v>0.0332979833858964</c:v>
                </c:pt>
                <c:pt idx="14">
                  <c:v>0.0320696348223318</c:v>
                </c:pt>
                <c:pt idx="15">
                  <c:v>0.0448656970408425</c:v>
                </c:pt>
                <c:pt idx="16">
                  <c:v>0.114091911038022</c:v>
                </c:pt>
                <c:pt idx="17">
                  <c:v>0.111459843843549</c:v>
                </c:pt>
                <c:pt idx="18">
                  <c:v>0.0717068965018025</c:v>
                </c:pt>
                <c:pt idx="19">
                  <c:v>0.0654090870175246</c:v>
                </c:pt>
                <c:pt idx="20">
                  <c:v>0.0757997811715646</c:v>
                </c:pt>
                <c:pt idx="21">
                  <c:v>0.0754816583427041</c:v>
                </c:pt>
                <c:pt idx="22">
                  <c:v>0.0977716582480208</c:v>
                </c:pt>
                <c:pt idx="23">
                  <c:v>0.106464072769514</c:v>
                </c:pt>
                <c:pt idx="24">
                  <c:v>0.0772466543072494</c:v>
                </c:pt>
                <c:pt idx="25">
                  <c:v>0.0443732422157001</c:v>
                </c:pt>
                <c:pt idx="26">
                  <c:v>0.066335765448746</c:v>
                </c:pt>
                <c:pt idx="27">
                  <c:v>0.0526069442569927</c:v>
                </c:pt>
                <c:pt idx="28">
                  <c:v>0.0268518010898657</c:v>
                </c:pt>
                <c:pt idx="29">
                  <c:v>0.0311947425751013</c:v>
                </c:pt>
                <c:pt idx="30">
                  <c:v>0.0188664472050663</c:v>
                </c:pt>
                <c:pt idx="31">
                  <c:v>0.0118022293146945</c:v>
                </c:pt>
                <c:pt idx="32">
                  <c:v>-0.00953694885082486</c:v>
                </c:pt>
                <c:pt idx="33">
                  <c:v>0.048985341316405</c:v>
                </c:pt>
                <c:pt idx="34">
                  <c:v>0.0507096010697627</c:v>
                </c:pt>
                <c:pt idx="35">
                  <c:v>0.058551042076382</c:v>
                </c:pt>
                <c:pt idx="36">
                  <c:v>0.036752287723987</c:v>
                </c:pt>
                <c:pt idx="37">
                  <c:v>0.071405437564901</c:v>
                </c:pt>
                <c:pt idx="38">
                  <c:v>0.0646807884418706</c:v>
                </c:pt>
                <c:pt idx="39">
                  <c:v>0.0128465741873306</c:v>
                </c:pt>
                <c:pt idx="40">
                  <c:v>0.128837809903154</c:v>
                </c:pt>
                <c:pt idx="41">
                  <c:v>0.0404873595832587</c:v>
                </c:pt>
                <c:pt idx="42">
                  <c:v>0.0291587670914218</c:v>
                </c:pt>
                <c:pt idx="43">
                  <c:v>0.067587302227418</c:v>
                </c:pt>
                <c:pt idx="44">
                  <c:v>0.0614180340780835</c:v>
                </c:pt>
                <c:pt idx="45">
                  <c:v>0.0240280159786375</c:v>
                </c:pt>
                <c:pt idx="46">
                  <c:v>0.0512504100943304</c:v>
                </c:pt>
                <c:pt idx="47">
                  <c:v>0.0422200589733342</c:v>
                </c:pt>
                <c:pt idx="48">
                  <c:v>-0.032253859516018</c:v>
                </c:pt>
                <c:pt idx="49">
                  <c:v>-0.0231683862896023</c:v>
                </c:pt>
                <c:pt idx="50">
                  <c:v>-0.0107970664102194</c:v>
                </c:pt>
                <c:pt idx="51">
                  <c:v>-0.105551819948419</c:v>
                </c:pt>
                <c:pt idx="52">
                  <c:v>-0.270197127113474</c:v>
                </c:pt>
                <c:pt idx="53">
                  <c:v>-0.223782164275224</c:v>
                </c:pt>
                <c:pt idx="54">
                  <c:v>-0.224357368203979</c:v>
                </c:pt>
                <c:pt idx="55">
                  <c:v>-0.162496327893907</c:v>
                </c:pt>
                <c:pt idx="56">
                  <c:v>0.0431783269693781</c:v>
                </c:pt>
                <c:pt idx="57">
                  <c:v>0.057243600141402</c:v>
                </c:pt>
                <c:pt idx="58">
                  <c:v>0.0165099814150255</c:v>
                </c:pt>
                <c:pt idx="59">
                  <c:v>0.0273544117219833</c:v>
                </c:pt>
                <c:pt idx="60">
                  <c:v>0.0102938081341625</c:v>
                </c:pt>
                <c:pt idx="61">
                  <c:v>0.019449115808491</c:v>
                </c:pt>
                <c:pt idx="62">
                  <c:v>-0.0302546097412563</c:v>
                </c:pt>
                <c:pt idx="63">
                  <c:v>-0.0248289700883302</c:v>
                </c:pt>
                <c:pt idx="64">
                  <c:v>0.00245140993481673</c:v>
                </c:pt>
                <c:pt idx="65">
                  <c:v>-0.0570026436706915</c:v>
                </c:pt>
                <c:pt idx="66">
                  <c:v>0.0141090144410904</c:v>
                </c:pt>
                <c:pt idx="67">
                  <c:v>0.00649974880366165</c:v>
                </c:pt>
                <c:pt idx="68">
                  <c:v>-0.0244214307825108</c:v>
                </c:pt>
                <c:pt idx="69">
                  <c:v>-0.0484561719517174</c:v>
                </c:pt>
                <c:pt idx="70">
                  <c:v>-0.025262748491702</c:v>
                </c:pt>
                <c:pt idx="71">
                  <c:v>0.0412345024762238</c:v>
                </c:pt>
                <c:pt idx="72">
                  <c:v>0.0732189953872965</c:v>
                </c:pt>
                <c:pt idx="73">
                  <c:v>0.130273505700071</c:v>
                </c:pt>
                <c:pt idx="74">
                  <c:v>0.118546612872652</c:v>
                </c:pt>
                <c:pt idx="75">
                  <c:v>0.0701957628513801</c:v>
                </c:pt>
                <c:pt idx="76">
                  <c:v>0.0486242951065962</c:v>
                </c:pt>
                <c:pt idx="77">
                  <c:v>0.0356448019352846</c:v>
                </c:pt>
                <c:pt idx="78">
                  <c:v>0.0337763132650044</c:v>
                </c:pt>
                <c:pt idx="79">
                  <c:v>0.0330196367911615</c:v>
                </c:pt>
                <c:pt idx="80">
                  <c:v>-0.0349734776208186</c:v>
                </c:pt>
                <c:pt idx="81">
                  <c:v>-0.00534231122677537</c:v>
                </c:pt>
                <c:pt idx="82">
                  <c:v>-0.019188326423754</c:v>
                </c:pt>
                <c:pt idx="83">
                  <c:v>0.0307903436498077</c:v>
                </c:pt>
                <c:pt idx="84">
                  <c:v>0.112182161901271</c:v>
                </c:pt>
                <c:pt idx="85">
                  <c:v>0.0480824801845184</c:v>
                </c:pt>
                <c:pt idx="86">
                  <c:v>0.0387599251737151</c:v>
                </c:pt>
                <c:pt idx="87">
                  <c:v>0.0541765167784995</c:v>
                </c:pt>
                <c:pt idx="88">
                  <c:v>-0.00757150471200158</c:v>
                </c:pt>
                <c:pt idx="89">
                  <c:v>0.0703567974995413</c:v>
                </c:pt>
                <c:pt idx="90">
                  <c:v>0.0552224373980457</c:v>
                </c:pt>
                <c:pt idx="91">
                  <c:v>0.0354861285217114</c:v>
                </c:pt>
                <c:pt idx="92">
                  <c:v>0.0748446074494649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EXPV_RM!$T$5</c:f>
              <c:strCache>
                <c:ptCount val="1"/>
                <c:pt idx="0">
                  <c:v>Exportaciones Internacionales M€</c:v>
                </c:pt>
              </c:strCache>
            </c:strRef>
          </c:tx>
          <c:spPr>
            <a:solidFill>
              <a:srgbClr val="339966"/>
            </a:solidFill>
            <a:ln w="12600">
              <a:solidFill>
                <a:srgbClr val="339966"/>
              </a:solidFill>
              <a:custDash/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EXPT_TN!$B$10:$B$89;EXPT_TN!$B$90:$B$104</c:f>
              <c:strCache>
                <c:ptCount val="95"/>
                <c:pt idx="0">
                  <c:v>1996:1</c:v>
                </c:pt>
                <c:pt idx="1">
                  <c:v>1996:2</c:v>
                </c:pt>
                <c:pt idx="2">
                  <c:v>1996:3</c:v>
                </c:pt>
                <c:pt idx="3">
                  <c:v>1996:4</c:v>
                </c:pt>
                <c:pt idx="4">
                  <c:v>1997:1</c:v>
                </c:pt>
                <c:pt idx="5">
                  <c:v>1997:2</c:v>
                </c:pt>
                <c:pt idx="6">
                  <c:v>1997:3</c:v>
                </c:pt>
                <c:pt idx="7">
                  <c:v>1997:4</c:v>
                </c:pt>
                <c:pt idx="8">
                  <c:v>1998:1</c:v>
                </c:pt>
                <c:pt idx="9">
                  <c:v>1998:2</c:v>
                </c:pt>
                <c:pt idx="10">
                  <c:v>1998:3</c:v>
                </c:pt>
                <c:pt idx="11">
                  <c:v>1998:4</c:v>
                </c:pt>
                <c:pt idx="12">
                  <c:v>1999:1</c:v>
                </c:pt>
                <c:pt idx="13">
                  <c:v>1999:2</c:v>
                </c:pt>
                <c:pt idx="14">
                  <c:v>1999:3</c:v>
                </c:pt>
                <c:pt idx="15">
                  <c:v>1999:4</c:v>
                </c:pt>
                <c:pt idx="16">
                  <c:v>2000:1</c:v>
                </c:pt>
                <c:pt idx="17">
                  <c:v>2000:2</c:v>
                </c:pt>
                <c:pt idx="18">
                  <c:v>2000:3</c:v>
                </c:pt>
                <c:pt idx="19">
                  <c:v>2000:4</c:v>
                </c:pt>
                <c:pt idx="20">
                  <c:v>2001:1</c:v>
                </c:pt>
                <c:pt idx="21">
                  <c:v>2001:2</c:v>
                </c:pt>
                <c:pt idx="22">
                  <c:v>2001:3</c:v>
                </c:pt>
                <c:pt idx="23">
                  <c:v>2001:4</c:v>
                </c:pt>
                <c:pt idx="24">
                  <c:v>2002:1</c:v>
                </c:pt>
                <c:pt idx="25">
                  <c:v>2002:2</c:v>
                </c:pt>
                <c:pt idx="26">
                  <c:v>2002:3</c:v>
                </c:pt>
                <c:pt idx="27">
                  <c:v>2002:4</c:v>
                </c:pt>
                <c:pt idx="28">
                  <c:v>2003:1</c:v>
                </c:pt>
                <c:pt idx="29">
                  <c:v>2003:2</c:v>
                </c:pt>
                <c:pt idx="30">
                  <c:v>2003:3</c:v>
                </c:pt>
                <c:pt idx="31">
                  <c:v>2003:4</c:v>
                </c:pt>
                <c:pt idx="32">
                  <c:v>2004:1</c:v>
                </c:pt>
                <c:pt idx="33">
                  <c:v>2004:2</c:v>
                </c:pt>
                <c:pt idx="34">
                  <c:v>2004:3</c:v>
                </c:pt>
                <c:pt idx="35">
                  <c:v>2004:4</c:v>
                </c:pt>
                <c:pt idx="36">
                  <c:v>2005:1</c:v>
                </c:pt>
                <c:pt idx="37">
                  <c:v>2005:2</c:v>
                </c:pt>
                <c:pt idx="38">
                  <c:v>2005:3</c:v>
                </c:pt>
                <c:pt idx="39">
                  <c:v>2005:4</c:v>
                </c:pt>
                <c:pt idx="40">
                  <c:v>2006:1</c:v>
                </c:pt>
                <c:pt idx="41">
                  <c:v>2006:2</c:v>
                </c:pt>
                <c:pt idx="42">
                  <c:v>2006:3</c:v>
                </c:pt>
                <c:pt idx="43">
                  <c:v>2006:4</c:v>
                </c:pt>
                <c:pt idx="44">
                  <c:v>2007:1</c:v>
                </c:pt>
                <c:pt idx="45">
                  <c:v>2007:2</c:v>
                </c:pt>
                <c:pt idx="46">
                  <c:v>2007:3</c:v>
                </c:pt>
                <c:pt idx="47">
                  <c:v>2007:4</c:v>
                </c:pt>
                <c:pt idx="48">
                  <c:v>2008:1</c:v>
                </c:pt>
                <c:pt idx="49">
                  <c:v>2008:2</c:v>
                </c:pt>
                <c:pt idx="50">
                  <c:v>2008:3</c:v>
                </c:pt>
                <c:pt idx="51">
                  <c:v>2008:4</c:v>
                </c:pt>
                <c:pt idx="52">
                  <c:v>2009:1</c:v>
                </c:pt>
                <c:pt idx="53">
                  <c:v>2009:2</c:v>
                </c:pt>
                <c:pt idx="54">
                  <c:v>2009:3</c:v>
                </c:pt>
                <c:pt idx="55">
                  <c:v>2009:4</c:v>
                </c:pt>
                <c:pt idx="56">
                  <c:v>2010:1</c:v>
                </c:pt>
                <c:pt idx="57">
                  <c:v>2010:2</c:v>
                </c:pt>
                <c:pt idx="58">
                  <c:v>2010:3</c:v>
                </c:pt>
                <c:pt idx="59">
                  <c:v>2010:4</c:v>
                </c:pt>
                <c:pt idx="60">
                  <c:v>2011:1</c:v>
                </c:pt>
                <c:pt idx="61">
                  <c:v>2011:2</c:v>
                </c:pt>
                <c:pt idx="62">
                  <c:v>2011:3</c:v>
                </c:pt>
                <c:pt idx="63">
                  <c:v>2011:4</c:v>
                </c:pt>
                <c:pt idx="64">
                  <c:v>2012:1</c:v>
                </c:pt>
                <c:pt idx="65">
                  <c:v>2012:2</c:v>
                </c:pt>
                <c:pt idx="66">
                  <c:v>2012:3</c:v>
                </c:pt>
                <c:pt idx="67">
                  <c:v>2012:4</c:v>
                </c:pt>
                <c:pt idx="68">
                  <c:v>2013:1</c:v>
                </c:pt>
                <c:pt idx="69">
                  <c:v>2013:2</c:v>
                </c:pt>
                <c:pt idx="70">
                  <c:v>2013:3</c:v>
                </c:pt>
                <c:pt idx="71">
                  <c:v>2013:4</c:v>
                </c:pt>
                <c:pt idx="72">
                  <c:v>2014:1</c:v>
                </c:pt>
                <c:pt idx="73">
                  <c:v>2014:2</c:v>
                </c:pt>
                <c:pt idx="74">
                  <c:v>2014:3</c:v>
                </c:pt>
                <c:pt idx="75">
                  <c:v>2014:4</c:v>
                </c:pt>
                <c:pt idx="76">
                  <c:v>2015:1</c:v>
                </c:pt>
                <c:pt idx="77">
                  <c:v>2015:2</c:v>
                </c:pt>
                <c:pt idx="78">
                  <c:v>2015:3</c:v>
                </c:pt>
                <c:pt idx="79">
                  <c:v>2015:4</c:v>
                </c:pt>
                <c:pt idx="80">
                  <c:v>2016:1</c:v>
                </c:pt>
                <c:pt idx="81">
                  <c:v>2016:2</c:v>
                </c:pt>
                <c:pt idx="82">
                  <c:v>2016:3</c:v>
                </c:pt>
                <c:pt idx="83">
                  <c:v>2016:4</c:v>
                </c:pt>
                <c:pt idx="84">
                  <c:v/>
                </c:pt>
                <c:pt idx="85">
                  <c:v/>
                </c:pt>
                <c:pt idx="86">
                  <c:v>2017:1</c:v>
                </c:pt>
                <c:pt idx="87">
                  <c:v>2017:2</c:v>
                </c:pt>
                <c:pt idx="88">
                  <c:v>2017:3</c:v>
                </c:pt>
                <c:pt idx="89">
                  <c:v>2017:4</c:v>
                </c:pt>
                <c:pt idx="90">
                  <c:v>2018:1</c:v>
                </c:pt>
                <c:pt idx="91">
                  <c:v>2018:2</c:v>
                </c:pt>
                <c:pt idx="92">
                  <c:v>2018:3</c:v>
                </c:pt>
                <c:pt idx="93">
                  <c:v>2018:4</c:v>
                </c:pt>
                <c:pt idx="94">
                  <c:v>2019:1</c:v>
                </c:pt>
              </c:strCache>
            </c:strRef>
          </c:cat>
          <c:val>
            <c:numRef>
              <c:f>EXPV_RM!$U$10:$U$93;EXPV_RM!$U$96:$U$104</c:f>
              <c:numCache>
                <c:formatCode>General</c:formatCode>
                <c:ptCount val="93"/>
                <c:pt idx="0">
                  <c:v>0.0556561608201353</c:v>
                </c:pt>
                <c:pt idx="1">
                  <c:v>0.104465011913942</c:v>
                </c:pt>
                <c:pt idx="2">
                  <c:v>0.160138749834555</c:v>
                </c:pt>
                <c:pt idx="3">
                  <c:v>0.166041293863379</c:v>
                </c:pt>
                <c:pt idx="4">
                  <c:v>0.114199215317111</c:v>
                </c:pt>
                <c:pt idx="5">
                  <c:v>0.217374629969832</c:v>
                </c:pt>
                <c:pt idx="6">
                  <c:v>0.260967281139873</c:v>
                </c:pt>
                <c:pt idx="7">
                  <c:v>0.186130630106208</c:v>
                </c:pt>
                <c:pt idx="8">
                  <c:v>0.179102711540757</c:v>
                </c:pt>
                <c:pt idx="9">
                  <c:v>0.106054865558226</c:v>
                </c:pt>
                <c:pt idx="10">
                  <c:v>0.0266806639154113</c:v>
                </c:pt>
                <c:pt idx="11">
                  <c:v>-0.0108643556916745</c:v>
                </c:pt>
                <c:pt idx="12">
                  <c:v>0.0119139629385302</c:v>
                </c:pt>
                <c:pt idx="13">
                  <c:v>0.00307586244319365</c:v>
                </c:pt>
                <c:pt idx="14">
                  <c:v>0.0637729941966716</c:v>
                </c:pt>
                <c:pt idx="15">
                  <c:v>0.126820989345444</c:v>
                </c:pt>
                <c:pt idx="16">
                  <c:v>0.172822705144889</c:v>
                </c:pt>
                <c:pt idx="17">
                  <c:v>0.201078501554803</c:v>
                </c:pt>
                <c:pt idx="18">
                  <c:v>0.175169258281304</c:v>
                </c:pt>
                <c:pt idx="19">
                  <c:v>0.181731299735191</c:v>
                </c:pt>
                <c:pt idx="20">
                  <c:v>0.145292343570397</c:v>
                </c:pt>
                <c:pt idx="21">
                  <c:v>0.0576503845387211</c:v>
                </c:pt>
                <c:pt idx="22">
                  <c:v>0.0302084680611695</c:v>
                </c:pt>
                <c:pt idx="23">
                  <c:v>-0.0474927466991992</c:v>
                </c:pt>
                <c:pt idx="24">
                  <c:v>-0.0343057226898261</c:v>
                </c:pt>
                <c:pt idx="25">
                  <c:v>0.0319691659178367</c:v>
                </c:pt>
                <c:pt idx="26">
                  <c:v>0.0429907697699144</c:v>
                </c:pt>
                <c:pt idx="27">
                  <c:v>0.0709536923599241</c:v>
                </c:pt>
                <c:pt idx="28">
                  <c:v>0.0565764903158844</c:v>
                </c:pt>
                <c:pt idx="29">
                  <c:v>0.0202719687570166</c:v>
                </c:pt>
                <c:pt idx="30">
                  <c:v>0.0289002520064271</c:v>
                </c:pt>
                <c:pt idx="31">
                  <c:v>0.0365645858280496</c:v>
                </c:pt>
                <c:pt idx="32">
                  <c:v>0.0403042770649413</c:v>
                </c:pt>
                <c:pt idx="33">
                  <c:v>0.0745631107136487</c:v>
                </c:pt>
                <c:pt idx="34">
                  <c:v>0.0784497978212177</c:v>
                </c:pt>
                <c:pt idx="35">
                  <c:v>0.060187231820898</c:v>
                </c:pt>
                <c:pt idx="36">
                  <c:v>0.0157192485721216</c:v>
                </c:pt>
                <c:pt idx="37">
                  <c:v>0.0692380803754368</c:v>
                </c:pt>
                <c:pt idx="38">
                  <c:v>0.0761005731596577</c:v>
                </c:pt>
                <c:pt idx="39">
                  <c:v>0.0672373780790221</c:v>
                </c:pt>
                <c:pt idx="40">
                  <c:v>0.159957388473393</c:v>
                </c:pt>
                <c:pt idx="41">
                  <c:v>0.0708276263861194</c:v>
                </c:pt>
                <c:pt idx="42">
                  <c:v>0.0938450128335503</c:v>
                </c:pt>
                <c:pt idx="43">
                  <c:v>0.102696951099674</c:v>
                </c:pt>
                <c:pt idx="44">
                  <c:v>0.111851979240605</c:v>
                </c:pt>
                <c:pt idx="45">
                  <c:v>0.0932455157734553</c:v>
                </c:pt>
                <c:pt idx="46">
                  <c:v>0.104725939894467</c:v>
                </c:pt>
                <c:pt idx="47">
                  <c:v>0.0738360053141274</c:v>
                </c:pt>
                <c:pt idx="48">
                  <c:v>0.0319909943653099</c:v>
                </c:pt>
                <c:pt idx="49">
                  <c:v>0.0681771396445223</c:v>
                </c:pt>
                <c:pt idx="50">
                  <c:v>0.0828872079976145</c:v>
                </c:pt>
                <c:pt idx="51">
                  <c:v>-0.0881374962043517</c:v>
                </c:pt>
                <c:pt idx="52">
                  <c:v>-0.20714637374419</c:v>
                </c:pt>
                <c:pt idx="53">
                  <c:v>-0.195300463145703</c:v>
                </c:pt>
                <c:pt idx="54">
                  <c:v>-0.172519160364318</c:v>
                </c:pt>
                <c:pt idx="55">
                  <c:v>-0.0287061012375982</c:v>
                </c:pt>
                <c:pt idx="56">
                  <c:v>0.141877491086065</c:v>
                </c:pt>
                <c:pt idx="57">
                  <c:v>0.167014082002</c:v>
                </c:pt>
                <c:pt idx="58">
                  <c:v>0.169495304807622</c:v>
                </c:pt>
                <c:pt idx="59">
                  <c:v>0.187917131822961</c:v>
                </c:pt>
                <c:pt idx="60">
                  <c:v>0.245489580451307</c:v>
                </c:pt>
                <c:pt idx="61">
                  <c:v>0.160900881157122</c:v>
                </c:pt>
                <c:pt idx="62">
                  <c:v>0.135906574289586</c:v>
                </c:pt>
                <c:pt idx="63">
                  <c:v>0.0720910602724037</c:v>
                </c:pt>
                <c:pt idx="64">
                  <c:v>0.0286043597201309</c:v>
                </c:pt>
                <c:pt idx="65">
                  <c:v>0.0300561569209983</c:v>
                </c:pt>
                <c:pt idx="66">
                  <c:v>0.0592681475618604</c:v>
                </c:pt>
                <c:pt idx="67">
                  <c:v>0.0826980463950106</c:v>
                </c:pt>
                <c:pt idx="68">
                  <c:v>0.0454520574398994</c:v>
                </c:pt>
                <c:pt idx="69">
                  <c:v>0.0865340157990632</c:v>
                </c:pt>
                <c:pt idx="70">
                  <c:v>0.0356513283494768</c:v>
                </c:pt>
                <c:pt idx="71">
                  <c:v>0.00527936676233737</c:v>
                </c:pt>
                <c:pt idx="72">
                  <c:v>0.00780764659137667</c:v>
                </c:pt>
                <c:pt idx="73">
                  <c:v>-0.010741544080132</c:v>
                </c:pt>
                <c:pt idx="74">
                  <c:v>0.0369436881946446</c:v>
                </c:pt>
                <c:pt idx="75">
                  <c:v>0.045563301856024</c:v>
                </c:pt>
                <c:pt idx="76">
                  <c:v>0.0342885951163898</c:v>
                </c:pt>
                <c:pt idx="77">
                  <c:v>0.0518312243002608</c:v>
                </c:pt>
                <c:pt idx="78">
                  <c:v>0.0316642192526452</c:v>
                </c:pt>
                <c:pt idx="79">
                  <c:v>0.0329252208713283</c:v>
                </c:pt>
                <c:pt idx="80">
                  <c:v>0.0031170532906769</c:v>
                </c:pt>
                <c:pt idx="81">
                  <c:v>0.0446303853545035</c:v>
                </c:pt>
                <c:pt idx="82">
                  <c:v>0.0156463602674136</c:v>
                </c:pt>
                <c:pt idx="83">
                  <c:v>0.0387546087344531</c:v>
                </c:pt>
                <c:pt idx="84">
                  <c:v>0.14617443798889</c:v>
                </c:pt>
                <c:pt idx="85">
                  <c:v>0.0449131194729211</c:v>
                </c:pt>
                <c:pt idx="86">
                  <c:v>0.0458189061388428</c:v>
                </c:pt>
                <c:pt idx="87">
                  <c:v>0.0703040943756845</c:v>
                </c:pt>
                <c:pt idx="88">
                  <c:v>0.00142928379252698</c:v>
                </c:pt>
                <c:pt idx="89">
                  <c:v>0.0495325709890162</c:v>
                </c:pt>
                <c:pt idx="90">
                  <c:v>0.0507287592086848</c:v>
                </c:pt>
                <c:pt idx="91">
                  <c:v>0.0281855243400766</c:v>
                </c:pt>
                <c:pt idx="92">
                  <c:v>-0.000138655109046105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IMPV_RM!$T$5</c:f>
              <c:strCache>
                <c:ptCount val="1"/>
                <c:pt idx="0">
                  <c:v>Importaciones Internacionales M€</c:v>
                </c:pt>
              </c:strCache>
            </c:strRef>
          </c:tx>
          <c:spPr>
            <a:solidFill>
              <a:srgbClr val="ff6600"/>
            </a:solidFill>
            <a:ln w="12600">
              <a:solidFill>
                <a:srgbClr val="ff6600"/>
              </a:solidFill>
              <a:custDash/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EXPT_TN!$B$10:$B$89;EXPT_TN!$B$90:$B$104</c:f>
              <c:strCache>
                <c:ptCount val="95"/>
                <c:pt idx="0">
                  <c:v>1996:1</c:v>
                </c:pt>
                <c:pt idx="1">
                  <c:v>1996:2</c:v>
                </c:pt>
                <c:pt idx="2">
                  <c:v>1996:3</c:v>
                </c:pt>
                <c:pt idx="3">
                  <c:v>1996:4</c:v>
                </c:pt>
                <c:pt idx="4">
                  <c:v>1997:1</c:v>
                </c:pt>
                <c:pt idx="5">
                  <c:v>1997:2</c:v>
                </c:pt>
                <c:pt idx="6">
                  <c:v>1997:3</c:v>
                </c:pt>
                <c:pt idx="7">
                  <c:v>1997:4</c:v>
                </c:pt>
                <c:pt idx="8">
                  <c:v>1998:1</c:v>
                </c:pt>
                <c:pt idx="9">
                  <c:v>1998:2</c:v>
                </c:pt>
                <c:pt idx="10">
                  <c:v>1998:3</c:v>
                </c:pt>
                <c:pt idx="11">
                  <c:v>1998:4</c:v>
                </c:pt>
                <c:pt idx="12">
                  <c:v>1999:1</c:v>
                </c:pt>
                <c:pt idx="13">
                  <c:v>1999:2</c:v>
                </c:pt>
                <c:pt idx="14">
                  <c:v>1999:3</c:v>
                </c:pt>
                <c:pt idx="15">
                  <c:v>1999:4</c:v>
                </c:pt>
                <c:pt idx="16">
                  <c:v>2000:1</c:v>
                </c:pt>
                <c:pt idx="17">
                  <c:v>2000:2</c:v>
                </c:pt>
                <c:pt idx="18">
                  <c:v>2000:3</c:v>
                </c:pt>
                <c:pt idx="19">
                  <c:v>2000:4</c:v>
                </c:pt>
                <c:pt idx="20">
                  <c:v>2001:1</c:v>
                </c:pt>
                <c:pt idx="21">
                  <c:v>2001:2</c:v>
                </c:pt>
                <c:pt idx="22">
                  <c:v>2001:3</c:v>
                </c:pt>
                <c:pt idx="23">
                  <c:v>2001:4</c:v>
                </c:pt>
                <c:pt idx="24">
                  <c:v>2002:1</c:v>
                </c:pt>
                <c:pt idx="25">
                  <c:v>2002:2</c:v>
                </c:pt>
                <c:pt idx="26">
                  <c:v>2002:3</c:v>
                </c:pt>
                <c:pt idx="27">
                  <c:v>2002:4</c:v>
                </c:pt>
                <c:pt idx="28">
                  <c:v>2003:1</c:v>
                </c:pt>
                <c:pt idx="29">
                  <c:v>2003:2</c:v>
                </c:pt>
                <c:pt idx="30">
                  <c:v>2003:3</c:v>
                </c:pt>
                <c:pt idx="31">
                  <c:v>2003:4</c:v>
                </c:pt>
                <c:pt idx="32">
                  <c:v>2004:1</c:v>
                </c:pt>
                <c:pt idx="33">
                  <c:v>2004:2</c:v>
                </c:pt>
                <c:pt idx="34">
                  <c:v>2004:3</c:v>
                </c:pt>
                <c:pt idx="35">
                  <c:v>2004:4</c:v>
                </c:pt>
                <c:pt idx="36">
                  <c:v>2005:1</c:v>
                </c:pt>
                <c:pt idx="37">
                  <c:v>2005:2</c:v>
                </c:pt>
                <c:pt idx="38">
                  <c:v>2005:3</c:v>
                </c:pt>
                <c:pt idx="39">
                  <c:v>2005:4</c:v>
                </c:pt>
                <c:pt idx="40">
                  <c:v>2006:1</c:v>
                </c:pt>
                <c:pt idx="41">
                  <c:v>2006:2</c:v>
                </c:pt>
                <c:pt idx="42">
                  <c:v>2006:3</c:v>
                </c:pt>
                <c:pt idx="43">
                  <c:v>2006:4</c:v>
                </c:pt>
                <c:pt idx="44">
                  <c:v>2007:1</c:v>
                </c:pt>
                <c:pt idx="45">
                  <c:v>2007:2</c:v>
                </c:pt>
                <c:pt idx="46">
                  <c:v>2007:3</c:v>
                </c:pt>
                <c:pt idx="47">
                  <c:v>2007:4</c:v>
                </c:pt>
                <c:pt idx="48">
                  <c:v>2008:1</c:v>
                </c:pt>
                <c:pt idx="49">
                  <c:v>2008:2</c:v>
                </c:pt>
                <c:pt idx="50">
                  <c:v>2008:3</c:v>
                </c:pt>
                <c:pt idx="51">
                  <c:v>2008:4</c:v>
                </c:pt>
                <c:pt idx="52">
                  <c:v>2009:1</c:v>
                </c:pt>
                <c:pt idx="53">
                  <c:v>2009:2</c:v>
                </c:pt>
                <c:pt idx="54">
                  <c:v>2009:3</c:v>
                </c:pt>
                <c:pt idx="55">
                  <c:v>2009:4</c:v>
                </c:pt>
                <c:pt idx="56">
                  <c:v>2010:1</c:v>
                </c:pt>
                <c:pt idx="57">
                  <c:v>2010:2</c:v>
                </c:pt>
                <c:pt idx="58">
                  <c:v>2010:3</c:v>
                </c:pt>
                <c:pt idx="59">
                  <c:v>2010:4</c:v>
                </c:pt>
                <c:pt idx="60">
                  <c:v>2011:1</c:v>
                </c:pt>
                <c:pt idx="61">
                  <c:v>2011:2</c:v>
                </c:pt>
                <c:pt idx="62">
                  <c:v>2011:3</c:v>
                </c:pt>
                <c:pt idx="63">
                  <c:v>2011:4</c:v>
                </c:pt>
                <c:pt idx="64">
                  <c:v>2012:1</c:v>
                </c:pt>
                <c:pt idx="65">
                  <c:v>2012:2</c:v>
                </c:pt>
                <c:pt idx="66">
                  <c:v>2012:3</c:v>
                </c:pt>
                <c:pt idx="67">
                  <c:v>2012:4</c:v>
                </c:pt>
                <c:pt idx="68">
                  <c:v>2013:1</c:v>
                </c:pt>
                <c:pt idx="69">
                  <c:v>2013:2</c:v>
                </c:pt>
                <c:pt idx="70">
                  <c:v>2013:3</c:v>
                </c:pt>
                <c:pt idx="71">
                  <c:v>2013:4</c:v>
                </c:pt>
                <c:pt idx="72">
                  <c:v>2014:1</c:v>
                </c:pt>
                <c:pt idx="73">
                  <c:v>2014:2</c:v>
                </c:pt>
                <c:pt idx="74">
                  <c:v>2014:3</c:v>
                </c:pt>
                <c:pt idx="75">
                  <c:v>2014:4</c:v>
                </c:pt>
                <c:pt idx="76">
                  <c:v>2015:1</c:v>
                </c:pt>
                <c:pt idx="77">
                  <c:v>2015:2</c:v>
                </c:pt>
                <c:pt idx="78">
                  <c:v>2015:3</c:v>
                </c:pt>
                <c:pt idx="79">
                  <c:v>2015:4</c:v>
                </c:pt>
                <c:pt idx="80">
                  <c:v>2016:1</c:v>
                </c:pt>
                <c:pt idx="81">
                  <c:v>2016:2</c:v>
                </c:pt>
                <c:pt idx="82">
                  <c:v>2016:3</c:v>
                </c:pt>
                <c:pt idx="83">
                  <c:v>2016:4</c:v>
                </c:pt>
                <c:pt idx="84">
                  <c:v/>
                </c:pt>
                <c:pt idx="85">
                  <c:v/>
                </c:pt>
                <c:pt idx="86">
                  <c:v>2017:1</c:v>
                </c:pt>
                <c:pt idx="87">
                  <c:v>2017:2</c:v>
                </c:pt>
                <c:pt idx="88">
                  <c:v>2017:3</c:v>
                </c:pt>
                <c:pt idx="89">
                  <c:v>2017:4</c:v>
                </c:pt>
                <c:pt idx="90">
                  <c:v>2018:1</c:v>
                </c:pt>
                <c:pt idx="91">
                  <c:v>2018:2</c:v>
                </c:pt>
                <c:pt idx="92">
                  <c:v>2018:3</c:v>
                </c:pt>
                <c:pt idx="93">
                  <c:v>2018:4</c:v>
                </c:pt>
                <c:pt idx="94">
                  <c:v>2019:1</c:v>
                </c:pt>
              </c:strCache>
            </c:strRef>
          </c:cat>
          <c:val>
            <c:numRef>
              <c:f>IMPV_RM!$U$10:$U$93;IMPV_RM!$U$96:$U$104</c:f>
              <c:numCache>
                <c:formatCode>General</c:formatCode>
                <c:ptCount val="93"/>
                <c:pt idx="0">
                  <c:v>0.0559223399675016</c:v>
                </c:pt>
                <c:pt idx="1">
                  <c:v>0.0680364596671596</c:v>
                </c:pt>
                <c:pt idx="2">
                  <c:v>0.0987383214024074</c:v>
                </c:pt>
                <c:pt idx="3">
                  <c:v>0.120117901856056</c:v>
                </c:pt>
                <c:pt idx="4">
                  <c:v>0.0857424724590192</c:v>
                </c:pt>
                <c:pt idx="5">
                  <c:v>0.172563827830593</c:v>
                </c:pt>
                <c:pt idx="6">
                  <c:v>0.189845444358368</c:v>
                </c:pt>
                <c:pt idx="7">
                  <c:v>0.194831002763159</c:v>
                </c:pt>
                <c:pt idx="8">
                  <c:v>0.188731330929528</c:v>
                </c:pt>
                <c:pt idx="9">
                  <c:v>0.120919278131838</c:v>
                </c:pt>
                <c:pt idx="10">
                  <c:v>0.105598649495195</c:v>
                </c:pt>
                <c:pt idx="11">
                  <c:v>0.0858664545088057</c:v>
                </c:pt>
                <c:pt idx="12">
                  <c:v>0.0730889522884411</c:v>
                </c:pt>
                <c:pt idx="13">
                  <c:v>0.123290918257467</c:v>
                </c:pt>
                <c:pt idx="14">
                  <c:v>0.17087555259188</c:v>
                </c:pt>
                <c:pt idx="15">
                  <c:v>0.174729280492082</c:v>
                </c:pt>
                <c:pt idx="16">
                  <c:v>0.263776646149335</c:v>
                </c:pt>
                <c:pt idx="17">
                  <c:v>0.244691083971443</c:v>
                </c:pt>
                <c:pt idx="18">
                  <c:v>0.210087054773368</c:v>
                </c:pt>
                <c:pt idx="19">
                  <c:v>0.187933111749331</c:v>
                </c:pt>
                <c:pt idx="20">
                  <c:v>0.104757667821084</c:v>
                </c:pt>
                <c:pt idx="21">
                  <c:v>0.0439752013457788</c:v>
                </c:pt>
                <c:pt idx="22">
                  <c:v>0.0111784839688446</c:v>
                </c:pt>
                <c:pt idx="23">
                  <c:v>-0.0620927994113744</c:v>
                </c:pt>
                <c:pt idx="24">
                  <c:v>-0.0466209155458568</c:v>
                </c:pt>
                <c:pt idx="25">
                  <c:v>-0.00843877809899727</c:v>
                </c:pt>
                <c:pt idx="26">
                  <c:v>0.00249887269902396</c:v>
                </c:pt>
                <c:pt idx="27">
                  <c:v>0.100196799966041</c:v>
                </c:pt>
                <c:pt idx="28">
                  <c:v>0.0731450241825742</c:v>
                </c:pt>
                <c:pt idx="29">
                  <c:v>0.0367540693612563</c:v>
                </c:pt>
                <c:pt idx="30">
                  <c:v>0.0735612046110855</c:v>
                </c:pt>
                <c:pt idx="31">
                  <c:v>0.041815113093391</c:v>
                </c:pt>
                <c:pt idx="32">
                  <c:v>0.0806497699577232</c:v>
                </c:pt>
                <c:pt idx="33">
                  <c:v>0.135306068184194</c:v>
                </c:pt>
                <c:pt idx="34">
                  <c:v>0.15020729857317</c:v>
                </c:pt>
                <c:pt idx="35">
                  <c:v>0.13558042202766</c:v>
                </c:pt>
                <c:pt idx="36">
                  <c:v>0.101850842277543</c:v>
                </c:pt>
                <c:pt idx="37">
                  <c:v>0.136074764136134</c:v>
                </c:pt>
                <c:pt idx="38">
                  <c:v>0.11291988282759</c:v>
                </c:pt>
                <c:pt idx="39">
                  <c:v>0.107827747762645</c:v>
                </c:pt>
                <c:pt idx="40">
                  <c:v>0.187349983012009</c:v>
                </c:pt>
                <c:pt idx="41">
                  <c:v>0.10937402835893</c:v>
                </c:pt>
                <c:pt idx="42">
                  <c:v>0.102024557122236</c:v>
                </c:pt>
                <c:pt idx="43">
                  <c:v>0.115891917849445</c:v>
                </c:pt>
                <c:pt idx="44">
                  <c:v>0.0862569500578754</c:v>
                </c:pt>
                <c:pt idx="45">
                  <c:v>0.0730400571801702</c:v>
                </c:pt>
                <c:pt idx="46">
                  <c:v>0.11021072255648</c:v>
                </c:pt>
                <c:pt idx="47">
                  <c:v>0.080506260054691</c:v>
                </c:pt>
                <c:pt idx="48">
                  <c:v>0.0682711097261787</c:v>
                </c:pt>
                <c:pt idx="49">
                  <c:v>0.0614385846958504</c:v>
                </c:pt>
                <c:pt idx="50">
                  <c:v>0.0107038227606078</c:v>
                </c:pt>
                <c:pt idx="51">
                  <c:v>-0.155039559747583</c:v>
                </c:pt>
                <c:pt idx="52">
                  <c:v>-0.325580820569496</c:v>
                </c:pt>
                <c:pt idx="53">
                  <c:v>-0.358972238292976</c:v>
                </c:pt>
                <c:pt idx="54">
                  <c:v>-0.262165385767146</c:v>
                </c:pt>
                <c:pt idx="55">
                  <c:v>-0.120951399768694</c:v>
                </c:pt>
                <c:pt idx="56">
                  <c:v>0.123786595893732</c:v>
                </c:pt>
                <c:pt idx="57">
                  <c:v>0.250217375808556</c:v>
                </c:pt>
                <c:pt idx="58">
                  <c:v>0.137906839622331</c:v>
                </c:pt>
                <c:pt idx="59">
                  <c:v>0.148940616737795</c:v>
                </c:pt>
                <c:pt idx="60">
                  <c:v>0.198505993159304</c:v>
                </c:pt>
                <c:pt idx="61">
                  <c:v>0.0741805838464108</c:v>
                </c:pt>
                <c:pt idx="62">
                  <c:v>0.0867507170163854</c:v>
                </c:pt>
                <c:pt idx="63">
                  <c:v>0.0281969084801773</c:v>
                </c:pt>
                <c:pt idx="64">
                  <c:v>-0.00927547564944257</c:v>
                </c:pt>
                <c:pt idx="65">
                  <c:v>-0.019558748227752</c:v>
                </c:pt>
                <c:pt idx="66">
                  <c:v>-0.0106690502966976</c:v>
                </c:pt>
                <c:pt idx="67">
                  <c:v>-0.0388251669946426</c:v>
                </c:pt>
                <c:pt idx="68">
                  <c:v>-0.0787819737610583</c:v>
                </c:pt>
                <c:pt idx="69">
                  <c:v>-0.00956725905432486</c:v>
                </c:pt>
                <c:pt idx="70">
                  <c:v>-0.0156155171091401</c:v>
                </c:pt>
                <c:pt idx="71">
                  <c:v>0.0173073482327428</c:v>
                </c:pt>
                <c:pt idx="72">
                  <c:v>0.0564672672986159</c:v>
                </c:pt>
                <c:pt idx="73">
                  <c:v>0.0371521944260483</c:v>
                </c:pt>
                <c:pt idx="74">
                  <c:v>0.0639234135299721</c:v>
                </c:pt>
                <c:pt idx="75">
                  <c:v>0.0481804853140784</c:v>
                </c:pt>
                <c:pt idx="76">
                  <c:v>0.0270210668802921</c:v>
                </c:pt>
                <c:pt idx="77">
                  <c:v>0.0476771534447767</c:v>
                </c:pt>
                <c:pt idx="78">
                  <c:v>0.033100166866219</c:v>
                </c:pt>
                <c:pt idx="79">
                  <c:v>0.0264321518016647</c:v>
                </c:pt>
                <c:pt idx="80">
                  <c:v>-0.0118620892154559</c:v>
                </c:pt>
                <c:pt idx="81">
                  <c:v>0.00360596837595986</c:v>
                </c:pt>
                <c:pt idx="82">
                  <c:v>-0.0346409100958074</c:v>
                </c:pt>
                <c:pt idx="83">
                  <c:v>0.0332006634709583</c:v>
                </c:pt>
                <c:pt idx="84">
                  <c:v>0.162506788564261</c:v>
                </c:pt>
                <c:pt idx="85">
                  <c:v>0.0679607703035096</c:v>
                </c:pt>
                <c:pt idx="86">
                  <c:v>0.100618483119002</c:v>
                </c:pt>
                <c:pt idx="87">
                  <c:v>0.0849386070544779</c:v>
                </c:pt>
                <c:pt idx="88">
                  <c:v>0.00612869183876225</c:v>
                </c:pt>
                <c:pt idx="89">
                  <c:v>0.0904905340393847</c:v>
                </c:pt>
                <c:pt idx="90">
                  <c:v>0.0703687620989426</c:v>
                </c:pt>
                <c:pt idx="91">
                  <c:v>0.0690415011553323</c:v>
                </c:pt>
                <c:pt idx="92">
                  <c:v>0.0337500622587122</c:v>
                </c:pt>
              </c:numCache>
            </c:numRef>
          </c:val>
          <c:smooth val="1"/>
        </c:ser>
        <c:hiLowLines>
          <c:spPr>
            <a:ln>
              <a:noFill/>
            </a:ln>
          </c:spPr>
        </c:hiLowLines>
        <c:marker val="0"/>
        <c:axId val="50237598"/>
        <c:axId val="34862847"/>
      </c:lineChart>
      <c:catAx>
        <c:axId val="5023759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4862847"/>
        <c:crossesAt val="0"/>
        <c:auto val="1"/>
        <c:lblAlgn val="ctr"/>
        <c:lblOffset val="100"/>
      </c:catAx>
      <c:valAx>
        <c:axId val="34862847"/>
        <c:scaling>
          <c:orientation val="minMax"/>
          <c:max val="0.3"/>
          <c:min val="-0.4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numFmt formatCode="0\ %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0237598"/>
        <c:crossesAt val="1"/>
        <c:crossBetween val="midCat"/>
      </c:valAx>
      <c:spPr>
        <a:noFill/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255171717851256"/>
          <c:y val="0.897764340838571"/>
          <c:w val="0.466345992128898"/>
          <c:h val="0.0813907232078924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82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800" spc="-1" strike="noStrike">
                <a:solidFill>
                  <a:srgbClr val="000000"/>
                </a:solidFill>
                <a:latin typeface="Arial"/>
              </a:defRPr>
            </a:pPr>
            <a:r>
              <a:rPr b="1" sz="800" spc="-1" strike="noStrike">
                <a:solidFill>
                  <a:srgbClr val="000000"/>
                </a:solidFill>
                <a:latin typeface="Arial"/>
              </a:rPr>
              <a:t>Miles de toneladas</a:t>
            </a:r>
          </a:p>
        </c:rich>
      </c:tx>
      <c:layout>
        <c:manualLayout>
          <c:xMode val="edge"/>
          <c:yMode val="edge"/>
          <c:x val="0.0226261995786846"/>
          <c:y val="0.0329346507193621"/>
        </c:manualLayout>
      </c:layout>
      <c:overlay val="0"/>
    </c:title>
    <c:autoTitleDeleted val="0"/>
    <c:plotArea>
      <c:layout>
        <c:manualLayout>
          <c:xMode val="edge"/>
          <c:yMode val="edge"/>
          <c:x val="0.0257470546929859"/>
          <c:y val="0.0757496966545329"/>
          <c:w val="0.948505890614028"/>
          <c:h val="0.847287224822326"/>
        </c:manualLayout>
      </c:layout>
      <c:lineChart>
        <c:grouping val="standard"/>
        <c:varyColors val="0"/>
        <c:ser>
          <c:idx val="0"/>
          <c:order val="0"/>
          <c:tx>
            <c:strRef>
              <c:f>EXPT_TN!$L$5</c:f>
              <c:strCache>
                <c:ptCount val="1"/>
                <c:pt idx="0">
                  <c:v>Exportación Interregioal mTN</c:v>
                </c:pt>
              </c:strCache>
            </c:strRef>
          </c:tx>
          <c:spPr>
            <a:solidFill>
              <a:srgbClr val="808000"/>
            </a:solidFill>
            <a:ln w="12600">
              <a:solidFill>
                <a:srgbClr val="808000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EXPT_TN!$B$30:$B$85;EXPT_TN!$B$86:$B$96</c:f>
              <c:strCache>
                <c:ptCount val="67"/>
                <c:pt idx="0">
                  <c:v>2001:1</c:v>
                </c:pt>
                <c:pt idx="1">
                  <c:v>2001:2</c:v>
                </c:pt>
                <c:pt idx="2">
                  <c:v>2001:3</c:v>
                </c:pt>
                <c:pt idx="3">
                  <c:v>2001:4</c:v>
                </c:pt>
                <c:pt idx="4">
                  <c:v>2002:1</c:v>
                </c:pt>
                <c:pt idx="5">
                  <c:v>2002:2</c:v>
                </c:pt>
                <c:pt idx="6">
                  <c:v>2002:3</c:v>
                </c:pt>
                <c:pt idx="7">
                  <c:v>2002:4</c:v>
                </c:pt>
                <c:pt idx="8">
                  <c:v>2003:1</c:v>
                </c:pt>
                <c:pt idx="9">
                  <c:v>2003:2</c:v>
                </c:pt>
                <c:pt idx="10">
                  <c:v>2003:3</c:v>
                </c:pt>
                <c:pt idx="11">
                  <c:v>2003:4</c:v>
                </c:pt>
                <c:pt idx="12">
                  <c:v>2004:1</c:v>
                </c:pt>
                <c:pt idx="13">
                  <c:v>2004:2</c:v>
                </c:pt>
                <c:pt idx="14">
                  <c:v>2004:3</c:v>
                </c:pt>
                <c:pt idx="15">
                  <c:v>2004:4</c:v>
                </c:pt>
                <c:pt idx="16">
                  <c:v>2005:1</c:v>
                </c:pt>
                <c:pt idx="17">
                  <c:v>2005:2</c:v>
                </c:pt>
                <c:pt idx="18">
                  <c:v>2005:3</c:v>
                </c:pt>
                <c:pt idx="19">
                  <c:v>2005:4</c:v>
                </c:pt>
                <c:pt idx="20">
                  <c:v>2006:1</c:v>
                </c:pt>
                <c:pt idx="21">
                  <c:v>2006:2</c:v>
                </c:pt>
                <c:pt idx="22">
                  <c:v>2006:3</c:v>
                </c:pt>
                <c:pt idx="23">
                  <c:v>2006:4</c:v>
                </c:pt>
                <c:pt idx="24">
                  <c:v>2007:1</c:v>
                </c:pt>
                <c:pt idx="25">
                  <c:v>2007:2</c:v>
                </c:pt>
                <c:pt idx="26">
                  <c:v>2007:3</c:v>
                </c:pt>
                <c:pt idx="27">
                  <c:v>2007:4</c:v>
                </c:pt>
                <c:pt idx="28">
                  <c:v>2008:1</c:v>
                </c:pt>
                <c:pt idx="29">
                  <c:v>2008:2</c:v>
                </c:pt>
                <c:pt idx="30">
                  <c:v>2008:3</c:v>
                </c:pt>
                <c:pt idx="31">
                  <c:v>2008:4</c:v>
                </c:pt>
                <c:pt idx="32">
                  <c:v>2009:1</c:v>
                </c:pt>
                <c:pt idx="33">
                  <c:v>2009:2</c:v>
                </c:pt>
                <c:pt idx="34">
                  <c:v>2009:3</c:v>
                </c:pt>
                <c:pt idx="35">
                  <c:v>2009:4</c:v>
                </c:pt>
                <c:pt idx="36">
                  <c:v>2010:1</c:v>
                </c:pt>
                <c:pt idx="37">
                  <c:v>2010:2</c:v>
                </c:pt>
                <c:pt idx="38">
                  <c:v>2010:3</c:v>
                </c:pt>
                <c:pt idx="39">
                  <c:v>2010:4</c:v>
                </c:pt>
                <c:pt idx="40">
                  <c:v>2011:1</c:v>
                </c:pt>
                <c:pt idx="41">
                  <c:v>2011:2</c:v>
                </c:pt>
                <c:pt idx="42">
                  <c:v>2011:3</c:v>
                </c:pt>
                <c:pt idx="43">
                  <c:v>2011:4</c:v>
                </c:pt>
                <c:pt idx="44">
                  <c:v>2012:1</c:v>
                </c:pt>
                <c:pt idx="45">
                  <c:v>2012:2</c:v>
                </c:pt>
                <c:pt idx="46">
                  <c:v>2012:3</c:v>
                </c:pt>
                <c:pt idx="47">
                  <c:v>2012:4</c:v>
                </c:pt>
                <c:pt idx="48">
                  <c:v>2013:1</c:v>
                </c:pt>
                <c:pt idx="49">
                  <c:v>2013:2</c:v>
                </c:pt>
                <c:pt idx="50">
                  <c:v>2013:3</c:v>
                </c:pt>
                <c:pt idx="51">
                  <c:v>2013:4</c:v>
                </c:pt>
                <c:pt idx="52">
                  <c:v>2014:1</c:v>
                </c:pt>
                <c:pt idx="53">
                  <c:v>2014:2</c:v>
                </c:pt>
                <c:pt idx="54">
                  <c:v>2014:3</c:v>
                </c:pt>
                <c:pt idx="55">
                  <c:v>2014:4</c:v>
                </c:pt>
                <c:pt idx="56">
                  <c:v>2015:1</c:v>
                </c:pt>
                <c:pt idx="57">
                  <c:v>2015:2</c:v>
                </c:pt>
                <c:pt idx="58">
                  <c:v>2015:3</c:v>
                </c:pt>
                <c:pt idx="59">
                  <c:v>2015:4</c:v>
                </c:pt>
                <c:pt idx="60">
                  <c:v>2016:1</c:v>
                </c:pt>
                <c:pt idx="61">
                  <c:v>2016:2</c:v>
                </c:pt>
                <c:pt idx="62">
                  <c:v>2016:3</c:v>
                </c:pt>
                <c:pt idx="63">
                  <c:v>2016:4</c:v>
                </c:pt>
                <c:pt idx="64">
                  <c:v/>
                </c:pt>
                <c:pt idx="65">
                  <c:v/>
                </c:pt>
                <c:pt idx="66">
                  <c:v>2017:1</c:v>
                </c:pt>
              </c:strCache>
            </c:strRef>
          </c:cat>
          <c:val>
            <c:numRef>
              <c:f>EXPT_TN!$L$30:$L$93;EXPT_TN!$L$96:$L$104</c:f>
              <c:numCache>
                <c:formatCode>General</c:formatCode>
                <c:ptCount val="73"/>
                <c:pt idx="0">
                  <c:v>59572.5665907696</c:v>
                </c:pt>
                <c:pt idx="1">
                  <c:v>63829.313925032</c:v>
                </c:pt>
                <c:pt idx="2">
                  <c:v>58801.9947992095</c:v>
                </c:pt>
                <c:pt idx="3">
                  <c:v>61399.295875622</c:v>
                </c:pt>
                <c:pt idx="4">
                  <c:v>62732.0207578415</c:v>
                </c:pt>
                <c:pt idx="5">
                  <c:v>67467.6531181946</c:v>
                </c:pt>
                <c:pt idx="6">
                  <c:v>63372.251608778</c:v>
                </c:pt>
                <c:pt idx="7">
                  <c:v>64694.1528130173</c:v>
                </c:pt>
                <c:pt idx="8">
                  <c:v>68333.1600155066</c:v>
                </c:pt>
                <c:pt idx="9">
                  <c:v>70837.7367036964</c:v>
                </c:pt>
                <c:pt idx="10">
                  <c:v>64032.3347120568</c:v>
                </c:pt>
                <c:pt idx="11">
                  <c:v>70636.8235715268</c:v>
                </c:pt>
                <c:pt idx="12">
                  <c:v>76639.96285494</c:v>
                </c:pt>
                <c:pt idx="13">
                  <c:v>76604.6728887897</c:v>
                </c:pt>
                <c:pt idx="14">
                  <c:v>70788.9015877284</c:v>
                </c:pt>
                <c:pt idx="15">
                  <c:v>75806.2301212342</c:v>
                </c:pt>
                <c:pt idx="16">
                  <c:v>72778.6388494875</c:v>
                </c:pt>
                <c:pt idx="17">
                  <c:v>83983.5024186458</c:v>
                </c:pt>
                <c:pt idx="18">
                  <c:v>80454.4104744294</c:v>
                </c:pt>
                <c:pt idx="19">
                  <c:v>83997.0940748157</c:v>
                </c:pt>
                <c:pt idx="20">
                  <c:v>89374.1099660352</c:v>
                </c:pt>
                <c:pt idx="21">
                  <c:v>91390.7294494064</c:v>
                </c:pt>
                <c:pt idx="22">
                  <c:v>80914.1396421055</c:v>
                </c:pt>
                <c:pt idx="23">
                  <c:v>90233.930800384</c:v>
                </c:pt>
                <c:pt idx="24">
                  <c:v>89921.29131526</c:v>
                </c:pt>
                <c:pt idx="25">
                  <c:v>99140.1534443104</c:v>
                </c:pt>
                <c:pt idx="26">
                  <c:v>94815.2675829869</c:v>
                </c:pt>
                <c:pt idx="27">
                  <c:v>94702.4912855762</c:v>
                </c:pt>
                <c:pt idx="28">
                  <c:v>93641.7594138055</c:v>
                </c:pt>
                <c:pt idx="29">
                  <c:v>88818.5585549045</c:v>
                </c:pt>
                <c:pt idx="30">
                  <c:v>85057.2758405717</c:v>
                </c:pt>
                <c:pt idx="31">
                  <c:v>78533.1247663584</c:v>
                </c:pt>
                <c:pt idx="32">
                  <c:v>73277.9700368976</c:v>
                </c:pt>
                <c:pt idx="33">
                  <c:v>76714.7982510114</c:v>
                </c:pt>
                <c:pt idx="34">
                  <c:v>75021.2845530498</c:v>
                </c:pt>
                <c:pt idx="35">
                  <c:v>73223.9924705367</c:v>
                </c:pt>
                <c:pt idx="36">
                  <c:v>71948.8785814667</c:v>
                </c:pt>
                <c:pt idx="37">
                  <c:v>77480.4441182151</c:v>
                </c:pt>
                <c:pt idx="38">
                  <c:v>73248.0656660874</c:v>
                </c:pt>
                <c:pt idx="39">
                  <c:v>76464.5198279597</c:v>
                </c:pt>
                <c:pt idx="40">
                  <c:v>75103.9668641711</c:v>
                </c:pt>
                <c:pt idx="41">
                  <c:v>74155.1043432135</c:v>
                </c:pt>
                <c:pt idx="42">
                  <c:v>69889.2619540187</c:v>
                </c:pt>
                <c:pt idx="43">
                  <c:v>71048.7875820819</c:v>
                </c:pt>
                <c:pt idx="44">
                  <c:v>71275.2114029908</c:v>
                </c:pt>
                <c:pt idx="45">
                  <c:v>71761.7112565778</c:v>
                </c:pt>
                <c:pt idx="46">
                  <c:v>66735.6811565769</c:v>
                </c:pt>
                <c:pt idx="47">
                  <c:v>64640.8617083036</c:v>
                </c:pt>
                <c:pt idx="48">
                  <c:v>63927.4760027808</c:v>
                </c:pt>
                <c:pt idx="49">
                  <c:v>66092.690769894</c:v>
                </c:pt>
                <c:pt idx="50">
                  <c:v>64550.8036847127</c:v>
                </c:pt>
                <c:pt idx="51">
                  <c:v>65537.6530747478</c:v>
                </c:pt>
                <c:pt idx="52">
                  <c:v>62889.8934562398</c:v>
                </c:pt>
                <c:pt idx="53">
                  <c:v>68229.9904415992</c:v>
                </c:pt>
                <c:pt idx="54">
                  <c:v>65189.7506677805</c:v>
                </c:pt>
                <c:pt idx="55">
                  <c:v>66380.9735060769</c:v>
                </c:pt>
                <c:pt idx="56">
                  <c:v>69840.9482190197</c:v>
                </c:pt>
                <c:pt idx="57">
                  <c:v>74052.3963306354</c:v>
                </c:pt>
                <c:pt idx="58">
                  <c:v>71229.7927473753</c:v>
                </c:pt>
                <c:pt idx="59">
                  <c:v>75899.467389134</c:v>
                </c:pt>
                <c:pt idx="60">
                  <c:v>72020.1888771542</c:v>
                </c:pt>
                <c:pt idx="61">
                  <c:v>78316.5778549532</c:v>
                </c:pt>
                <c:pt idx="62">
                  <c:v>73201.1360772233</c:v>
                </c:pt>
                <c:pt idx="63">
                  <c:v>77423.0346266013</c:v>
                </c:pt>
                <c:pt idx="64">
                  <c:v>78737.691661008</c:v>
                </c:pt>
                <c:pt idx="65">
                  <c:v>82169.2779192032</c:v>
                </c:pt>
                <c:pt idx="66">
                  <c:v>79662.1265900925</c:v>
                </c:pt>
                <c:pt idx="67">
                  <c:v>82260.3089866206</c:v>
                </c:pt>
                <c:pt idx="68">
                  <c:v>80165.8028669746</c:v>
                </c:pt>
                <c:pt idx="69">
                  <c:v>83416.8321135595</c:v>
                </c:pt>
                <c:pt idx="70">
                  <c:v>82260.7245977218</c:v>
                </c:pt>
                <c:pt idx="71">
                  <c:v>82505.0163178974</c:v>
                </c:pt>
                <c:pt idx="72">
                  <c:v>81840.586439087</c:v>
                </c:pt>
              </c:numCache>
            </c:numRef>
          </c:val>
          <c:smooth val="1"/>
        </c:ser>
        <c:hiLowLines>
          <c:spPr>
            <a:ln>
              <a:noFill/>
            </a:ln>
          </c:spPr>
        </c:hiLowLines>
        <c:marker val="0"/>
        <c:axId val="67693597"/>
        <c:axId val="63459702"/>
      </c:lineChart>
      <c:lineChart>
        <c:grouping val="standard"/>
        <c:varyColors val="0"/>
        <c:ser>
          <c:idx val="1"/>
          <c:order val="1"/>
          <c:tx>
            <c:strRef>
              <c:f>EXPT_VL!$L$5</c:f>
              <c:strCache>
                <c:ptCount val="1"/>
                <c:pt idx="0">
                  <c:v>Exportación Interregional M€</c:v>
                </c:pt>
              </c:strCache>
            </c:strRef>
          </c:tx>
          <c:spPr>
            <a:solidFill>
              <a:srgbClr val="339966"/>
            </a:solidFill>
            <a:ln w="12600">
              <a:solidFill>
                <a:srgbClr val="339966"/>
              </a:solidFill>
              <a:custDash/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EXPT_TN!$B$30:$B$85;EXPT_TN!$B$86:$B$96</c:f>
              <c:strCache>
                <c:ptCount val="67"/>
                <c:pt idx="0">
                  <c:v>2001:1</c:v>
                </c:pt>
                <c:pt idx="1">
                  <c:v>2001:2</c:v>
                </c:pt>
                <c:pt idx="2">
                  <c:v>2001:3</c:v>
                </c:pt>
                <c:pt idx="3">
                  <c:v>2001:4</c:v>
                </c:pt>
                <c:pt idx="4">
                  <c:v>2002:1</c:v>
                </c:pt>
                <c:pt idx="5">
                  <c:v>2002:2</c:v>
                </c:pt>
                <c:pt idx="6">
                  <c:v>2002:3</c:v>
                </c:pt>
                <c:pt idx="7">
                  <c:v>2002:4</c:v>
                </c:pt>
                <c:pt idx="8">
                  <c:v>2003:1</c:v>
                </c:pt>
                <c:pt idx="9">
                  <c:v>2003:2</c:v>
                </c:pt>
                <c:pt idx="10">
                  <c:v>2003:3</c:v>
                </c:pt>
                <c:pt idx="11">
                  <c:v>2003:4</c:v>
                </c:pt>
                <c:pt idx="12">
                  <c:v>2004:1</c:v>
                </c:pt>
                <c:pt idx="13">
                  <c:v>2004:2</c:v>
                </c:pt>
                <c:pt idx="14">
                  <c:v>2004:3</c:v>
                </c:pt>
                <c:pt idx="15">
                  <c:v>2004:4</c:v>
                </c:pt>
                <c:pt idx="16">
                  <c:v>2005:1</c:v>
                </c:pt>
                <c:pt idx="17">
                  <c:v>2005:2</c:v>
                </c:pt>
                <c:pt idx="18">
                  <c:v>2005:3</c:v>
                </c:pt>
                <c:pt idx="19">
                  <c:v>2005:4</c:v>
                </c:pt>
                <c:pt idx="20">
                  <c:v>2006:1</c:v>
                </c:pt>
                <c:pt idx="21">
                  <c:v>2006:2</c:v>
                </c:pt>
                <c:pt idx="22">
                  <c:v>2006:3</c:v>
                </c:pt>
                <c:pt idx="23">
                  <c:v>2006:4</c:v>
                </c:pt>
                <c:pt idx="24">
                  <c:v>2007:1</c:v>
                </c:pt>
                <c:pt idx="25">
                  <c:v>2007:2</c:v>
                </c:pt>
                <c:pt idx="26">
                  <c:v>2007:3</c:v>
                </c:pt>
                <c:pt idx="27">
                  <c:v>2007:4</c:v>
                </c:pt>
                <c:pt idx="28">
                  <c:v>2008:1</c:v>
                </c:pt>
                <c:pt idx="29">
                  <c:v>2008:2</c:v>
                </c:pt>
                <c:pt idx="30">
                  <c:v>2008:3</c:v>
                </c:pt>
                <c:pt idx="31">
                  <c:v>2008:4</c:v>
                </c:pt>
                <c:pt idx="32">
                  <c:v>2009:1</c:v>
                </c:pt>
                <c:pt idx="33">
                  <c:v>2009:2</c:v>
                </c:pt>
                <c:pt idx="34">
                  <c:v>2009:3</c:v>
                </c:pt>
                <c:pt idx="35">
                  <c:v>2009:4</c:v>
                </c:pt>
                <c:pt idx="36">
                  <c:v>2010:1</c:v>
                </c:pt>
                <c:pt idx="37">
                  <c:v>2010:2</c:v>
                </c:pt>
                <c:pt idx="38">
                  <c:v>2010:3</c:v>
                </c:pt>
                <c:pt idx="39">
                  <c:v>2010:4</c:v>
                </c:pt>
                <c:pt idx="40">
                  <c:v>2011:1</c:v>
                </c:pt>
                <c:pt idx="41">
                  <c:v>2011:2</c:v>
                </c:pt>
                <c:pt idx="42">
                  <c:v>2011:3</c:v>
                </c:pt>
                <c:pt idx="43">
                  <c:v>2011:4</c:v>
                </c:pt>
                <c:pt idx="44">
                  <c:v>2012:1</c:v>
                </c:pt>
                <c:pt idx="45">
                  <c:v>2012:2</c:v>
                </c:pt>
                <c:pt idx="46">
                  <c:v>2012:3</c:v>
                </c:pt>
                <c:pt idx="47">
                  <c:v>2012:4</c:v>
                </c:pt>
                <c:pt idx="48">
                  <c:v>2013:1</c:v>
                </c:pt>
                <c:pt idx="49">
                  <c:v>2013:2</c:v>
                </c:pt>
                <c:pt idx="50">
                  <c:v>2013:3</c:v>
                </c:pt>
                <c:pt idx="51">
                  <c:v>2013:4</c:v>
                </c:pt>
                <c:pt idx="52">
                  <c:v>2014:1</c:v>
                </c:pt>
                <c:pt idx="53">
                  <c:v>2014:2</c:v>
                </c:pt>
                <c:pt idx="54">
                  <c:v>2014:3</c:v>
                </c:pt>
                <c:pt idx="55">
                  <c:v>2014:4</c:v>
                </c:pt>
                <c:pt idx="56">
                  <c:v>2015:1</c:v>
                </c:pt>
                <c:pt idx="57">
                  <c:v>2015:2</c:v>
                </c:pt>
                <c:pt idx="58">
                  <c:v>2015:3</c:v>
                </c:pt>
                <c:pt idx="59">
                  <c:v>2015:4</c:v>
                </c:pt>
                <c:pt idx="60">
                  <c:v>2016:1</c:v>
                </c:pt>
                <c:pt idx="61">
                  <c:v>2016:2</c:v>
                </c:pt>
                <c:pt idx="62">
                  <c:v>2016:3</c:v>
                </c:pt>
                <c:pt idx="63">
                  <c:v>2016:4</c:v>
                </c:pt>
                <c:pt idx="64">
                  <c:v/>
                </c:pt>
                <c:pt idx="65">
                  <c:v/>
                </c:pt>
                <c:pt idx="66">
                  <c:v>2017:1</c:v>
                </c:pt>
              </c:strCache>
            </c:strRef>
          </c:cat>
          <c:val>
            <c:numRef>
              <c:f>EXPT_VL!$L$30:$L$93;EXPT_VL!$L$96:$L$104</c:f>
              <c:numCache>
                <c:formatCode>General</c:formatCode>
                <c:ptCount val="73"/>
                <c:pt idx="0">
                  <c:v>50446.01105435</c:v>
                </c:pt>
                <c:pt idx="1">
                  <c:v>51993.3600329778</c:v>
                </c:pt>
                <c:pt idx="2">
                  <c:v>50290.0017709536</c:v>
                </c:pt>
                <c:pt idx="3">
                  <c:v>50539.5266056771</c:v>
                </c:pt>
                <c:pt idx="4">
                  <c:v>50071.0639896474</c:v>
                </c:pt>
                <c:pt idx="5">
                  <c:v>50916.3080932088</c:v>
                </c:pt>
                <c:pt idx="6">
                  <c:v>49724.6557127326</c:v>
                </c:pt>
                <c:pt idx="7">
                  <c:v>49772.6064855456</c:v>
                </c:pt>
                <c:pt idx="8">
                  <c:v>51767.189950108</c:v>
                </c:pt>
                <c:pt idx="9">
                  <c:v>51965.9152749768</c:v>
                </c:pt>
                <c:pt idx="10">
                  <c:v>50029.9229977929</c:v>
                </c:pt>
                <c:pt idx="11">
                  <c:v>51972.5930730693</c:v>
                </c:pt>
                <c:pt idx="12">
                  <c:v>55676.1356939819</c:v>
                </c:pt>
                <c:pt idx="13">
                  <c:v>56086.8622260632</c:v>
                </c:pt>
                <c:pt idx="14">
                  <c:v>54422.5221557849</c:v>
                </c:pt>
                <c:pt idx="15">
                  <c:v>56620.3529586636</c:v>
                </c:pt>
                <c:pt idx="16">
                  <c:v>56977.8259736024</c:v>
                </c:pt>
                <c:pt idx="17">
                  <c:v>61111.2669205982</c:v>
                </c:pt>
                <c:pt idx="18">
                  <c:v>60572.2357280775</c:v>
                </c:pt>
                <c:pt idx="19">
                  <c:v>61406.9164967589</c:v>
                </c:pt>
                <c:pt idx="20">
                  <c:v>64442.3429139687</c:v>
                </c:pt>
                <c:pt idx="21">
                  <c:v>65374.8809888614</c:v>
                </c:pt>
                <c:pt idx="22">
                  <c:v>61980.5295215684</c:v>
                </c:pt>
                <c:pt idx="23">
                  <c:v>64927.2733796848</c:v>
                </c:pt>
                <c:pt idx="24">
                  <c:v>66487.2024160089</c:v>
                </c:pt>
                <c:pt idx="25">
                  <c:v>70623.4900469569</c:v>
                </c:pt>
                <c:pt idx="26">
                  <c:v>68351.6716827661</c:v>
                </c:pt>
                <c:pt idx="27">
                  <c:v>69491.2071621824</c:v>
                </c:pt>
                <c:pt idx="28">
                  <c:v>67250.963631557</c:v>
                </c:pt>
                <c:pt idx="29">
                  <c:v>66494.7659954364</c:v>
                </c:pt>
                <c:pt idx="30">
                  <c:v>65507.6845190315</c:v>
                </c:pt>
                <c:pt idx="31">
                  <c:v>61363.6516834728</c:v>
                </c:pt>
                <c:pt idx="32">
                  <c:v>51058.8820515248</c:v>
                </c:pt>
                <c:pt idx="33">
                  <c:v>51591.9172953247</c:v>
                </c:pt>
                <c:pt idx="34">
                  <c:v>50166.6161498578</c:v>
                </c:pt>
                <c:pt idx="35">
                  <c:v>49880.0259200169</c:v>
                </c:pt>
                <c:pt idx="36">
                  <c:v>52083.4383007711</c:v>
                </c:pt>
                <c:pt idx="37">
                  <c:v>54192.9546133392</c:v>
                </c:pt>
                <c:pt idx="38">
                  <c:v>52641.7824842827</c:v>
                </c:pt>
                <c:pt idx="39">
                  <c:v>54575.9413578982</c:v>
                </c:pt>
                <c:pt idx="40">
                  <c:v>55734.0111130206</c:v>
                </c:pt>
                <c:pt idx="41">
                  <c:v>55494.3420212821</c:v>
                </c:pt>
                <c:pt idx="42">
                  <c:v>53760.7742593669</c:v>
                </c:pt>
                <c:pt idx="43">
                  <c:v>54529.5617138266</c:v>
                </c:pt>
                <c:pt idx="44">
                  <c:v>53610.8775829316</c:v>
                </c:pt>
                <c:pt idx="45">
                  <c:v>53731.8002168176</c:v>
                </c:pt>
                <c:pt idx="46">
                  <c:v>51936.0974456509</c:v>
                </c:pt>
                <c:pt idx="47">
                  <c:v>50807.4152341513</c:v>
                </c:pt>
                <c:pt idx="48">
                  <c:v>50333.2654841861</c:v>
                </c:pt>
                <c:pt idx="49">
                  <c:v>51497.2304193792</c:v>
                </c:pt>
                <c:pt idx="50">
                  <c:v>50521.6151747805</c:v>
                </c:pt>
                <c:pt idx="51">
                  <c:v>50525.8948652195</c:v>
                </c:pt>
                <c:pt idx="52">
                  <c:v>48090.4767049327</c:v>
                </c:pt>
                <c:pt idx="53">
                  <c:v>50629.9701352336</c:v>
                </c:pt>
                <c:pt idx="54">
                  <c:v>48933.6204881311</c:v>
                </c:pt>
                <c:pt idx="55">
                  <c:v>48912.0415171902</c:v>
                </c:pt>
                <c:pt idx="56">
                  <c:v>48232.5132784284</c:v>
                </c:pt>
                <c:pt idx="57">
                  <c:v>50588.6829842993</c:v>
                </c:pt>
                <c:pt idx="58">
                  <c:v>48508.4426254126</c:v>
                </c:pt>
                <c:pt idx="59">
                  <c:v>50052.598306062</c:v>
                </c:pt>
                <c:pt idx="60">
                  <c:v>46221.2921992711</c:v>
                </c:pt>
                <c:pt idx="61">
                  <c:v>49756.1776988842</c:v>
                </c:pt>
                <c:pt idx="62">
                  <c:v>47067.6666545474</c:v>
                </c:pt>
                <c:pt idx="63">
                  <c:v>49550.9800743765</c:v>
                </c:pt>
                <c:pt idx="64">
                  <c:v>51640.3760966006</c:v>
                </c:pt>
                <c:pt idx="65">
                  <c:v>52856.1731309913</c:v>
                </c:pt>
                <c:pt idx="66">
                  <c:v>51347.6075017135</c:v>
                </c:pt>
                <c:pt idx="67">
                  <c:v>53513.7837885084</c:v>
                </c:pt>
                <c:pt idx="68">
                  <c:v>52862.0464469922</c:v>
                </c:pt>
                <c:pt idx="69">
                  <c:v>55220.0848540931</c:v>
                </c:pt>
                <c:pt idx="70">
                  <c:v>54498.7089558418</c:v>
                </c:pt>
                <c:pt idx="71">
                  <c:v>54786.6186904898</c:v>
                </c:pt>
                <c:pt idx="72">
                  <c:v>54318.9468501624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VAB!$F$6</c:f>
              <c:strCache>
                <c:ptCount val="1"/>
                <c:pt idx="0">
                  <c:v>VAB (Agricultura e Industria) M€</c:v>
                </c:pt>
              </c:strCache>
            </c:strRef>
          </c:tx>
          <c:spPr>
            <a:solidFill>
              <a:srgbClr val="800000"/>
            </a:solidFill>
            <a:ln w="12600">
              <a:solidFill>
                <a:srgbClr val="800000"/>
              </a:solidFill>
              <a:custDash/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EXPT_TN!$B$30:$B$85;EXPT_TN!$B$86:$B$96</c:f>
              <c:strCache>
                <c:ptCount val="67"/>
                <c:pt idx="0">
                  <c:v>2001:1</c:v>
                </c:pt>
                <c:pt idx="1">
                  <c:v>2001:2</c:v>
                </c:pt>
                <c:pt idx="2">
                  <c:v>2001:3</c:v>
                </c:pt>
                <c:pt idx="3">
                  <c:v>2001:4</c:v>
                </c:pt>
                <c:pt idx="4">
                  <c:v>2002:1</c:v>
                </c:pt>
                <c:pt idx="5">
                  <c:v>2002:2</c:v>
                </c:pt>
                <c:pt idx="6">
                  <c:v>2002:3</c:v>
                </c:pt>
                <c:pt idx="7">
                  <c:v>2002:4</c:v>
                </c:pt>
                <c:pt idx="8">
                  <c:v>2003:1</c:v>
                </c:pt>
                <c:pt idx="9">
                  <c:v>2003:2</c:v>
                </c:pt>
                <c:pt idx="10">
                  <c:v>2003:3</c:v>
                </c:pt>
                <c:pt idx="11">
                  <c:v>2003:4</c:v>
                </c:pt>
                <c:pt idx="12">
                  <c:v>2004:1</c:v>
                </c:pt>
                <c:pt idx="13">
                  <c:v>2004:2</c:v>
                </c:pt>
                <c:pt idx="14">
                  <c:v>2004:3</c:v>
                </c:pt>
                <c:pt idx="15">
                  <c:v>2004:4</c:v>
                </c:pt>
                <c:pt idx="16">
                  <c:v>2005:1</c:v>
                </c:pt>
                <c:pt idx="17">
                  <c:v>2005:2</c:v>
                </c:pt>
                <c:pt idx="18">
                  <c:v>2005:3</c:v>
                </c:pt>
                <c:pt idx="19">
                  <c:v>2005:4</c:v>
                </c:pt>
                <c:pt idx="20">
                  <c:v>2006:1</c:v>
                </c:pt>
                <c:pt idx="21">
                  <c:v>2006:2</c:v>
                </c:pt>
                <c:pt idx="22">
                  <c:v>2006:3</c:v>
                </c:pt>
                <c:pt idx="23">
                  <c:v>2006:4</c:v>
                </c:pt>
                <c:pt idx="24">
                  <c:v>2007:1</c:v>
                </c:pt>
                <c:pt idx="25">
                  <c:v>2007:2</c:v>
                </c:pt>
                <c:pt idx="26">
                  <c:v>2007:3</c:v>
                </c:pt>
                <c:pt idx="27">
                  <c:v>2007:4</c:v>
                </c:pt>
                <c:pt idx="28">
                  <c:v>2008:1</c:v>
                </c:pt>
                <c:pt idx="29">
                  <c:v>2008:2</c:v>
                </c:pt>
                <c:pt idx="30">
                  <c:v>2008:3</c:v>
                </c:pt>
                <c:pt idx="31">
                  <c:v>2008:4</c:v>
                </c:pt>
                <c:pt idx="32">
                  <c:v>2009:1</c:v>
                </c:pt>
                <c:pt idx="33">
                  <c:v>2009:2</c:v>
                </c:pt>
                <c:pt idx="34">
                  <c:v>2009:3</c:v>
                </c:pt>
                <c:pt idx="35">
                  <c:v>2009:4</c:v>
                </c:pt>
                <c:pt idx="36">
                  <c:v>2010:1</c:v>
                </c:pt>
                <c:pt idx="37">
                  <c:v>2010:2</c:v>
                </c:pt>
                <c:pt idx="38">
                  <c:v>2010:3</c:v>
                </c:pt>
                <c:pt idx="39">
                  <c:v>2010:4</c:v>
                </c:pt>
                <c:pt idx="40">
                  <c:v>2011:1</c:v>
                </c:pt>
                <c:pt idx="41">
                  <c:v>2011:2</c:v>
                </c:pt>
                <c:pt idx="42">
                  <c:v>2011:3</c:v>
                </c:pt>
                <c:pt idx="43">
                  <c:v>2011:4</c:v>
                </c:pt>
                <c:pt idx="44">
                  <c:v>2012:1</c:v>
                </c:pt>
                <c:pt idx="45">
                  <c:v>2012:2</c:v>
                </c:pt>
                <c:pt idx="46">
                  <c:v>2012:3</c:v>
                </c:pt>
                <c:pt idx="47">
                  <c:v>2012:4</c:v>
                </c:pt>
                <c:pt idx="48">
                  <c:v>2013:1</c:v>
                </c:pt>
                <c:pt idx="49">
                  <c:v>2013:2</c:v>
                </c:pt>
                <c:pt idx="50">
                  <c:v>2013:3</c:v>
                </c:pt>
                <c:pt idx="51">
                  <c:v>2013:4</c:v>
                </c:pt>
                <c:pt idx="52">
                  <c:v>2014:1</c:v>
                </c:pt>
                <c:pt idx="53">
                  <c:v>2014:2</c:v>
                </c:pt>
                <c:pt idx="54">
                  <c:v>2014:3</c:v>
                </c:pt>
                <c:pt idx="55">
                  <c:v>2014:4</c:v>
                </c:pt>
                <c:pt idx="56">
                  <c:v>2015:1</c:v>
                </c:pt>
                <c:pt idx="57">
                  <c:v>2015:2</c:v>
                </c:pt>
                <c:pt idx="58">
                  <c:v>2015:3</c:v>
                </c:pt>
                <c:pt idx="59">
                  <c:v>2015:4</c:v>
                </c:pt>
                <c:pt idx="60">
                  <c:v>2016:1</c:v>
                </c:pt>
                <c:pt idx="61">
                  <c:v>2016:2</c:v>
                </c:pt>
                <c:pt idx="62">
                  <c:v>2016:3</c:v>
                </c:pt>
                <c:pt idx="63">
                  <c:v>2016:4</c:v>
                </c:pt>
                <c:pt idx="64">
                  <c:v/>
                </c:pt>
                <c:pt idx="65">
                  <c:v/>
                </c:pt>
                <c:pt idx="66">
                  <c:v>2017:1</c:v>
                </c:pt>
              </c:strCache>
            </c:strRef>
          </c:cat>
          <c:val>
            <c:numRef>
              <c:f>VAB!$F$11:$F$75;VAB!$F$78:$F$85</c:f>
              <c:numCache>
                <c:formatCode>General</c:formatCode>
                <c:ptCount val="73"/>
                <c:pt idx="0">
                  <c:v>38404</c:v>
                </c:pt>
                <c:pt idx="1">
                  <c:v>39957</c:v>
                </c:pt>
                <c:pt idx="2">
                  <c:v>36262</c:v>
                </c:pt>
                <c:pt idx="3">
                  <c:v>39421</c:v>
                </c:pt>
                <c:pt idx="4">
                  <c:v>39969</c:v>
                </c:pt>
                <c:pt idx="5">
                  <c:v>41393</c:v>
                </c:pt>
                <c:pt idx="6">
                  <c:v>37587</c:v>
                </c:pt>
                <c:pt idx="7">
                  <c:v>41402</c:v>
                </c:pt>
                <c:pt idx="8">
                  <c:v>41409</c:v>
                </c:pt>
                <c:pt idx="9">
                  <c:v>43351</c:v>
                </c:pt>
                <c:pt idx="10">
                  <c:v>39674</c:v>
                </c:pt>
                <c:pt idx="11">
                  <c:v>43714</c:v>
                </c:pt>
                <c:pt idx="12">
                  <c:v>43259</c:v>
                </c:pt>
                <c:pt idx="13">
                  <c:v>45250</c:v>
                </c:pt>
                <c:pt idx="14">
                  <c:v>40961</c:v>
                </c:pt>
                <c:pt idx="15">
                  <c:v>44539</c:v>
                </c:pt>
                <c:pt idx="16">
                  <c:v>45094</c:v>
                </c:pt>
                <c:pt idx="17">
                  <c:v>46813</c:v>
                </c:pt>
                <c:pt idx="18">
                  <c:v>43363</c:v>
                </c:pt>
                <c:pt idx="19">
                  <c:v>47248</c:v>
                </c:pt>
                <c:pt idx="20">
                  <c:v>47511</c:v>
                </c:pt>
                <c:pt idx="21">
                  <c:v>48981</c:v>
                </c:pt>
                <c:pt idx="22">
                  <c:v>45704</c:v>
                </c:pt>
                <c:pt idx="23">
                  <c:v>48932</c:v>
                </c:pt>
                <c:pt idx="24">
                  <c:v>49602</c:v>
                </c:pt>
                <c:pt idx="25">
                  <c:v>51915</c:v>
                </c:pt>
                <c:pt idx="26">
                  <c:v>48255</c:v>
                </c:pt>
                <c:pt idx="27">
                  <c:v>53509</c:v>
                </c:pt>
                <c:pt idx="28">
                  <c:v>51219</c:v>
                </c:pt>
                <c:pt idx="29">
                  <c:v>55605</c:v>
                </c:pt>
                <c:pt idx="30">
                  <c:v>51001</c:v>
                </c:pt>
                <c:pt idx="31">
                  <c:v>51606</c:v>
                </c:pt>
                <c:pt idx="32">
                  <c:v>46664</c:v>
                </c:pt>
                <c:pt idx="33">
                  <c:v>49399</c:v>
                </c:pt>
                <c:pt idx="34">
                  <c:v>45981</c:v>
                </c:pt>
                <c:pt idx="35">
                  <c:v>48970</c:v>
                </c:pt>
                <c:pt idx="36">
                  <c:v>47947</c:v>
                </c:pt>
                <c:pt idx="37">
                  <c:v>49714</c:v>
                </c:pt>
                <c:pt idx="38">
                  <c:v>45726</c:v>
                </c:pt>
                <c:pt idx="39">
                  <c:v>51844</c:v>
                </c:pt>
                <c:pt idx="40">
                  <c:v>49633</c:v>
                </c:pt>
                <c:pt idx="41">
                  <c:v>49763</c:v>
                </c:pt>
                <c:pt idx="42">
                  <c:v>46038</c:v>
                </c:pt>
                <c:pt idx="43">
                  <c:v>50608</c:v>
                </c:pt>
                <c:pt idx="44">
                  <c:v>47799</c:v>
                </c:pt>
                <c:pt idx="45">
                  <c:v>47232</c:v>
                </c:pt>
                <c:pt idx="46">
                  <c:v>44554</c:v>
                </c:pt>
                <c:pt idx="47">
                  <c:v>50002</c:v>
                </c:pt>
                <c:pt idx="48">
                  <c:v>46561</c:v>
                </c:pt>
                <c:pt idx="49">
                  <c:v>47304</c:v>
                </c:pt>
                <c:pt idx="50">
                  <c:v>45015</c:v>
                </c:pt>
                <c:pt idx="51">
                  <c:v>50813</c:v>
                </c:pt>
                <c:pt idx="52">
                  <c:v>46892</c:v>
                </c:pt>
                <c:pt idx="53">
                  <c:v>47663</c:v>
                </c:pt>
                <c:pt idx="54">
                  <c:v>45363</c:v>
                </c:pt>
                <c:pt idx="55">
                  <c:v>51196</c:v>
                </c:pt>
                <c:pt idx="56">
                  <c:v>49319</c:v>
                </c:pt>
                <c:pt idx="57">
                  <c:v>49506</c:v>
                </c:pt>
                <c:pt idx="58">
                  <c:v>47306</c:v>
                </c:pt>
                <c:pt idx="59">
                  <c:v>54419</c:v>
                </c:pt>
                <c:pt idx="60">
                  <c:v>51479</c:v>
                </c:pt>
                <c:pt idx="61">
                  <c:v>51240</c:v>
                </c:pt>
                <c:pt idx="62">
                  <c:v>49476</c:v>
                </c:pt>
                <c:pt idx="63">
                  <c:v>56371</c:v>
                </c:pt>
                <c:pt idx="64">
                  <c:v/>
                </c:pt>
                <c:pt idx="65">
                  <c:v>54060</c:v>
                </c:pt>
                <c:pt idx="66">
                  <c:v>51992</c:v>
                </c:pt>
                <c:pt idx="67">
                  <c:v>60757</c:v>
                </c:pt>
                <c:pt idx="68">
                  <c:v>56154</c:v>
                </c:pt>
                <c:pt idx="69">
                  <c:v>55977</c:v>
                </c:pt>
                <c:pt idx="70">
                  <c:v>52730</c:v>
                </c:pt>
                <c:pt idx="71">
                  <c:v>60455</c:v>
                </c:pt>
                <c:pt idx="72">
                  <c:v>55593</c:v>
                </c:pt>
              </c:numCache>
            </c:numRef>
          </c:val>
          <c:smooth val="1"/>
        </c:ser>
        <c:hiLowLines>
          <c:spPr>
            <a:ln>
              <a:noFill/>
            </a:ln>
          </c:spPr>
        </c:hiLowLines>
        <c:marker val="0"/>
        <c:axId val="92240032"/>
        <c:axId val="86911478"/>
      </c:lineChart>
      <c:catAx>
        <c:axId val="6769359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rgbClr val="80808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3459702"/>
        <c:crossesAt val="0"/>
        <c:auto val="1"/>
        <c:lblAlgn val="ctr"/>
        <c:lblOffset val="100"/>
      </c:catAx>
      <c:valAx>
        <c:axId val="6345970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7693597"/>
        <c:crossesAt val="1"/>
        <c:crossBetween val="midCat"/>
      </c:valAx>
      <c:catAx>
        <c:axId val="9224003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6911478"/>
        <c:crossesAt val="0"/>
        <c:auto val="1"/>
        <c:lblAlgn val="ctr"/>
        <c:lblOffset val="100"/>
      </c:catAx>
      <c:valAx>
        <c:axId val="86911478"/>
        <c:scaling>
          <c:orientation val="minMax"/>
        </c:scaling>
        <c:delete val="0"/>
        <c:axPos val="r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Millones de €</a:t>
                </a:r>
              </a:p>
            </c:rich>
          </c:tx>
          <c:layout>
            <c:manualLayout>
              <c:xMode val="edge"/>
              <c:yMode val="edge"/>
              <c:x val="0.89911835843021"/>
              <c:y val="0.0216675333680014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2240032"/>
        <c:crosses val="max"/>
        <c:crossBetween val="midCat"/>
      </c:valAx>
      <c:spPr>
        <a:solidFill>
          <a:srgbClr val="ffffff"/>
        </a:solidFill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133650620269954"/>
          <c:y val="0.922343560409083"/>
          <c:w val="1.43122415541858"/>
          <c:h val="0.042728375801698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84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35212912817245"/>
          <c:y val="0.0333434374052743"/>
          <c:w val="0.952426462780079"/>
          <c:h val="0.718904718601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ser>
          <c:idx val="1"/>
          <c:order val="1"/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gapWidth val="190"/>
        <c:overlap val="0"/>
        <c:axId val="39372357"/>
        <c:axId val="63250285"/>
      </c:barChart>
      <c:catAx>
        <c:axId val="393723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3250285"/>
        <c:crossesAt val="0"/>
        <c:auto val="1"/>
        <c:lblAlgn val="ctr"/>
        <c:lblOffset val="100"/>
      </c:catAx>
      <c:valAx>
        <c:axId val="6325028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9372357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70319634703196"/>
          <c:y val="0.933212084470041"/>
          <c:w val="0.0992354252946798"/>
          <c:h val="0.0320299080529453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38024260965458"/>
          <c:y val="0.0471758664955071"/>
          <c:w val="0.977588844224681"/>
          <c:h val="0.9072528883183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'GráficosT(2'!$H$6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'GráficosT(2'!$G$7:$G$23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'GráficosT(2'!$H$7:$H$23</c:f>
              <c:numCache>
                <c:formatCode>General</c:formatCode>
                <c:ptCount val="17"/>
                <c:pt idx="0">
                  <c:v>23715.3704496674</c:v>
                </c:pt>
                <c:pt idx="1">
                  <c:v>20859.7029003773</c:v>
                </c:pt>
                <c:pt idx="2">
                  <c:v>11787.6869545192</c:v>
                </c:pt>
                <c:pt idx="3">
                  <c:v>564.507639131449</c:v>
                </c:pt>
                <c:pt idx="4">
                  <c:v>2329.32970708583</c:v>
                </c:pt>
                <c:pt idx="5">
                  <c:v>8863.4396415848</c:v>
                </c:pt>
                <c:pt idx="6">
                  <c:v>30527.5892213514</c:v>
                </c:pt>
                <c:pt idx="7">
                  <c:v>30004.294515461</c:v>
                </c:pt>
                <c:pt idx="8">
                  <c:v>33609.6087032169</c:v>
                </c:pt>
                <c:pt idx="9">
                  <c:v>31288.2252899029</c:v>
                </c:pt>
                <c:pt idx="10">
                  <c:v>5021.67717637331</c:v>
                </c:pt>
                <c:pt idx="11">
                  <c:v>11868.9202328072</c:v>
                </c:pt>
                <c:pt idx="12">
                  <c:v>22809.4659752514</c:v>
                </c:pt>
                <c:pt idx="13">
                  <c:v>18168.8334159068</c:v>
                </c:pt>
                <c:pt idx="14">
                  <c:v>13143.1862019318</c:v>
                </c:pt>
                <c:pt idx="15">
                  <c:v>20517.4375761035</c:v>
                </c:pt>
                <c:pt idx="16">
                  <c:v>6206.35967809297</c:v>
                </c:pt>
              </c:numCache>
            </c:numRef>
          </c:val>
        </c:ser>
        <c:ser>
          <c:idx val="1"/>
          <c:order val="1"/>
          <c:tx>
            <c:strRef>
              <c:f>'GráficosT(2'!$I$6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'GráficosT(2'!$G$7:$G$23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'GráficosT(2'!$I$7:$I$23</c:f>
              <c:numCache>
                <c:formatCode>General</c:formatCode>
                <c:ptCount val="17"/>
                <c:pt idx="0">
                  <c:v>23962.8063397112</c:v>
                </c:pt>
                <c:pt idx="1">
                  <c:v>21109.843253306</c:v>
                </c:pt>
                <c:pt idx="2">
                  <c:v>11632.6353980019</c:v>
                </c:pt>
                <c:pt idx="3">
                  <c:v>662.133609709936</c:v>
                </c:pt>
                <c:pt idx="4">
                  <c:v>1037.62316724566</c:v>
                </c:pt>
                <c:pt idx="5">
                  <c:v>8441.40423462908</c:v>
                </c:pt>
                <c:pt idx="6">
                  <c:v>30037.1004892577</c:v>
                </c:pt>
                <c:pt idx="7">
                  <c:v>29731.6355207903</c:v>
                </c:pt>
                <c:pt idx="8">
                  <c:v>32687.2849126714</c:v>
                </c:pt>
                <c:pt idx="9">
                  <c:v>30586.2900700362</c:v>
                </c:pt>
                <c:pt idx="10">
                  <c:v>4964.05450189781</c:v>
                </c:pt>
                <c:pt idx="11">
                  <c:v>12206.851493073</c:v>
                </c:pt>
                <c:pt idx="12">
                  <c:v>23000.8356471213</c:v>
                </c:pt>
                <c:pt idx="13">
                  <c:v>17897.9192658822</c:v>
                </c:pt>
                <c:pt idx="14">
                  <c:v>13359.3520007684</c:v>
                </c:pt>
                <c:pt idx="15">
                  <c:v>19928.7093712545</c:v>
                </c:pt>
                <c:pt idx="16">
                  <c:v>5925.43277455074</c:v>
                </c:pt>
              </c:numCache>
            </c:numRef>
          </c:val>
        </c:ser>
        <c:gapWidth val="150"/>
        <c:overlap val="0"/>
        <c:axId val="15875268"/>
        <c:axId val="86747927"/>
      </c:barChart>
      <c:catAx>
        <c:axId val="15875268"/>
        <c:scaling>
          <c:orientation val="minMax"/>
        </c:scaling>
        <c:delete val="0"/>
        <c:axPos val="b"/>
        <c:numFmt formatCode="#,##0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6747927"/>
        <c:crossesAt val="0"/>
        <c:auto val="1"/>
        <c:lblAlgn val="ctr"/>
        <c:lblOffset val="100"/>
      </c:catAx>
      <c:valAx>
        <c:axId val="86747927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5875268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6594571520046"/>
          <c:y val="0.938462772785623"/>
          <c:w val="0.143040091067554"/>
          <c:h val="0.031129653401797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59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59041509834067"/>
          <c:y val="0.0399220128121809"/>
          <c:w val="0.959974553358427"/>
          <c:h val="0.871692507659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'GráficosT(2)'!$AY$6</c:f>
              <c:strCache>
                <c:ptCount val="1"/>
                <c:pt idx="0">
                  <c:v>7.101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'GráficosT(2)'!$AY$7:$AY$74</c:f>
              <c:numCache>
                <c:formatCode>General</c:formatCode>
                <c:ptCount val="68"/>
                <c:pt idx="0">
                  <c:v>7530.36310218467</c:v>
                </c:pt>
                <c:pt idx="1">
                  <c:v>6145.44889655114</c:v>
                </c:pt>
                <c:pt idx="2">
                  <c:v>5591.49267442408</c:v>
                </c:pt>
                <c:pt idx="3">
                  <c:v>6459.70204872095</c:v>
                </c:pt>
                <c:pt idx="4">
                  <c:v>6255.95617222901</c:v>
                </c:pt>
                <c:pt idx="5">
                  <c:v>2560.18355264388</c:v>
                </c:pt>
                <c:pt idx="6">
                  <c:v>2807.97124676891</c:v>
                </c:pt>
                <c:pt idx="7">
                  <c:v>3047.13540620447</c:v>
                </c:pt>
                <c:pt idx="8">
                  <c:v>2319.50938048227</c:v>
                </c:pt>
                <c:pt idx="9">
                  <c:v>1599.39124821976</c:v>
                </c:pt>
                <c:pt idx="10">
                  <c:v>1759.65530875719</c:v>
                </c:pt>
                <c:pt idx="11">
                  <c:v>1879.5231932135</c:v>
                </c:pt>
                <c:pt idx="12">
                  <c:v>1652.81969527992</c:v>
                </c:pt>
                <c:pt idx="13">
                  <c:v>2823.09688875065</c:v>
                </c:pt>
                <c:pt idx="14">
                  <c:v>3057.84449417757</c:v>
                </c:pt>
                <c:pt idx="15">
                  <c:v>3247.60810977076</c:v>
                </c:pt>
                <c:pt idx="16">
                  <c:v>2984.7301010978</c:v>
                </c:pt>
                <c:pt idx="17">
                  <c:v>1727.71101408466</c:v>
                </c:pt>
                <c:pt idx="18">
                  <c:v>1873.78939316964</c:v>
                </c:pt>
                <c:pt idx="19">
                  <c:v>2363.61167070952</c:v>
                </c:pt>
                <c:pt idx="20">
                  <c:v>2342.42410763316</c:v>
                </c:pt>
                <c:pt idx="21">
                  <c:v>6440.05523325854</c:v>
                </c:pt>
                <c:pt idx="22">
                  <c:v>9037.31364742692</c:v>
                </c:pt>
                <c:pt idx="23">
                  <c:v>7971.66656133815</c:v>
                </c:pt>
                <c:pt idx="24">
                  <c:v>8581.57506985485</c:v>
                </c:pt>
                <c:pt idx="25">
                  <c:v>7361.09369793537</c:v>
                </c:pt>
                <c:pt idx="26">
                  <c:v>8960.5008332076</c:v>
                </c:pt>
                <c:pt idx="27">
                  <c:v>8155.98861860785</c:v>
                </c:pt>
                <c:pt idx="28">
                  <c:v>8640.43490496765</c:v>
                </c:pt>
                <c:pt idx="29">
                  <c:v>9187.51485641923</c:v>
                </c:pt>
                <c:pt idx="30">
                  <c:v>8282.94729468996</c:v>
                </c:pt>
                <c:pt idx="31">
                  <c:v>8197.9527616096</c:v>
                </c:pt>
                <c:pt idx="32">
                  <c:v>8511.37289033894</c:v>
                </c:pt>
                <c:pt idx="33">
                  <c:v>9159.40796029738</c:v>
                </c:pt>
                <c:pt idx="34">
                  <c:v>11982.8622082684</c:v>
                </c:pt>
                <c:pt idx="35">
                  <c:v>11065.3526276676</c:v>
                </c:pt>
                <c:pt idx="36">
                  <c:v>9899.94727019928</c:v>
                </c:pt>
                <c:pt idx="37">
                  <c:v>1930.31384147541</c:v>
                </c:pt>
                <c:pt idx="38">
                  <c:v>2419.58415160267</c:v>
                </c:pt>
                <c:pt idx="39">
                  <c:v>2325.14278406504</c:v>
                </c:pt>
                <c:pt idx="40">
                  <c:v>2408.66386189455</c:v>
                </c:pt>
                <c:pt idx="41">
                  <c:v>3773.51482990498</c:v>
                </c:pt>
                <c:pt idx="42">
                  <c:v>3942.61694457228</c:v>
                </c:pt>
                <c:pt idx="43">
                  <c:v>3690.12904657012</c:v>
                </c:pt>
                <c:pt idx="44">
                  <c:v>4044.31486517359</c:v>
                </c:pt>
                <c:pt idx="45">
                  <c:v>12281.2185201668</c:v>
                </c:pt>
                <c:pt idx="46">
                  <c:v>14463.4475090518</c:v>
                </c:pt>
                <c:pt idx="47">
                  <c:v>13702.2480246641</c:v>
                </c:pt>
                <c:pt idx="48">
                  <c:v>12666.6433240726</c:v>
                </c:pt>
                <c:pt idx="49">
                  <c:v>3769.46010652194</c:v>
                </c:pt>
                <c:pt idx="50">
                  <c:v>4557.34762620803</c:v>
                </c:pt>
                <c:pt idx="51">
                  <c:v>4256.96143261422</c:v>
                </c:pt>
                <c:pt idx="52">
                  <c:v>4146.28321323821</c:v>
                </c:pt>
                <c:pt idx="53">
                  <c:v>2672.4984790461</c:v>
                </c:pt>
                <c:pt idx="54">
                  <c:v>2641.89747573314</c:v>
                </c:pt>
                <c:pt idx="55">
                  <c:v>2682.88905355573</c:v>
                </c:pt>
                <c:pt idx="56">
                  <c:v>2110.85059383846</c:v>
                </c:pt>
                <c:pt idx="57">
                  <c:v>7248.49055025311</c:v>
                </c:pt>
                <c:pt idx="58">
                  <c:v>6547.32141779589</c:v>
                </c:pt>
                <c:pt idx="59">
                  <c:v>5645.48751327822</c:v>
                </c:pt>
                <c:pt idx="60">
                  <c:v>7115.05654857877</c:v>
                </c:pt>
                <c:pt idx="61">
                  <c:v>1344.19217847768</c:v>
                </c:pt>
                <c:pt idx="62">
                  <c:v>1488.21136899531</c:v>
                </c:pt>
                <c:pt idx="63">
                  <c:v>1543.98480420126</c:v>
                </c:pt>
                <c:pt idx="64">
                  <c:v>1799.62948686345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ser>
          <c:idx val="1"/>
          <c:order val="1"/>
          <c:tx>
            <c:strRef>
              <c:f>'GráficosT(2)'!$AZ$6</c:f>
              <c:strCache>
                <c:ptCount val="1"/>
                <c:pt idx="0">
                  <c:v>6.995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'GráficosT(2)'!$AZ$7:$AZ$74</c:f>
              <c:numCache>
                <c:formatCode>General</c:formatCode>
                <c:ptCount val="68"/>
                <c:pt idx="0">
                  <c:v>7412.4200377487</c:v>
                </c:pt>
                <c:pt idx="1">
                  <c:v>5926.65420374526</c:v>
                </c:pt>
                <c:pt idx="2">
                  <c:v>5397.49779218043</c:v>
                </c:pt>
                <c:pt idx="3">
                  <c:v>6232.36883148855</c:v>
                </c:pt>
                <c:pt idx="4">
                  <c:v>6033.80383582407</c:v>
                </c:pt>
                <c:pt idx="5">
                  <c:v>2167.88581673575</c:v>
                </c:pt>
                <c:pt idx="6">
                  <c:v>2369.03001306559</c:v>
                </c:pt>
                <c:pt idx="7">
                  <c:v>2580.49996661987</c:v>
                </c:pt>
                <c:pt idx="8">
                  <c:v>1972.41292834441</c:v>
                </c:pt>
                <c:pt idx="9">
                  <c:v>1570.55381616733</c:v>
                </c:pt>
                <c:pt idx="10">
                  <c:v>1683.05716093794</c:v>
                </c:pt>
                <c:pt idx="11">
                  <c:v>1783.97240563788</c:v>
                </c:pt>
                <c:pt idx="12">
                  <c:v>1578.71049919297</c:v>
                </c:pt>
                <c:pt idx="13">
                  <c:v>2713.033725816</c:v>
                </c:pt>
                <c:pt idx="14">
                  <c:v>2929.45351608518</c:v>
                </c:pt>
                <c:pt idx="15">
                  <c:v>3111.65797918049</c:v>
                </c:pt>
                <c:pt idx="16">
                  <c:v>2862.53999335988</c:v>
                </c:pt>
                <c:pt idx="17">
                  <c:v>1622.22322665973</c:v>
                </c:pt>
                <c:pt idx="18">
                  <c:v>1754.85952855312</c:v>
                </c:pt>
                <c:pt idx="19">
                  <c:v>2226.47633198307</c:v>
                </c:pt>
                <c:pt idx="20">
                  <c:v>2207.36765414195</c:v>
                </c:pt>
                <c:pt idx="21">
                  <c:v>6181.11436580624</c:v>
                </c:pt>
                <c:pt idx="22">
                  <c:v>8670.3225577014</c:v>
                </c:pt>
                <c:pt idx="23">
                  <c:v>7655.41958651881</c:v>
                </c:pt>
                <c:pt idx="24">
                  <c:v>8232.42431465666</c:v>
                </c:pt>
                <c:pt idx="25">
                  <c:v>7449.16753430077</c:v>
                </c:pt>
                <c:pt idx="26">
                  <c:v>9056.58984668384</c:v>
                </c:pt>
                <c:pt idx="27">
                  <c:v>8250.47004293863</c:v>
                </c:pt>
                <c:pt idx="28">
                  <c:v>8730.79775606068</c:v>
                </c:pt>
                <c:pt idx="29">
                  <c:v>9159.28385084655</c:v>
                </c:pt>
                <c:pt idx="30">
                  <c:v>8269.94563180063</c:v>
                </c:pt>
                <c:pt idx="31">
                  <c:v>8187.09540809711</c:v>
                </c:pt>
                <c:pt idx="32">
                  <c:v>8492.20009329424</c:v>
                </c:pt>
                <c:pt idx="33">
                  <c:v>9249.0556167819</c:v>
                </c:pt>
                <c:pt idx="34">
                  <c:v>12084.0839977493</c:v>
                </c:pt>
                <c:pt idx="35">
                  <c:v>11166.9825703017</c:v>
                </c:pt>
                <c:pt idx="36">
                  <c:v>9993.00089042078</c:v>
                </c:pt>
                <c:pt idx="37">
                  <c:v>1903.81170851025</c:v>
                </c:pt>
                <c:pt idx="38">
                  <c:v>2377.48952680379</c:v>
                </c:pt>
                <c:pt idx="39">
                  <c:v>2283.53110606247</c:v>
                </c:pt>
                <c:pt idx="40">
                  <c:v>2368.40434058066</c:v>
                </c:pt>
                <c:pt idx="41">
                  <c:v>3164.98822184177</c:v>
                </c:pt>
                <c:pt idx="42">
                  <c:v>3298.56986446652</c:v>
                </c:pt>
                <c:pt idx="43">
                  <c:v>3118.78268209775</c:v>
                </c:pt>
                <c:pt idx="44">
                  <c:v>3386.68197294389</c:v>
                </c:pt>
                <c:pt idx="45">
                  <c:v>12444.2466848632</c:v>
                </c:pt>
                <c:pt idx="46">
                  <c:v>14648.657715469</c:v>
                </c:pt>
                <c:pt idx="47">
                  <c:v>13886.8695798929</c:v>
                </c:pt>
                <c:pt idx="48">
                  <c:v>12835.9777158361</c:v>
                </c:pt>
                <c:pt idx="49">
                  <c:v>3680.71941883135</c:v>
                </c:pt>
                <c:pt idx="50">
                  <c:v>4451.44451177719</c:v>
                </c:pt>
                <c:pt idx="51">
                  <c:v>4156.07756006516</c:v>
                </c:pt>
                <c:pt idx="52">
                  <c:v>4047.29323626198</c:v>
                </c:pt>
                <c:pt idx="53">
                  <c:v>2828.27736891092</c:v>
                </c:pt>
                <c:pt idx="54">
                  <c:v>2788.57921295066</c:v>
                </c:pt>
                <c:pt idx="55">
                  <c:v>2825.5157354729</c:v>
                </c:pt>
                <c:pt idx="56">
                  <c:v>2241.11619699859</c:v>
                </c:pt>
                <c:pt idx="57">
                  <c:v>7138.8244991677</c:v>
                </c:pt>
                <c:pt idx="58">
                  <c:v>6454.10160596693</c:v>
                </c:pt>
                <c:pt idx="59">
                  <c:v>5572.02412379895</c:v>
                </c:pt>
                <c:pt idx="60">
                  <c:v>7007.63753124881</c:v>
                </c:pt>
                <c:pt idx="61">
                  <c:v>1367.91649710997</c:v>
                </c:pt>
                <c:pt idx="62">
                  <c:v>1502.29999269814</c:v>
                </c:pt>
                <c:pt idx="63">
                  <c:v>1555.08222281414</c:v>
                </c:pt>
                <c:pt idx="64">
                  <c:v>1815.60790802079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gapWidth val="190"/>
        <c:overlap val="0"/>
        <c:axId val="40055320"/>
        <c:axId val="94223143"/>
      </c:barChart>
      <c:catAx>
        <c:axId val="40055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4223143"/>
        <c:crossesAt val="0"/>
        <c:auto val="1"/>
        <c:lblAlgn val="ctr"/>
        <c:lblOffset val="100"/>
      </c:catAx>
      <c:valAx>
        <c:axId val="9422314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005532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80517415045327"/>
          <c:y val="0.938631510537554"/>
          <c:w val="0.0916079096644224"/>
          <c:h val="0.032680345371831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9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3198182205496"/>
          <c:y val="0.0523547499595404"/>
          <c:w val="0.979088262444082"/>
          <c:h val="0.9075902249554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'GráficosT(2'!$J$6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'GráficosT(2'!$G$7:$G$23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'GráficosT(2'!$J$7:$J$23</c:f>
              <c:numCache>
                <c:formatCode>General</c:formatCode>
                <c:ptCount val="17"/>
                <c:pt idx="0">
                  <c:v>23017.5711663505</c:v>
                </c:pt>
                <c:pt idx="1">
                  <c:v>21629.2518105796</c:v>
                </c:pt>
                <c:pt idx="2">
                  <c:v>7496.3888353981</c:v>
                </c:pt>
                <c:pt idx="3">
                  <c:v>6075.13859170331</c:v>
                </c:pt>
                <c:pt idx="4">
                  <c:v>12680.7531828676</c:v>
                </c:pt>
                <c:pt idx="5">
                  <c:v>7748.24258358934</c:v>
                </c:pt>
                <c:pt idx="6">
                  <c:v>26675.9053106616</c:v>
                </c:pt>
                <c:pt idx="7">
                  <c:v>23139.6113312417</c:v>
                </c:pt>
                <c:pt idx="8">
                  <c:v>29731.9518377235</c:v>
                </c:pt>
                <c:pt idx="9">
                  <c:v>34804.3140004281</c:v>
                </c:pt>
                <c:pt idx="10">
                  <c:v>7959.33492983448</c:v>
                </c:pt>
                <c:pt idx="11">
                  <c:v>11414.3220241028</c:v>
                </c:pt>
                <c:pt idx="12">
                  <c:v>28107.0632670566</c:v>
                </c:pt>
                <c:pt idx="13">
                  <c:v>11712.2605342449</c:v>
                </c:pt>
                <c:pt idx="14">
                  <c:v>11069.8916215154</c:v>
                </c:pt>
                <c:pt idx="15">
                  <c:v>22198.7318392397</c:v>
                </c:pt>
                <c:pt idx="16">
                  <c:v>5824.90241222766</c:v>
                </c:pt>
              </c:numCache>
            </c:numRef>
          </c:val>
        </c:ser>
        <c:ser>
          <c:idx val="1"/>
          <c:order val="1"/>
          <c:tx>
            <c:strRef>
              <c:f>'GráficosT(2'!$K$6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'GráficosT(2'!$G$7:$G$23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'GráficosT(2'!$K$7:$K$23</c:f>
              <c:numCache>
                <c:formatCode>General</c:formatCode>
                <c:ptCount val="17"/>
                <c:pt idx="0">
                  <c:v>22200.8448632326</c:v>
                </c:pt>
                <c:pt idx="1">
                  <c:v>21435.3380587926</c:v>
                </c:pt>
                <c:pt idx="2">
                  <c:v>7509.18167125981</c:v>
                </c:pt>
                <c:pt idx="3">
                  <c:v>6057.69999035373</c:v>
                </c:pt>
                <c:pt idx="4">
                  <c:v>13475.274281172</c:v>
                </c:pt>
                <c:pt idx="5">
                  <c:v>7472.96850648247</c:v>
                </c:pt>
                <c:pt idx="6">
                  <c:v>26249.5148607833</c:v>
                </c:pt>
                <c:pt idx="7">
                  <c:v>23205.052385323</c:v>
                </c:pt>
                <c:pt idx="8">
                  <c:v>29048.2376008339</c:v>
                </c:pt>
                <c:pt idx="9">
                  <c:v>34117.9501891816</c:v>
                </c:pt>
                <c:pt idx="10">
                  <c:v>7906.80835348713</c:v>
                </c:pt>
                <c:pt idx="11">
                  <c:v>11278.8691178825</c:v>
                </c:pt>
                <c:pt idx="12">
                  <c:v>28000.1647289661</c:v>
                </c:pt>
                <c:pt idx="13">
                  <c:v>11537.2486960245</c:v>
                </c:pt>
                <c:pt idx="14">
                  <c:v>10871.2361272551</c:v>
                </c:pt>
                <c:pt idx="15">
                  <c:v>20994.1750709143</c:v>
                </c:pt>
                <c:pt idx="16">
                  <c:v>5811.34754796225</c:v>
                </c:pt>
              </c:numCache>
            </c:numRef>
          </c:val>
        </c:ser>
        <c:gapWidth val="150"/>
        <c:overlap val="0"/>
        <c:axId val="27180053"/>
        <c:axId val="25443924"/>
      </c:barChart>
      <c:catAx>
        <c:axId val="27180053"/>
        <c:scaling>
          <c:orientation val="minMax"/>
        </c:scaling>
        <c:delete val="0"/>
        <c:axPos val="b"/>
        <c:numFmt formatCode="#,##0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5443924"/>
        <c:crossesAt val="0"/>
        <c:auto val="1"/>
        <c:lblAlgn val="ctr"/>
        <c:lblOffset val="100"/>
      </c:catAx>
      <c:valAx>
        <c:axId val="2544392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7180053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7075197046084"/>
          <c:y val="0.93583104062146"/>
          <c:w val="0.142760775402968"/>
          <c:h val="0.03139666612720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59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75990618003483"/>
          <c:y val="0.100782472613459"/>
          <c:w val="0.95380077472547"/>
          <c:h val="0.844992175273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'GráficosT(2'!$L$6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'GráficosT(2'!$G$7:$G$23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'GráficosT(2'!$L$7:$L$23</c:f>
              <c:numCache>
                <c:formatCode>General</c:formatCode>
                <c:ptCount val="17"/>
                <c:pt idx="0">
                  <c:v>99192.3714617656</c:v>
                </c:pt>
                <c:pt idx="1">
                  <c:v>23056.827499</c:v>
                </c:pt>
                <c:pt idx="2">
                  <c:v>15432.4238581716</c:v>
                </c:pt>
                <c:pt idx="3">
                  <c:v>9419.70830155575</c:v>
                </c:pt>
                <c:pt idx="4">
                  <c:v>24003.0030335468</c:v>
                </c:pt>
                <c:pt idx="5">
                  <c:v>11797.3331600036</c:v>
                </c:pt>
                <c:pt idx="6">
                  <c:v>57664.267248</c:v>
                </c:pt>
                <c:pt idx="7">
                  <c:v>30040.128734</c:v>
                </c:pt>
                <c:pt idx="8">
                  <c:v>116205.01981501</c:v>
                </c:pt>
                <c:pt idx="9">
                  <c:v>76430.4388901818</c:v>
                </c:pt>
                <c:pt idx="10">
                  <c:v>12468.737902</c:v>
                </c:pt>
                <c:pt idx="11">
                  <c:v>54748.5706834559</c:v>
                </c:pt>
                <c:pt idx="12">
                  <c:v>27276.603313</c:v>
                </c:pt>
                <c:pt idx="13">
                  <c:v>14346.9577758266</c:v>
                </c:pt>
                <c:pt idx="14">
                  <c:v>11700.359098</c:v>
                </c:pt>
                <c:pt idx="15">
                  <c:v>28789.6833296624</c:v>
                </c:pt>
                <c:pt idx="16">
                  <c:v>3407.42432</c:v>
                </c:pt>
              </c:numCache>
            </c:numRef>
          </c:val>
        </c:ser>
        <c:ser>
          <c:idx val="1"/>
          <c:order val="1"/>
          <c:tx>
            <c:strRef>
              <c:f>'GráficosT(2'!$M$6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'GráficosT(2'!$G$7:$G$23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'GráficosT(2'!$M$7:$M$23</c:f>
              <c:numCache>
                <c:formatCode>General</c:formatCode>
                <c:ptCount val="17"/>
                <c:pt idx="0">
                  <c:v>100302.521105838</c:v>
                </c:pt>
                <c:pt idx="1">
                  <c:v>23009.0357104509</c:v>
                </c:pt>
                <c:pt idx="2">
                  <c:v>14503.1604000434</c:v>
                </c:pt>
                <c:pt idx="3">
                  <c:v>8839.15491861158</c:v>
                </c:pt>
                <c:pt idx="4">
                  <c:v>24511.011839326</c:v>
                </c:pt>
                <c:pt idx="5">
                  <c:v>11309.5528985722</c:v>
                </c:pt>
                <c:pt idx="6">
                  <c:v>58592.7599456511</c:v>
                </c:pt>
                <c:pt idx="7">
                  <c:v>30743.3627848487</c:v>
                </c:pt>
                <c:pt idx="8">
                  <c:v>115617.600817687</c:v>
                </c:pt>
                <c:pt idx="9">
                  <c:v>78188.7890415849</c:v>
                </c:pt>
                <c:pt idx="10">
                  <c:v>12433.1016127585</c:v>
                </c:pt>
                <c:pt idx="11">
                  <c:v>52935.4921959766</c:v>
                </c:pt>
                <c:pt idx="12">
                  <c:v>26905.9399337649</c:v>
                </c:pt>
                <c:pt idx="13">
                  <c:v>13760.1458502042</c:v>
                </c:pt>
                <c:pt idx="14">
                  <c:v>11444.2568901619</c:v>
                </c:pt>
                <c:pt idx="15">
                  <c:v>29726.8206136903</c:v>
                </c:pt>
                <c:pt idx="16">
                  <c:v>3604.58880868624</c:v>
                </c:pt>
              </c:numCache>
            </c:numRef>
          </c:val>
        </c:ser>
        <c:gapWidth val="150"/>
        <c:overlap val="0"/>
        <c:axId val="54379316"/>
        <c:axId val="46434142"/>
      </c:barChart>
      <c:catAx>
        <c:axId val="54379316"/>
        <c:scaling>
          <c:orientation val="minMax"/>
        </c:scaling>
        <c:delete val="0"/>
        <c:axPos val="b"/>
        <c:numFmt formatCode="#,##0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6434142"/>
        <c:crossesAt val="0"/>
        <c:auto val="1"/>
        <c:lblAlgn val="ctr"/>
        <c:lblOffset val="100"/>
      </c:catAx>
      <c:valAx>
        <c:axId val="4643414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4379316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5850243434379"/>
          <c:y val="0.937949921752739"/>
          <c:w val="0.142897757560681"/>
          <c:h val="0.0303599374021909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59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0887594972662075"/>
          <c:y val="0.0281007751937984"/>
          <c:w val="0.968046580984165"/>
          <c:h val="0.9344315245478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'GráficosT(2'!$P$7:$P$23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'GráficosT(2'!$R$7:$R$23</c:f>
              <c:numCache>
                <c:formatCode>General</c:formatCode>
                <c:ptCount val="17"/>
                <c:pt idx="0">
                  <c:v>27721236.0504412</c:v>
                </c:pt>
                <c:pt idx="1">
                  <c:v>23797630.0394249</c:v>
                </c:pt>
                <c:pt idx="2">
                  <c:v>10564350.2865425</c:v>
                </c:pt>
                <c:pt idx="3">
                  <c:v>671330.994902596</c:v>
                </c:pt>
                <c:pt idx="4">
                  <c:v>2221920.11703455</c:v>
                </c:pt>
                <c:pt idx="5">
                  <c:v>8425809.45429627</c:v>
                </c:pt>
                <c:pt idx="6">
                  <c:v>31529255.2727548</c:v>
                </c:pt>
                <c:pt idx="7">
                  <c:v>32578007.4816195</c:v>
                </c:pt>
                <c:pt idx="8">
                  <c:v>33702188.1617036</c:v>
                </c:pt>
                <c:pt idx="9">
                  <c:v>34499054.179192</c:v>
                </c:pt>
                <c:pt idx="10">
                  <c:v>5293756.63835089</c:v>
                </c:pt>
                <c:pt idx="11">
                  <c:v>12362811.679598</c:v>
                </c:pt>
                <c:pt idx="12">
                  <c:v>22665636.3018355</c:v>
                </c:pt>
                <c:pt idx="13">
                  <c:v>18599075.4854932</c:v>
                </c:pt>
                <c:pt idx="14">
                  <c:v>11952176.2059108</c:v>
                </c:pt>
                <c:pt idx="15">
                  <c:v>19675407.1051454</c:v>
                </c:pt>
                <c:pt idx="16">
                  <c:v>4701291.98168626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'GráficosT(2'!$P$7:$P$23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'GráficosT(2'!$T$7:$T$23</c:f>
              <c:numCache>
                <c:formatCode>General</c:formatCode>
                <c:ptCount val="17"/>
                <c:pt idx="0">
                  <c:v>24059814.380321</c:v>
                </c:pt>
                <c:pt idx="1">
                  <c:v>23239587.8766864</c:v>
                </c:pt>
                <c:pt idx="2">
                  <c:v>8570224.61173471</c:v>
                </c:pt>
                <c:pt idx="3">
                  <c:v>6594403.48458359</c:v>
                </c:pt>
                <c:pt idx="4">
                  <c:v>12321494.5245604</c:v>
                </c:pt>
                <c:pt idx="5">
                  <c:v>8198236.46261191</c:v>
                </c:pt>
                <c:pt idx="6">
                  <c:v>25028532.9192779</c:v>
                </c:pt>
                <c:pt idx="7">
                  <c:v>23285362.2077431</c:v>
                </c:pt>
                <c:pt idx="8">
                  <c:v>30060016.1144171</c:v>
                </c:pt>
                <c:pt idx="9">
                  <c:v>40131688.7806767</c:v>
                </c:pt>
                <c:pt idx="10">
                  <c:v>6991973.83119711</c:v>
                </c:pt>
                <c:pt idx="11">
                  <c:v>11254038.518519</c:v>
                </c:pt>
                <c:pt idx="12">
                  <c:v>29195726.1536305</c:v>
                </c:pt>
                <c:pt idx="13">
                  <c:v>15372117.2176866</c:v>
                </c:pt>
                <c:pt idx="14">
                  <c:v>10591670.9801951</c:v>
                </c:pt>
                <c:pt idx="15">
                  <c:v>21517446.3416769</c:v>
                </c:pt>
                <c:pt idx="16">
                  <c:v>4548603.03041422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'GráficosT(2'!$P$7:$P$23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'GráficosT(2'!$V$7:$V$23</c:f>
              <c:numCache>
                <c:formatCode>General</c:formatCode>
                <c:ptCount val="17"/>
                <c:pt idx="0">
                  <c:v>3661421.67012017</c:v>
                </c:pt>
                <c:pt idx="1">
                  <c:v>558042.162738469</c:v>
                </c:pt>
                <c:pt idx="2">
                  <c:v>1994125.67480776</c:v>
                </c:pt>
                <c:pt idx="3">
                  <c:v>-5923072.489681</c:v>
                </c:pt>
                <c:pt idx="4">
                  <c:v>-10099574.4075259</c:v>
                </c:pt>
                <c:pt idx="5">
                  <c:v>227572.991684361</c:v>
                </c:pt>
                <c:pt idx="6">
                  <c:v>6500722.35347686</c:v>
                </c:pt>
                <c:pt idx="7">
                  <c:v>9292645.27387636</c:v>
                </c:pt>
                <c:pt idx="8">
                  <c:v>3642172.04728653</c:v>
                </c:pt>
                <c:pt idx="9">
                  <c:v>-5632634.60148466</c:v>
                </c:pt>
                <c:pt idx="10">
                  <c:v>-1698217.19284621</c:v>
                </c:pt>
                <c:pt idx="11">
                  <c:v>1108773.16107901</c:v>
                </c:pt>
                <c:pt idx="12">
                  <c:v>-6530089.85179501</c:v>
                </c:pt>
                <c:pt idx="13">
                  <c:v>3226958.26780663</c:v>
                </c:pt>
                <c:pt idx="14">
                  <c:v>1360505.22571566</c:v>
                </c:pt>
                <c:pt idx="15">
                  <c:v>-1842039.23653144</c:v>
                </c:pt>
                <c:pt idx="16">
                  <c:v>152688.951272032</c:v>
                </c:pt>
              </c:numCache>
            </c:numRef>
          </c:val>
        </c:ser>
        <c:gapWidth val="150"/>
        <c:overlap val="0"/>
        <c:axId val="8744219"/>
        <c:axId val="86288915"/>
      </c:barChart>
      <c:catAx>
        <c:axId val="8744219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6288915"/>
        <c:crossesAt val="0"/>
        <c:auto val="1"/>
        <c:lblAlgn val="ctr"/>
        <c:lblOffset val="100"/>
      </c:catAx>
      <c:valAx>
        <c:axId val="86288915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744219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73286941702762"/>
          <c:y val="0.921269379844961"/>
          <c:w val="0.26549740822268"/>
          <c:h val="0.0427164082687339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0890123193049918"/>
          <c:y val="0.0550284629981025"/>
          <c:w val="0.988642028056683"/>
          <c:h val="0.907020872865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(2'!$C$6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(2'!$B$7:$B$23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(2'!$C$7:$C$23</c:f>
              <c:numCache>
                <c:formatCode>General</c:formatCode>
                <c:ptCount val="17"/>
                <c:pt idx="0">
                  <c:v>24410.3139701894</c:v>
                </c:pt>
                <c:pt idx="1">
                  <c:v>12090.7007567433</c:v>
                </c:pt>
                <c:pt idx="2">
                  <c:v>4474.5670923203</c:v>
                </c:pt>
                <c:pt idx="3">
                  <c:v>524.5732855707</c:v>
                </c:pt>
                <c:pt idx="4">
                  <c:v>3231.87659828581</c:v>
                </c:pt>
                <c:pt idx="5">
                  <c:v>3936.74237533212</c:v>
                </c:pt>
                <c:pt idx="6">
                  <c:v>17134.7666948267</c:v>
                </c:pt>
                <c:pt idx="7">
                  <c:v>13192.5530902204</c:v>
                </c:pt>
                <c:pt idx="8">
                  <c:v>37770.1380588573</c:v>
                </c:pt>
                <c:pt idx="9">
                  <c:v>19324.8570429753</c:v>
                </c:pt>
                <c:pt idx="10">
                  <c:v>2683.0622856674</c:v>
                </c:pt>
                <c:pt idx="11">
                  <c:v>12091.6359524761</c:v>
                </c:pt>
                <c:pt idx="12">
                  <c:v>14747.6366639574</c:v>
                </c:pt>
                <c:pt idx="13">
                  <c:v>8761.57525573458</c:v>
                </c:pt>
                <c:pt idx="14">
                  <c:v>7190.64530466712</c:v>
                </c:pt>
                <c:pt idx="15">
                  <c:v>13595.7510131391</c:v>
                </c:pt>
                <c:pt idx="16">
                  <c:v>2929.31676266789</c:v>
                </c:pt>
              </c:numCache>
            </c:numRef>
          </c:val>
        </c:ser>
        <c:ser>
          <c:idx val="1"/>
          <c:order val="1"/>
          <c:tx>
            <c:strRef>
              <c:f>'GráficosV (2'!$D$6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(2'!$B$7:$B$23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(2'!$D$7:$D$23</c:f>
              <c:numCache>
                <c:formatCode>General</c:formatCode>
                <c:ptCount val="17"/>
                <c:pt idx="0">
                  <c:v>26247.5297930872</c:v>
                </c:pt>
                <c:pt idx="1">
                  <c:v>11709.2151552704</c:v>
                </c:pt>
                <c:pt idx="2">
                  <c:v>5196.86914211972</c:v>
                </c:pt>
                <c:pt idx="3">
                  <c:v>737.071099766754</c:v>
                </c:pt>
                <c:pt idx="4">
                  <c:v>3417.54534646893</c:v>
                </c:pt>
                <c:pt idx="5">
                  <c:v>4048.01777590382</c:v>
                </c:pt>
                <c:pt idx="6">
                  <c:v>18582.9685639041</c:v>
                </c:pt>
                <c:pt idx="7">
                  <c:v>15498.0594725009</c:v>
                </c:pt>
                <c:pt idx="8">
                  <c:v>39496.6974156135</c:v>
                </c:pt>
                <c:pt idx="9">
                  <c:v>19157.7353684695</c:v>
                </c:pt>
                <c:pt idx="10">
                  <c:v>2532.48378688265</c:v>
                </c:pt>
                <c:pt idx="11">
                  <c:v>14001.0186129904</c:v>
                </c:pt>
                <c:pt idx="12">
                  <c:v>13906.4833474994</c:v>
                </c:pt>
                <c:pt idx="13">
                  <c:v>9539.39526569403</c:v>
                </c:pt>
                <c:pt idx="14">
                  <c:v>8769.32837318468</c:v>
                </c:pt>
                <c:pt idx="15">
                  <c:v>13947.4589662698</c:v>
                </c:pt>
                <c:pt idx="16">
                  <c:v>2882.94055169953</c:v>
                </c:pt>
              </c:numCache>
            </c:numRef>
          </c:val>
        </c:ser>
        <c:gapWidth val="150"/>
        <c:overlap val="0"/>
        <c:axId val="674954"/>
        <c:axId val="85429582"/>
      </c:barChart>
      <c:catAx>
        <c:axId val="674954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5429582"/>
        <c:crossesAt val="0"/>
        <c:auto val="1"/>
        <c:lblAlgn val="ctr"/>
        <c:lblOffset val="100"/>
      </c:catAx>
      <c:valAx>
        <c:axId val="8542958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74954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5834935555081"/>
          <c:y val="0.937223276407337"/>
          <c:w val="0.143167414370149"/>
          <c:h val="0.030676786843769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59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0888446639894808"/>
          <c:y val="0.0580794017026016"/>
          <c:w val="0.988663420874942"/>
          <c:h val="0.902776672766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(2'!$E$6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(2'!$B$7:$B$23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(2'!$E$7:$E$23</c:f>
              <c:numCache>
                <c:formatCode>General</c:formatCode>
                <c:ptCount val="17"/>
                <c:pt idx="0">
                  <c:v>16331.0513149948</c:v>
                </c:pt>
                <c:pt idx="1">
                  <c:v>17554.4960027051</c:v>
                </c:pt>
                <c:pt idx="2">
                  <c:v>6224.40758539377</c:v>
                </c:pt>
                <c:pt idx="3">
                  <c:v>5574.60542103151</c:v>
                </c:pt>
                <c:pt idx="4">
                  <c:v>7921.30944410432</c:v>
                </c:pt>
                <c:pt idx="5">
                  <c:v>4192.37861524451</c:v>
                </c:pt>
                <c:pt idx="6">
                  <c:v>17358.1790864516</c:v>
                </c:pt>
                <c:pt idx="7">
                  <c:v>15383.0937154794</c:v>
                </c:pt>
                <c:pt idx="8">
                  <c:v>21188.1759083251</c:v>
                </c:pt>
                <c:pt idx="9">
                  <c:v>21569.9362986676</c:v>
                </c:pt>
                <c:pt idx="10">
                  <c:v>5211.70761000002</c:v>
                </c:pt>
                <c:pt idx="11">
                  <c:v>7085.10724862543</c:v>
                </c:pt>
                <c:pt idx="12">
                  <c:v>21161.3702804286</c:v>
                </c:pt>
                <c:pt idx="13">
                  <c:v>6865.67201906284</c:v>
                </c:pt>
                <c:pt idx="14">
                  <c:v>6723.31351189144</c:v>
                </c:pt>
                <c:pt idx="15">
                  <c:v>14380.4055496376</c:v>
                </c:pt>
                <c:pt idx="16">
                  <c:v>3365.50259158714</c:v>
                </c:pt>
              </c:numCache>
            </c:numRef>
          </c:val>
        </c:ser>
        <c:ser>
          <c:idx val="1"/>
          <c:order val="1"/>
          <c:tx>
            <c:strRef>
              <c:f>'GráficosV (2'!$F$6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(2'!$B$7:$B$23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(2'!$F$7:$F$23</c:f>
              <c:numCache>
                <c:formatCode>General</c:formatCode>
                <c:ptCount val="17"/>
                <c:pt idx="0">
                  <c:v>19003.777207539</c:v>
                </c:pt>
                <c:pt idx="1">
                  <c:v>18614.6603435015</c:v>
                </c:pt>
                <c:pt idx="2">
                  <c:v>5361.27979573048</c:v>
                </c:pt>
                <c:pt idx="3">
                  <c:v>5631.64477977834</c:v>
                </c:pt>
                <c:pt idx="4">
                  <c:v>7340.02811097262</c:v>
                </c:pt>
                <c:pt idx="5">
                  <c:v>6139.20795746774</c:v>
                </c:pt>
                <c:pt idx="6">
                  <c:v>16623.9683989282</c:v>
                </c:pt>
                <c:pt idx="7">
                  <c:v>14066.7260686245</c:v>
                </c:pt>
                <c:pt idx="8">
                  <c:v>21637.8432670543</c:v>
                </c:pt>
                <c:pt idx="9">
                  <c:v>23789.2231441704</c:v>
                </c:pt>
                <c:pt idx="10">
                  <c:v>5735.08561965801</c:v>
                </c:pt>
                <c:pt idx="11">
                  <c:v>7559.8903179835</c:v>
                </c:pt>
                <c:pt idx="12">
                  <c:v>26895.5347539594</c:v>
                </c:pt>
                <c:pt idx="13">
                  <c:v>6994.27868781811</c:v>
                </c:pt>
                <c:pt idx="14">
                  <c:v>6603.44910211629</c:v>
                </c:pt>
                <c:pt idx="15">
                  <c:v>14324.9003302757</c:v>
                </c:pt>
                <c:pt idx="16">
                  <c:v>3349.3201517471</c:v>
                </c:pt>
              </c:numCache>
            </c:numRef>
          </c:val>
        </c:ser>
        <c:gapWidth val="150"/>
        <c:overlap val="0"/>
        <c:axId val="91320100"/>
        <c:axId val="37184769"/>
      </c:barChart>
      <c:catAx>
        <c:axId val="91320100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7184769"/>
        <c:crossesAt val="0"/>
        <c:auto val="1"/>
        <c:lblAlgn val="ctr"/>
        <c:lblOffset val="100"/>
      </c:catAx>
      <c:valAx>
        <c:axId val="37184769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132010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5103948256868"/>
          <c:y val="0.936669583896889"/>
          <c:w val="0.142897757560681"/>
          <c:h val="0.030869599809054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59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0886713485138682"/>
          <c:y val="0.0568479555379119"/>
          <c:w val="0.988933815705469"/>
          <c:h val="0.900436681222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(2'!$G$6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(2'!$B$7:$B$23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(2'!$G$7:$G$23</c:f>
              <c:numCache>
                <c:formatCode>General</c:formatCode>
                <c:ptCount val="17"/>
                <c:pt idx="0">
                  <c:v>17662.6780557162</c:v>
                </c:pt>
                <c:pt idx="1">
                  <c:v>6314.37031343608</c:v>
                </c:pt>
                <c:pt idx="2">
                  <c:v>3182.24908579466</c:v>
                </c:pt>
                <c:pt idx="3">
                  <c:v>1367.0776568381</c:v>
                </c:pt>
                <c:pt idx="4">
                  <c:v>3089.18699651209</c:v>
                </c:pt>
                <c:pt idx="5">
                  <c:v>1775.37384235858</c:v>
                </c:pt>
                <c:pt idx="6">
                  <c:v>10907.1927164703</c:v>
                </c:pt>
                <c:pt idx="7">
                  <c:v>5129.94196637819</c:v>
                </c:pt>
                <c:pt idx="8">
                  <c:v>37317.1800334587</c:v>
                </c:pt>
                <c:pt idx="9">
                  <c:v>16669.0272082725</c:v>
                </c:pt>
                <c:pt idx="10">
                  <c:v>2806.61330130426</c:v>
                </c:pt>
                <c:pt idx="11">
                  <c:v>11982.5144825029</c:v>
                </c:pt>
                <c:pt idx="12">
                  <c:v>10686.3080249978</c:v>
                </c:pt>
                <c:pt idx="13">
                  <c:v>3808.86196296008</c:v>
                </c:pt>
                <c:pt idx="14">
                  <c:v>3404.41111601049</c:v>
                </c:pt>
                <c:pt idx="15">
                  <c:v>10556.3518443508</c:v>
                </c:pt>
                <c:pt idx="16">
                  <c:v>1043.055444963</c:v>
                </c:pt>
              </c:numCache>
            </c:numRef>
          </c:val>
        </c:ser>
        <c:ser>
          <c:idx val="1"/>
          <c:order val="1"/>
          <c:tx>
            <c:strRef>
              <c:f>'GráficosV (2'!$H$6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(2'!$B$7:$B$23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(2'!$H$7:$H$23</c:f>
              <c:numCache>
                <c:formatCode>General</c:formatCode>
                <c:ptCount val="17"/>
                <c:pt idx="0">
                  <c:v>14529.5900859879</c:v>
                </c:pt>
                <c:pt idx="1">
                  <c:v>5538.82058136006</c:v>
                </c:pt>
                <c:pt idx="2">
                  <c:v>3254.32470943901</c:v>
                </c:pt>
                <c:pt idx="3">
                  <c:v>1192.07953926476</c:v>
                </c:pt>
                <c:pt idx="4">
                  <c:v>2788.46027032519</c:v>
                </c:pt>
                <c:pt idx="5">
                  <c:v>1649.29215895469</c:v>
                </c:pt>
                <c:pt idx="6">
                  <c:v>10424.8233408278</c:v>
                </c:pt>
                <c:pt idx="7">
                  <c:v>4043.00562430839</c:v>
                </c:pt>
                <c:pt idx="8">
                  <c:v>31230.6129759569</c:v>
                </c:pt>
                <c:pt idx="9">
                  <c:v>14771.2054856701</c:v>
                </c:pt>
                <c:pt idx="10">
                  <c:v>2135.00228349657</c:v>
                </c:pt>
                <c:pt idx="11">
                  <c:v>9443.57750116086</c:v>
                </c:pt>
                <c:pt idx="12">
                  <c:v>8241.72901210827</c:v>
                </c:pt>
                <c:pt idx="13">
                  <c:v>2999.08540086687</c:v>
                </c:pt>
                <c:pt idx="14">
                  <c:v>3234.86863674931</c:v>
                </c:pt>
                <c:pt idx="15">
                  <c:v>7289.46104179775</c:v>
                </c:pt>
                <c:pt idx="16">
                  <c:v>951.64422991672</c:v>
                </c:pt>
              </c:numCache>
            </c:numRef>
          </c:val>
        </c:ser>
        <c:gapWidth val="150"/>
        <c:overlap val="0"/>
        <c:axId val="31550508"/>
        <c:axId val="30473881"/>
      </c:barChart>
      <c:catAx>
        <c:axId val="31550508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0473881"/>
        <c:crossesAt val="0"/>
        <c:auto val="1"/>
        <c:lblAlgn val="ctr"/>
        <c:lblOffset val="100"/>
      </c:catAx>
      <c:valAx>
        <c:axId val="30473881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1550508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6828403206356"/>
          <c:y val="0.936959110758237"/>
          <c:w val="0.142618996949706"/>
          <c:h val="0.0308058753473601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59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33941034040735"/>
          <c:y val="0.0154930732027215"/>
          <c:w val="0.949615439396097"/>
          <c:h val="0.9497499795065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(2'!$L$7:$L$23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(2'!$N$7:$N$23</c:f>
              <c:numCache>
                <c:formatCode>General</c:formatCode>
                <c:ptCount val="17"/>
                <c:pt idx="0">
                  <c:v>23218.4297104671</c:v>
                </c:pt>
                <c:pt idx="1">
                  <c:v>11675.182610804</c:v>
                </c:pt>
                <c:pt idx="2">
                  <c:v>4342.21820828827</c:v>
                </c:pt>
                <c:pt idx="3">
                  <c:v>510.335614621121</c:v>
                </c:pt>
                <c:pt idx="4">
                  <c:v>2719.74307685598</c:v>
                </c:pt>
                <c:pt idx="5">
                  <c:v>3402.35922745096</c:v>
                </c:pt>
                <c:pt idx="6">
                  <c:v>17080.2113913658</c:v>
                </c:pt>
                <c:pt idx="7">
                  <c:v>12780.8555106926</c:v>
                </c:pt>
                <c:pt idx="8">
                  <c:v>36775.6201281692</c:v>
                </c:pt>
                <c:pt idx="9">
                  <c:v>17876.9986002639</c:v>
                </c:pt>
                <c:pt idx="10">
                  <c:v>2672.46540808992</c:v>
                </c:pt>
                <c:pt idx="11">
                  <c:v>12572.9589955341</c:v>
                </c:pt>
                <c:pt idx="12">
                  <c:v>14575.9981923641</c:v>
                </c:pt>
                <c:pt idx="13">
                  <c:v>8771.52242472226</c:v>
                </c:pt>
                <c:pt idx="14">
                  <c:v>7151.14415079649</c:v>
                </c:pt>
                <c:pt idx="15">
                  <c:v>13410.6005350685</c:v>
                </c:pt>
                <c:pt idx="16">
                  <c:v>3059.47284152483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(2'!$L$7:$L$23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(2'!$P$7:$P$23</c:f>
              <c:numCache>
                <c:formatCode>General</c:formatCode>
                <c:ptCount val="17"/>
                <c:pt idx="0">
                  <c:v>16100.8231719552</c:v>
                </c:pt>
                <c:pt idx="1">
                  <c:v>15103.3659757831</c:v>
                </c:pt>
                <c:pt idx="2">
                  <c:v>4874.11125799854</c:v>
                </c:pt>
                <c:pt idx="3">
                  <c:v>4931.99246763832</c:v>
                </c:pt>
                <c:pt idx="4">
                  <c:v>7076.16070248922</c:v>
                </c:pt>
                <c:pt idx="5">
                  <c:v>4437.5960029764</c:v>
                </c:pt>
                <c:pt idx="6">
                  <c:v>17568.5305454829</c:v>
                </c:pt>
                <c:pt idx="7">
                  <c:v>14372.3634103218</c:v>
                </c:pt>
                <c:pt idx="8">
                  <c:v>19904.1942107364</c:v>
                </c:pt>
                <c:pt idx="9">
                  <c:v>23845.3995984561</c:v>
                </c:pt>
                <c:pt idx="10">
                  <c:v>4719.19274446186</c:v>
                </c:pt>
                <c:pt idx="11">
                  <c:v>7176.35552919069</c:v>
                </c:pt>
                <c:pt idx="12">
                  <c:v>20504.4187905153</c:v>
                </c:pt>
                <c:pt idx="13">
                  <c:v>9092.1828110796</c:v>
                </c:pt>
                <c:pt idx="14">
                  <c:v>6047.97606374415</c:v>
                </c:pt>
                <c:pt idx="15">
                  <c:v>14311.022308266</c:v>
                </c:pt>
                <c:pt idx="16">
                  <c:v>2530.43103598371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(2'!$L$7:$L$23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(2'!$R$7:$R$23</c:f>
              <c:numCache>
                <c:formatCode>General</c:formatCode>
                <c:ptCount val="17"/>
                <c:pt idx="0">
                  <c:v>7117.60653851185</c:v>
                </c:pt>
                <c:pt idx="1">
                  <c:v>-3428.18336497906</c:v>
                </c:pt>
                <c:pt idx="2">
                  <c:v>-531.893049710267</c:v>
                </c:pt>
                <c:pt idx="3">
                  <c:v>-4421.6568530172</c:v>
                </c:pt>
                <c:pt idx="4">
                  <c:v>-4356.41762563324</c:v>
                </c:pt>
                <c:pt idx="5">
                  <c:v>-1035.23677552544</c:v>
                </c:pt>
                <c:pt idx="6">
                  <c:v>-488.319154117035</c:v>
                </c:pt>
                <c:pt idx="7">
                  <c:v>-1591.50789962914</c:v>
                </c:pt>
                <c:pt idx="8">
                  <c:v>16871.4259174327</c:v>
                </c:pt>
                <c:pt idx="9">
                  <c:v>-5968.40099819219</c:v>
                </c:pt>
                <c:pt idx="10">
                  <c:v>-2046.72733637194</c:v>
                </c:pt>
                <c:pt idx="11">
                  <c:v>5396.60346634343</c:v>
                </c:pt>
                <c:pt idx="12">
                  <c:v>-5928.42059815113</c:v>
                </c:pt>
                <c:pt idx="13">
                  <c:v>-320.660386357344</c:v>
                </c:pt>
                <c:pt idx="14">
                  <c:v>1103.16808705233</c:v>
                </c:pt>
                <c:pt idx="15">
                  <c:v>-900.421773197448</c:v>
                </c:pt>
                <c:pt idx="16">
                  <c:v>529.041805541118</c:v>
                </c:pt>
              </c:numCache>
            </c:numRef>
          </c:val>
        </c:ser>
        <c:gapWidth val="150"/>
        <c:overlap val="0"/>
        <c:axId val="17414353"/>
        <c:axId val="85212219"/>
      </c:barChart>
      <c:catAx>
        <c:axId val="17414353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5212219"/>
        <c:crossesAt val="0"/>
        <c:auto val="1"/>
        <c:lblAlgn val="ctr"/>
        <c:lblOffset val="100"/>
      </c:catAx>
      <c:valAx>
        <c:axId val="85212219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7414353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75267055974932"/>
          <c:y val="0.934912697762112"/>
          <c:w val="0.246190001424298"/>
          <c:h val="0.0433642101811624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59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59286396941701"/>
          <c:y val="0.0269796435180676"/>
          <c:w val="0.959966018901986"/>
          <c:h val="0.88292587902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'GráficosT(2)'!$BB$6</c:f>
              <c:strCache>
                <c:ptCount val="1"/>
                <c:pt idx="0">
                  <c:v>49.660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'GráficosT(2)'!$BB$7:$BB$74</c:f>
              <c:numCache>
                <c:formatCode>General</c:formatCode>
                <c:ptCount val="68"/>
                <c:pt idx="0">
                  <c:v>47292.8874157531</c:v>
                </c:pt>
                <c:pt idx="1">
                  <c:v>10931.5046497746</c:v>
                </c:pt>
                <c:pt idx="2">
                  <c:v>12172.3527737972</c:v>
                </c:pt>
                <c:pt idx="3">
                  <c:v>10118.5351892081</c:v>
                </c:pt>
                <c:pt idx="4">
                  <c:v>10615.2465072201</c:v>
                </c:pt>
                <c:pt idx="5">
                  <c:v>10029.834705046</c:v>
                </c:pt>
                <c:pt idx="6">
                  <c:v>6010.7428343007</c:v>
                </c:pt>
                <c:pt idx="7">
                  <c:v>9892.60073725077</c:v>
                </c:pt>
                <c:pt idx="8">
                  <c:v>8682.08634031184</c:v>
                </c:pt>
                <c:pt idx="9">
                  <c:v>5362.86460954732</c:v>
                </c:pt>
                <c:pt idx="10">
                  <c:v>3929.90077470745</c:v>
                </c:pt>
                <c:pt idx="11">
                  <c:v>4434.15268673778</c:v>
                </c:pt>
                <c:pt idx="12">
                  <c:v>4915.3718850049</c:v>
                </c:pt>
                <c:pt idx="13">
                  <c:v>9.94346521070229</c:v>
                </c:pt>
                <c:pt idx="14">
                  <c:v>9.69422389608502</c:v>
                </c:pt>
                <c:pt idx="15">
                  <c:v>6.9465491136859</c:v>
                </c:pt>
                <c:pt idx="16">
                  <c:v>8.22827558426603</c:v>
                </c:pt>
                <c:pt idx="17">
                  <c:v>5875.03949087271</c:v>
                </c:pt>
                <c:pt idx="18">
                  <c:v>5248.93450671161</c:v>
                </c:pt>
                <c:pt idx="19">
                  <c:v>7024.49770795705</c:v>
                </c:pt>
                <c:pt idx="20">
                  <c:v>6808.89123891435</c:v>
                </c:pt>
                <c:pt idx="21">
                  <c:v>23848.8161276091</c:v>
                </c:pt>
                <c:pt idx="22">
                  <c:v>27442.3693017173</c:v>
                </c:pt>
                <c:pt idx="23">
                  <c:v>25107.0844144816</c:v>
                </c:pt>
                <c:pt idx="24">
                  <c:v>23925.132627192</c:v>
                </c:pt>
                <c:pt idx="25">
                  <c:v>17764.5092423833</c:v>
                </c:pt>
                <c:pt idx="26">
                  <c:v>20181.5375838107</c:v>
                </c:pt>
                <c:pt idx="27">
                  <c:v>18276.350538215</c:v>
                </c:pt>
                <c:pt idx="28">
                  <c:v>20767.899834591</c:v>
                </c:pt>
                <c:pt idx="29">
                  <c:v>58659.3961411281</c:v>
                </c:pt>
                <c:pt idx="30">
                  <c:v>50328.0106086779</c:v>
                </c:pt>
                <c:pt idx="31">
                  <c:v>50032.5078974022</c:v>
                </c:pt>
                <c:pt idx="32">
                  <c:v>53733.4554904393</c:v>
                </c:pt>
                <c:pt idx="33">
                  <c:v>43216.0859599586</c:v>
                </c:pt>
                <c:pt idx="34">
                  <c:v>42355.9878708512</c:v>
                </c:pt>
                <c:pt idx="35">
                  <c:v>39634.9502798568</c:v>
                </c:pt>
                <c:pt idx="36">
                  <c:v>33869.993355326</c:v>
                </c:pt>
                <c:pt idx="37">
                  <c:v>5485.88245614369</c:v>
                </c:pt>
                <c:pt idx="38">
                  <c:v>4947.23173521023</c:v>
                </c:pt>
                <c:pt idx="39">
                  <c:v>6372.61833701263</c:v>
                </c:pt>
                <c:pt idx="40">
                  <c:v>5433.44647663345</c:v>
                </c:pt>
                <c:pt idx="41">
                  <c:v>17694.6285940445</c:v>
                </c:pt>
                <c:pt idx="42">
                  <c:v>20865.061254179</c:v>
                </c:pt>
                <c:pt idx="43">
                  <c:v>17756.886549855</c:v>
                </c:pt>
                <c:pt idx="44">
                  <c:v>18594.6057254671</c:v>
                </c:pt>
                <c:pt idx="45">
                  <c:v>24590.1893369481</c:v>
                </c:pt>
                <c:pt idx="46">
                  <c:v>20485.9990239038</c:v>
                </c:pt>
                <c:pt idx="47">
                  <c:v>20396.2286274462</c:v>
                </c:pt>
                <c:pt idx="48">
                  <c:v>14797.7352567019</c:v>
                </c:pt>
                <c:pt idx="49">
                  <c:v>9698.78083439036</c:v>
                </c:pt>
                <c:pt idx="50">
                  <c:v>9847.69257347526</c:v>
                </c:pt>
                <c:pt idx="51">
                  <c:v>8418.50307762379</c:v>
                </c:pt>
                <c:pt idx="52">
                  <c:v>8788.96642851795</c:v>
                </c:pt>
                <c:pt idx="53">
                  <c:v>4361.64668227161</c:v>
                </c:pt>
                <c:pt idx="54">
                  <c:v>6436.65830383205</c:v>
                </c:pt>
                <c:pt idx="55">
                  <c:v>5877.55154406134</c:v>
                </c:pt>
                <c:pt idx="56">
                  <c:v>3597.43449483501</c:v>
                </c:pt>
                <c:pt idx="57">
                  <c:v>14417.5739475534</c:v>
                </c:pt>
                <c:pt idx="58">
                  <c:v>13397.8444778561</c:v>
                </c:pt>
                <c:pt idx="59">
                  <c:v>15463.1193531924</c:v>
                </c:pt>
                <c:pt idx="60">
                  <c:v>13780.4735284206</c:v>
                </c:pt>
                <c:pt idx="61">
                  <c:v>1742.6474188142</c:v>
                </c:pt>
                <c:pt idx="62">
                  <c:v>3737.86714969931</c:v>
                </c:pt>
                <c:pt idx="63">
                  <c:v>1710.86917285969</c:v>
                </c:pt>
                <c:pt idx="64">
                  <c:v>1239.3123696268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ser>
          <c:idx val="1"/>
          <c:order val="1"/>
          <c:tx>
            <c:strRef>
              <c:f>'GráficosT(2)'!$BC$6</c:f>
              <c:strCache>
                <c:ptCount val="1"/>
                <c:pt idx="0">
                  <c:v>49.549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'GráficosT(2)'!$BC$7:$BC$74</c:f>
              <c:numCache>
                <c:formatCode>General</c:formatCode>
                <c:ptCount val="68"/>
                <c:pt idx="0">
                  <c:v>47183.7315317403</c:v>
                </c:pt>
                <c:pt idx="1">
                  <c:v>10778.943405965</c:v>
                </c:pt>
                <c:pt idx="2">
                  <c:v>12006.7939597449</c:v>
                </c:pt>
                <c:pt idx="3">
                  <c:v>9974.48959486785</c:v>
                </c:pt>
                <c:pt idx="4">
                  <c:v>10465.9979874604</c:v>
                </c:pt>
                <c:pt idx="5">
                  <c:v>9832.90734989755</c:v>
                </c:pt>
                <c:pt idx="6">
                  <c:v>5873.39303190753</c:v>
                </c:pt>
                <c:pt idx="7">
                  <c:v>9697.70768841311</c:v>
                </c:pt>
                <c:pt idx="8">
                  <c:v>8505.13751560839</c:v>
                </c:pt>
                <c:pt idx="9">
                  <c:v>5557.98428810495</c:v>
                </c:pt>
                <c:pt idx="10">
                  <c:v>4101.36071975977</c:v>
                </c:pt>
                <c:pt idx="11">
                  <c:v>4613.93835890765</c:v>
                </c:pt>
                <c:pt idx="12">
                  <c:v>5103.10299006834</c:v>
                </c:pt>
                <c:pt idx="13">
                  <c:v>9.60684200887731</c:v>
                </c:pt>
                <c:pt idx="14">
                  <c:v>9.35911105136575</c:v>
                </c:pt>
                <c:pt idx="15">
                  <c:v>6.62808667918525</c:v>
                </c:pt>
                <c:pt idx="16">
                  <c:v>7.90204612010819</c:v>
                </c:pt>
                <c:pt idx="17">
                  <c:v>5774.43851281284</c:v>
                </c:pt>
                <c:pt idx="18">
                  <c:v>5155.30721194756</c:v>
                </c:pt>
                <c:pt idx="19">
                  <c:v>6911.09383298611</c:v>
                </c:pt>
                <c:pt idx="20">
                  <c:v>6697.88883217904</c:v>
                </c:pt>
                <c:pt idx="21">
                  <c:v>23734.4683902143</c:v>
                </c:pt>
                <c:pt idx="22">
                  <c:v>27316.9865579007</c:v>
                </c:pt>
                <c:pt idx="23">
                  <c:v>24988.8728136755</c:v>
                </c:pt>
                <c:pt idx="24">
                  <c:v>23810.5505387184</c:v>
                </c:pt>
                <c:pt idx="25">
                  <c:v>17909.8066727921</c:v>
                </c:pt>
                <c:pt idx="26">
                  <c:v>20341.4700168635</c:v>
                </c:pt>
                <c:pt idx="27">
                  <c:v>18424.7471456543</c:v>
                </c:pt>
                <c:pt idx="28">
                  <c:v>20931.3826658511</c:v>
                </c:pt>
                <c:pt idx="29">
                  <c:v>57757.06484486</c:v>
                </c:pt>
                <c:pt idx="30">
                  <c:v>49499.0776464564</c:v>
                </c:pt>
                <c:pt idx="31">
                  <c:v>49206.1782724804</c:v>
                </c:pt>
                <c:pt idx="32">
                  <c:v>52874.5210380653</c:v>
                </c:pt>
                <c:pt idx="33">
                  <c:v>42799.0434748124</c:v>
                </c:pt>
                <c:pt idx="34">
                  <c:v>41942.4920007905</c:v>
                </c:pt>
                <c:pt idx="35">
                  <c:v>39232.6746102484</c:v>
                </c:pt>
                <c:pt idx="36">
                  <c:v>33491.4894897185</c:v>
                </c:pt>
                <c:pt idx="37">
                  <c:v>5360.68200746125</c:v>
                </c:pt>
                <c:pt idx="38">
                  <c:v>4830.6391495073</c:v>
                </c:pt>
                <c:pt idx="39">
                  <c:v>6233.24747944576</c:v>
                </c:pt>
                <c:pt idx="40">
                  <c:v>5309.08397675398</c:v>
                </c:pt>
                <c:pt idx="41">
                  <c:v>17711.8096589108</c:v>
                </c:pt>
                <c:pt idx="42">
                  <c:v>20884.2669711596</c:v>
                </c:pt>
                <c:pt idx="43">
                  <c:v>17774.1073729233</c:v>
                </c:pt>
                <c:pt idx="44">
                  <c:v>18612.3615196519</c:v>
                </c:pt>
                <c:pt idx="45">
                  <c:v>24587.6939799143</c:v>
                </c:pt>
                <c:pt idx="46">
                  <c:v>20483.6883271898</c:v>
                </c:pt>
                <c:pt idx="47">
                  <c:v>20393.9219697823</c:v>
                </c:pt>
                <c:pt idx="48">
                  <c:v>14795.6804927119</c:v>
                </c:pt>
                <c:pt idx="49">
                  <c:v>9992.68656904306</c:v>
                </c:pt>
                <c:pt idx="50">
                  <c:v>10143.8997422424</c:v>
                </c:pt>
                <c:pt idx="51">
                  <c:v>8692.6220921459</c:v>
                </c:pt>
                <c:pt idx="52">
                  <c:v>9068.81096205657</c:v>
                </c:pt>
                <c:pt idx="53">
                  <c:v>4483.26627788645</c:v>
                </c:pt>
                <c:pt idx="54">
                  <c:v>6597.01764820219</c:v>
                </c:pt>
                <c:pt idx="55">
                  <c:v>6027.47255874896</c:v>
                </c:pt>
                <c:pt idx="56">
                  <c:v>3704.7865134255</c:v>
                </c:pt>
                <c:pt idx="57">
                  <c:v>14486.6608190795</c:v>
                </c:pt>
                <c:pt idx="58">
                  <c:v>13463.9025561109</c:v>
                </c:pt>
                <c:pt idx="59">
                  <c:v>15535.3116963004</c:v>
                </c:pt>
                <c:pt idx="60">
                  <c:v>13847.6680887799</c:v>
                </c:pt>
                <c:pt idx="61">
                  <c:v>1772.27155091548</c:v>
                </c:pt>
                <c:pt idx="62">
                  <c:v>3778.90757733914</c:v>
                </c:pt>
                <c:pt idx="63">
                  <c:v>1740.31147544019</c:v>
                </c:pt>
                <c:pt idx="64">
                  <c:v>1266.05650731569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gapWidth val="190"/>
        <c:overlap val="0"/>
        <c:axId val="49458603"/>
        <c:axId val="86219056"/>
      </c:barChart>
      <c:catAx>
        <c:axId val="494586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6219056"/>
        <c:crossesAt val="0"/>
        <c:auto val="1"/>
        <c:lblAlgn val="ctr"/>
        <c:lblOffset val="100"/>
      </c:catAx>
      <c:valAx>
        <c:axId val="86219056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9458603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69576298184135"/>
          <c:y val="0.935424174539788"/>
          <c:w val="0.0992354252946798"/>
          <c:h val="0.0342846011493133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06933842239186"/>
          <c:y val="0.0433681224034857"/>
          <c:w val="0.96501272264631"/>
          <c:h val="0.8991792481507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'GráficosT(2)'!$I$6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'GráficosT(2)'!$I$7:$I$23</c:f>
              <c:numCache>
                <c:formatCode>General</c:formatCode>
                <c:ptCount val="17"/>
                <c:pt idx="0">
                  <c:v>30517.5627534348</c:v>
                </c:pt>
                <c:pt idx="1">
                  <c:v>21465.1307205902</c:v>
                </c:pt>
                <c:pt idx="2">
                  <c:v>13666.628797104</c:v>
                </c:pt>
                <c:pt idx="3">
                  <c:v>580.46495320285</c:v>
                </c:pt>
                <c:pt idx="4">
                  <c:v>1762.55551915719</c:v>
                </c:pt>
                <c:pt idx="5">
                  <c:v>10136.4166423498</c:v>
                </c:pt>
                <c:pt idx="6">
                  <c:v>36439.3842091523</c:v>
                </c:pt>
                <c:pt idx="7">
                  <c:v>49490.3472561571</c:v>
                </c:pt>
                <c:pt idx="8">
                  <c:v>40394.3827291019</c:v>
                </c:pt>
                <c:pt idx="9">
                  <c:v>43325.718645917</c:v>
                </c:pt>
                <c:pt idx="10">
                  <c:v>5971.73898907453</c:v>
                </c:pt>
                <c:pt idx="11">
                  <c:v>15708.7870295234</c:v>
                </c:pt>
                <c:pt idx="12">
                  <c:v>33201.5863123806</c:v>
                </c:pt>
                <c:pt idx="13">
                  <c:v>21161.0141434051</c:v>
                </c:pt>
                <c:pt idx="14">
                  <c:v>13255.2802198764</c:v>
                </c:pt>
                <c:pt idx="15">
                  <c:v>26463.2941284731</c:v>
                </c:pt>
                <c:pt idx="16">
                  <c:v>6822.77898581569</c:v>
                </c:pt>
              </c:numCache>
            </c:numRef>
          </c:val>
        </c:ser>
        <c:ser>
          <c:idx val="1"/>
          <c:order val="1"/>
          <c:tx>
            <c:strRef>
              <c:f>'GráficosT(2)'!$J$6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'GráficosT(2)'!$J$7:$J$23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1105.63305238557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gapWidth val="150"/>
        <c:overlap val="0"/>
        <c:axId val="64086735"/>
        <c:axId val="39739962"/>
      </c:barChart>
      <c:catAx>
        <c:axId val="64086735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9739962"/>
        <c:crossesAt val="0"/>
        <c:auto val="1"/>
        <c:lblAlgn val="ctr"/>
        <c:lblOffset val="100"/>
      </c:catAx>
      <c:valAx>
        <c:axId val="3973996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4086735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39615139949109"/>
          <c:y val="0.917215523355963"/>
          <c:w val="0.39829834605598"/>
          <c:h val="0.0499544026750431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<Relationship Id="rId2" Type="http://schemas.openxmlformats.org/officeDocument/2006/relationships/image" Target="../media/image2.wmf"/><Relationship Id="rId3" Type="http://schemas.openxmlformats.org/officeDocument/2006/relationships/image" Target="../media/image3.pn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chart" Target="../charts/chart69.xml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chart" Target="../charts/chart70.xml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chart" Target="../charts/chart71.xml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chart" Target="../charts/chart72.xml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chart" Target="../charts/chart73.xml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chart" Target="../charts/chart74.xml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chart" Target="../charts/chart75.xml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chart" Target="../charts/chart76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1.wmf"/><Relationship Id="rId2" Type="http://schemas.openxmlformats.org/officeDocument/2006/relationships/image" Target="../media/image12.wmf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9" Type="http://schemas.openxmlformats.org/officeDocument/2006/relationships/chart" Target="../charts/chart9.xml"/><Relationship Id="rId10" Type="http://schemas.openxmlformats.org/officeDocument/2006/relationships/chart" Target="../charts/chart10.xml"/><Relationship Id="rId11" Type="http://schemas.openxmlformats.org/officeDocument/2006/relationships/chart" Target="../charts/chart11.xml"/><Relationship Id="rId12" Type="http://schemas.openxmlformats.org/officeDocument/2006/relationships/chart" Target="../charts/chart12.xml"/><Relationship Id="rId13" Type="http://schemas.openxmlformats.org/officeDocument/2006/relationships/chart" Target="../charts/chart13.xml"/><Relationship Id="rId14" Type="http://schemas.openxmlformats.org/officeDocument/2006/relationships/chart" Target="../charts/chart14.xml"/><Relationship Id="rId15" Type="http://schemas.openxmlformats.org/officeDocument/2006/relationships/chart" Target="../charts/chart15.xml"/><Relationship Id="rId16" Type="http://schemas.openxmlformats.org/officeDocument/2006/relationships/chart" Target="../charts/chart16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17.xml"/><Relationship Id="rId2" Type="http://schemas.openxmlformats.org/officeDocument/2006/relationships/chart" Target="../charts/chart18.xml"/><Relationship Id="rId3" Type="http://schemas.openxmlformats.org/officeDocument/2006/relationships/chart" Target="../charts/chart19.xml"/><Relationship Id="rId4" Type="http://schemas.openxmlformats.org/officeDocument/2006/relationships/chart" Target="../charts/chart20.xml"/><Relationship Id="rId5" Type="http://schemas.openxmlformats.org/officeDocument/2006/relationships/chart" Target="../charts/chart21.xml"/><Relationship Id="rId6" Type="http://schemas.openxmlformats.org/officeDocument/2006/relationships/chart" Target="../charts/chart22.xml"/><Relationship Id="rId7" Type="http://schemas.openxmlformats.org/officeDocument/2006/relationships/chart" Target="../charts/chart23.xml"/><Relationship Id="rId8" Type="http://schemas.openxmlformats.org/officeDocument/2006/relationships/chart" Target="../charts/chart24.xml"/><Relationship Id="rId9" Type="http://schemas.openxmlformats.org/officeDocument/2006/relationships/chart" Target="../charts/chart25.xml"/><Relationship Id="rId10" Type="http://schemas.openxmlformats.org/officeDocument/2006/relationships/chart" Target="../charts/chart26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27.xml"/><Relationship Id="rId2" Type="http://schemas.openxmlformats.org/officeDocument/2006/relationships/chart" Target="../charts/chart28.xml"/><Relationship Id="rId3" Type="http://schemas.openxmlformats.org/officeDocument/2006/relationships/chart" Target="../charts/chart29.xml"/><Relationship Id="rId4" Type="http://schemas.openxmlformats.org/officeDocument/2006/relationships/chart" Target="../charts/chart30.xml"/><Relationship Id="rId5" Type="http://schemas.openxmlformats.org/officeDocument/2006/relationships/chart" Target="../charts/chart31.xml"/><Relationship Id="rId6" Type="http://schemas.openxmlformats.org/officeDocument/2006/relationships/chart" Target="../charts/chart32.xml"/><Relationship Id="rId7" Type="http://schemas.openxmlformats.org/officeDocument/2006/relationships/chart" Target="../charts/chart33.xml"/><Relationship Id="rId8" Type="http://schemas.openxmlformats.org/officeDocument/2006/relationships/chart" Target="../charts/chart34.xml"/><Relationship Id="rId9" Type="http://schemas.openxmlformats.org/officeDocument/2006/relationships/chart" Target="../charts/chart35.xml"/><Relationship Id="rId10" Type="http://schemas.openxmlformats.org/officeDocument/2006/relationships/chart" Target="../charts/chart36.xml"/><Relationship Id="rId11" Type="http://schemas.openxmlformats.org/officeDocument/2006/relationships/chart" Target="../charts/chart37.xml"/><Relationship Id="rId12" Type="http://schemas.openxmlformats.org/officeDocument/2006/relationships/chart" Target="../charts/chart38.xml"/><Relationship Id="rId13" Type="http://schemas.openxmlformats.org/officeDocument/2006/relationships/chart" Target="../charts/chart39.xml"/><Relationship Id="rId14" Type="http://schemas.openxmlformats.org/officeDocument/2006/relationships/chart" Target="../charts/chart40.xml"/><Relationship Id="rId15" Type="http://schemas.openxmlformats.org/officeDocument/2006/relationships/chart" Target="../charts/chart41.xml"/><Relationship Id="rId16" Type="http://schemas.openxmlformats.org/officeDocument/2006/relationships/chart" Target="../charts/chart42.xml"/><Relationship Id="rId17" Type="http://schemas.openxmlformats.org/officeDocument/2006/relationships/chart" Target="../charts/chart43.xml"/><Relationship Id="rId18" Type="http://schemas.openxmlformats.org/officeDocument/2006/relationships/chart" Target="../charts/chart44.xml"/><Relationship Id="rId19" Type="http://schemas.openxmlformats.org/officeDocument/2006/relationships/chart" Target="../charts/chart45.xml"/><Relationship Id="rId20" Type="http://schemas.openxmlformats.org/officeDocument/2006/relationships/chart" Target="../charts/chart46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47.xml"/><Relationship Id="rId2" Type="http://schemas.openxmlformats.org/officeDocument/2006/relationships/chart" Target="../charts/chart48.xml"/><Relationship Id="rId3" Type="http://schemas.openxmlformats.org/officeDocument/2006/relationships/chart" Target="../charts/chart49.xml"/><Relationship Id="rId4" Type="http://schemas.openxmlformats.org/officeDocument/2006/relationships/chart" Target="../charts/chart50.xml"/><Relationship Id="rId5" Type="http://schemas.openxmlformats.org/officeDocument/2006/relationships/chart" Target="../charts/chart51.xml"/><Relationship Id="rId6" Type="http://schemas.openxmlformats.org/officeDocument/2006/relationships/chart" Target="../charts/chart52.xml"/><Relationship Id="rId7" Type="http://schemas.openxmlformats.org/officeDocument/2006/relationships/chart" Target="../charts/chart53.xml"/><Relationship Id="rId8" Type="http://schemas.openxmlformats.org/officeDocument/2006/relationships/chart" Target="../charts/chart54.xml"/><Relationship Id="rId9" Type="http://schemas.openxmlformats.org/officeDocument/2006/relationships/chart" Target="../charts/chart55.xml"/><Relationship Id="rId10" Type="http://schemas.openxmlformats.org/officeDocument/2006/relationships/chart" Target="../charts/chart56.xml"/><Relationship Id="rId11" Type="http://schemas.openxmlformats.org/officeDocument/2006/relationships/chart" Target="../charts/chart57.xml"/><Relationship Id="rId12" Type="http://schemas.openxmlformats.org/officeDocument/2006/relationships/chart" Target="../charts/chart58.xml"/><Relationship Id="rId13" Type="http://schemas.openxmlformats.org/officeDocument/2006/relationships/chart" Target="../charts/chart59.xml"/><Relationship Id="rId14" Type="http://schemas.openxmlformats.org/officeDocument/2006/relationships/chart" Target="../charts/chart60.xml"/><Relationship Id="rId15" Type="http://schemas.openxmlformats.org/officeDocument/2006/relationships/chart" Target="../charts/chart61.xml"/><Relationship Id="rId16" Type="http://schemas.openxmlformats.org/officeDocument/2006/relationships/chart" Target="../charts/chart62.xml"/><Relationship Id="rId17" Type="http://schemas.openxmlformats.org/officeDocument/2006/relationships/chart" Target="../charts/chart63.xml"/><Relationship Id="rId18" Type="http://schemas.openxmlformats.org/officeDocument/2006/relationships/chart" Target="../charts/chart64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65.xml"/><Relationship Id="rId2" Type="http://schemas.openxmlformats.org/officeDocument/2006/relationships/chart" Target="../charts/chart66.xml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67.xml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chart" Target="../charts/chart68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360</xdr:colOff>
      <xdr:row>8</xdr:row>
      <xdr:rowOff>105120</xdr:rowOff>
    </xdr:from>
    <xdr:to>
      <xdr:col>11</xdr:col>
      <xdr:colOff>565560</xdr:colOff>
      <xdr:row>17</xdr:row>
      <xdr:rowOff>114480</xdr:rowOff>
    </xdr:to>
    <xdr:pic>
      <xdr:nvPicPr>
        <xdr:cNvPr id="0" name="Picture 42" descr=""/>
        <xdr:cNvPicPr/>
      </xdr:nvPicPr>
      <xdr:blipFill>
        <a:blip r:embed="rId1"/>
        <a:stretch/>
      </xdr:blipFill>
      <xdr:spPr>
        <a:xfrm>
          <a:off x="3771360" y="1629000"/>
          <a:ext cx="5240160" cy="150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360</xdr:colOff>
      <xdr:row>8</xdr:row>
      <xdr:rowOff>105120</xdr:rowOff>
    </xdr:from>
    <xdr:to>
      <xdr:col>11</xdr:col>
      <xdr:colOff>565560</xdr:colOff>
      <xdr:row>17</xdr:row>
      <xdr:rowOff>114480</xdr:rowOff>
    </xdr:to>
    <xdr:pic>
      <xdr:nvPicPr>
        <xdr:cNvPr id="1" name="Picture 42" descr=""/>
        <xdr:cNvPicPr/>
      </xdr:nvPicPr>
      <xdr:blipFill>
        <a:blip r:embed="rId2"/>
        <a:stretch/>
      </xdr:blipFill>
      <xdr:spPr>
        <a:xfrm>
          <a:off x="3771360" y="1629000"/>
          <a:ext cx="5240160" cy="1504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264960</xdr:colOff>
      <xdr:row>20</xdr:row>
      <xdr:rowOff>144000</xdr:rowOff>
    </xdr:from>
    <xdr:to>
      <xdr:col>8</xdr:col>
      <xdr:colOff>315360</xdr:colOff>
      <xdr:row>26</xdr:row>
      <xdr:rowOff>6120</xdr:rowOff>
    </xdr:to>
    <xdr:pic>
      <xdr:nvPicPr>
        <xdr:cNvPr id="2" name="0 Imagen" descr=""/>
        <xdr:cNvPicPr/>
      </xdr:nvPicPr>
      <xdr:blipFill>
        <a:blip r:embed="rId3"/>
        <a:stretch/>
      </xdr:blipFill>
      <xdr:spPr>
        <a:xfrm>
          <a:off x="4815360" y="3648960"/>
          <a:ext cx="1608480" cy="8337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10</xdr:col>
      <xdr:colOff>435600</xdr:colOff>
      <xdr:row>27</xdr:row>
      <xdr:rowOff>29520</xdr:rowOff>
    </xdr:from>
    <xdr:to>
      <xdr:col>13</xdr:col>
      <xdr:colOff>390240</xdr:colOff>
      <xdr:row>34</xdr:row>
      <xdr:rowOff>6840</xdr:rowOff>
    </xdr:to>
    <xdr:pic>
      <xdr:nvPicPr>
        <xdr:cNvPr id="3" name="24 Imagen" descr="C:\Users\nuria\AppData\Local\Microsoft\Windows\Temporary Internet Files\Content.Outlook\62JKUP6D\logos-cintereg.jpg"/>
        <xdr:cNvPicPr/>
      </xdr:nvPicPr>
      <xdr:blipFill>
        <a:blip r:embed="rId4"/>
        <a:srcRect l="56470" t="52641" r="27156" b="9649"/>
        <a:stretch/>
      </xdr:blipFill>
      <xdr:spPr>
        <a:xfrm>
          <a:off x="8102520" y="4668120"/>
          <a:ext cx="2292120" cy="1110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48960</xdr:colOff>
      <xdr:row>27</xdr:row>
      <xdr:rowOff>134280</xdr:rowOff>
    </xdr:from>
    <xdr:to>
      <xdr:col>5</xdr:col>
      <xdr:colOff>714600</xdr:colOff>
      <xdr:row>32</xdr:row>
      <xdr:rowOff>149400</xdr:rowOff>
    </xdr:to>
    <xdr:pic>
      <xdr:nvPicPr>
        <xdr:cNvPr id="4" name="26 Imagen" descr="C:\Users\nuria\AppData\Local\Microsoft\Windows\Temporary Internet Files\Content.Outlook\62JKUP6D\logos-cintereg.jpg"/>
        <xdr:cNvPicPr/>
      </xdr:nvPicPr>
      <xdr:blipFill>
        <a:blip r:embed="rId5"/>
        <a:srcRect l="5825" t="53515" r="82616" b="10523"/>
        <a:stretch/>
      </xdr:blipFill>
      <xdr:spPr>
        <a:xfrm>
          <a:off x="3040920" y="4772880"/>
          <a:ext cx="1444680" cy="8247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</xdr:col>
      <xdr:colOff>402120</xdr:colOff>
      <xdr:row>21</xdr:row>
      <xdr:rowOff>8640</xdr:rowOff>
    </xdr:from>
    <xdr:to>
      <xdr:col>10</xdr:col>
      <xdr:colOff>47520</xdr:colOff>
      <xdr:row>25</xdr:row>
      <xdr:rowOff>78120</xdr:rowOff>
    </xdr:to>
    <xdr:pic>
      <xdr:nvPicPr>
        <xdr:cNvPr id="5" name="Picture 4" descr=""/>
        <xdr:cNvPicPr/>
      </xdr:nvPicPr>
      <xdr:blipFill>
        <a:blip r:embed="rId6"/>
        <a:stretch/>
      </xdr:blipFill>
      <xdr:spPr>
        <a:xfrm>
          <a:off x="6510600" y="3675600"/>
          <a:ext cx="1203840" cy="7171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335880</xdr:colOff>
      <xdr:row>27</xdr:row>
      <xdr:rowOff>21600</xdr:rowOff>
    </xdr:from>
    <xdr:to>
      <xdr:col>7</xdr:col>
      <xdr:colOff>433440</xdr:colOff>
      <xdr:row>34</xdr:row>
      <xdr:rowOff>28800</xdr:rowOff>
    </xdr:to>
    <xdr:pic>
      <xdr:nvPicPr>
        <xdr:cNvPr id="6" name="Picture 2" descr=""/>
        <xdr:cNvPicPr/>
      </xdr:nvPicPr>
      <xdr:blipFill>
        <a:blip r:embed="rId7"/>
        <a:stretch/>
      </xdr:blipFill>
      <xdr:spPr>
        <a:xfrm>
          <a:off x="4886280" y="4660200"/>
          <a:ext cx="876600" cy="1140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10</xdr:col>
      <xdr:colOff>441360</xdr:colOff>
      <xdr:row>21</xdr:row>
      <xdr:rowOff>131760</xdr:rowOff>
    </xdr:from>
    <xdr:to>
      <xdr:col>12</xdr:col>
      <xdr:colOff>331560</xdr:colOff>
      <xdr:row>25</xdr:row>
      <xdr:rowOff>143640</xdr:rowOff>
    </xdr:to>
    <xdr:pic>
      <xdr:nvPicPr>
        <xdr:cNvPr id="7" name="Imagen 13" descr=""/>
        <xdr:cNvPicPr/>
      </xdr:nvPicPr>
      <xdr:blipFill>
        <a:blip r:embed="rId8"/>
        <a:stretch/>
      </xdr:blipFill>
      <xdr:spPr>
        <a:xfrm>
          <a:off x="8108280" y="3798720"/>
          <a:ext cx="1448280" cy="659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7</xdr:col>
      <xdr:colOff>696960</xdr:colOff>
      <xdr:row>29</xdr:row>
      <xdr:rowOff>56520</xdr:rowOff>
    </xdr:from>
    <xdr:to>
      <xdr:col>10</xdr:col>
      <xdr:colOff>319320</xdr:colOff>
      <xdr:row>31</xdr:row>
      <xdr:rowOff>147960</xdr:rowOff>
    </xdr:to>
    <xdr:pic>
      <xdr:nvPicPr>
        <xdr:cNvPr id="8" name="Imagen 2" descr=""/>
        <xdr:cNvPicPr/>
      </xdr:nvPicPr>
      <xdr:blipFill>
        <a:blip r:embed="rId9"/>
        <a:stretch/>
      </xdr:blipFill>
      <xdr:spPr>
        <a:xfrm>
          <a:off x="6026400" y="5018760"/>
          <a:ext cx="1959840" cy="415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54360</xdr:colOff>
      <xdr:row>20</xdr:row>
      <xdr:rowOff>143280</xdr:rowOff>
    </xdr:from>
    <xdr:to>
      <xdr:col>6</xdr:col>
      <xdr:colOff>171000</xdr:colOff>
      <xdr:row>26</xdr:row>
      <xdr:rowOff>64080</xdr:rowOff>
    </xdr:to>
    <xdr:pic>
      <xdr:nvPicPr>
        <xdr:cNvPr id="9" name="Imagen 5" descr=""/>
        <xdr:cNvPicPr/>
      </xdr:nvPicPr>
      <xdr:blipFill>
        <a:blip r:embed="rId10"/>
        <a:stretch/>
      </xdr:blipFill>
      <xdr:spPr>
        <a:xfrm>
          <a:off x="3046320" y="3648240"/>
          <a:ext cx="1675080" cy="8924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360</xdr:colOff>
      <xdr:row>2</xdr:row>
      <xdr:rowOff>56880</xdr:rowOff>
    </xdr:from>
    <xdr:to>
      <xdr:col>13</xdr:col>
      <xdr:colOff>770040</xdr:colOff>
      <xdr:row>30</xdr:row>
      <xdr:rowOff>9720</xdr:rowOff>
    </xdr:to>
    <xdr:graphicFrame>
      <xdr:nvGraphicFramePr>
        <xdr:cNvPr id="80" name="Chart 1"/>
        <xdr:cNvGraphicFramePr/>
      </xdr:nvGraphicFramePr>
      <xdr:xfrm>
        <a:off x="261000" y="618840"/>
        <a:ext cx="10119600" cy="4486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360</xdr:colOff>
      <xdr:row>2</xdr:row>
      <xdr:rowOff>75960</xdr:rowOff>
    </xdr:from>
    <xdr:to>
      <xdr:col>14</xdr:col>
      <xdr:colOff>10800</xdr:colOff>
      <xdr:row>29</xdr:row>
      <xdr:rowOff>152640</xdr:rowOff>
    </xdr:to>
    <xdr:graphicFrame>
      <xdr:nvGraphicFramePr>
        <xdr:cNvPr id="81" name="Chart 2"/>
        <xdr:cNvGraphicFramePr/>
      </xdr:nvGraphicFramePr>
      <xdr:xfrm>
        <a:off x="261000" y="637920"/>
        <a:ext cx="10139400" cy="4448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20160</xdr:colOff>
      <xdr:row>2</xdr:row>
      <xdr:rowOff>95400</xdr:rowOff>
    </xdr:from>
    <xdr:to>
      <xdr:col>14</xdr:col>
      <xdr:colOff>20880</xdr:colOff>
      <xdr:row>30</xdr:row>
      <xdr:rowOff>162000</xdr:rowOff>
    </xdr:to>
    <xdr:graphicFrame>
      <xdr:nvGraphicFramePr>
        <xdr:cNvPr id="82" name="Chart 3"/>
        <xdr:cNvGraphicFramePr/>
      </xdr:nvGraphicFramePr>
      <xdr:xfrm>
        <a:off x="280800" y="657360"/>
        <a:ext cx="10129680" cy="4600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360</xdr:colOff>
      <xdr:row>2</xdr:row>
      <xdr:rowOff>47520</xdr:rowOff>
    </xdr:from>
    <xdr:to>
      <xdr:col>14</xdr:col>
      <xdr:colOff>10800</xdr:colOff>
      <xdr:row>29</xdr:row>
      <xdr:rowOff>133560</xdr:rowOff>
    </xdr:to>
    <xdr:graphicFrame>
      <xdr:nvGraphicFramePr>
        <xdr:cNvPr id="83" name="Chart 4"/>
        <xdr:cNvGraphicFramePr/>
      </xdr:nvGraphicFramePr>
      <xdr:xfrm>
        <a:off x="261000" y="609480"/>
        <a:ext cx="10139400" cy="4457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39240</xdr:colOff>
      <xdr:row>2</xdr:row>
      <xdr:rowOff>86040</xdr:rowOff>
    </xdr:from>
    <xdr:to>
      <xdr:col>14</xdr:col>
      <xdr:colOff>20880</xdr:colOff>
      <xdr:row>30</xdr:row>
      <xdr:rowOff>105120</xdr:rowOff>
    </xdr:to>
    <xdr:graphicFrame>
      <xdr:nvGraphicFramePr>
        <xdr:cNvPr id="84" name="Chart 5"/>
        <xdr:cNvGraphicFramePr/>
      </xdr:nvGraphicFramePr>
      <xdr:xfrm>
        <a:off x="299880" y="648000"/>
        <a:ext cx="10110600" cy="4552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20160</xdr:colOff>
      <xdr:row>2</xdr:row>
      <xdr:rowOff>37800</xdr:rowOff>
    </xdr:from>
    <xdr:to>
      <xdr:col>14</xdr:col>
      <xdr:colOff>20880</xdr:colOff>
      <xdr:row>30</xdr:row>
      <xdr:rowOff>28440</xdr:rowOff>
    </xdr:to>
    <xdr:graphicFrame>
      <xdr:nvGraphicFramePr>
        <xdr:cNvPr id="85" name="Chart 6"/>
        <xdr:cNvGraphicFramePr/>
      </xdr:nvGraphicFramePr>
      <xdr:xfrm>
        <a:off x="280800" y="599760"/>
        <a:ext cx="10129680" cy="4524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360</xdr:colOff>
      <xdr:row>2</xdr:row>
      <xdr:rowOff>0</xdr:rowOff>
    </xdr:from>
    <xdr:to>
      <xdr:col>14</xdr:col>
      <xdr:colOff>20880</xdr:colOff>
      <xdr:row>29</xdr:row>
      <xdr:rowOff>162000</xdr:rowOff>
    </xdr:to>
    <xdr:graphicFrame>
      <xdr:nvGraphicFramePr>
        <xdr:cNvPr id="86" name="Chart 7"/>
        <xdr:cNvGraphicFramePr/>
      </xdr:nvGraphicFramePr>
      <xdr:xfrm>
        <a:off x="261000" y="561960"/>
        <a:ext cx="10149480" cy="4533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360</xdr:colOff>
      <xdr:row>2</xdr:row>
      <xdr:rowOff>152280</xdr:rowOff>
    </xdr:from>
    <xdr:to>
      <xdr:col>13</xdr:col>
      <xdr:colOff>760320</xdr:colOff>
      <xdr:row>30</xdr:row>
      <xdr:rowOff>9720</xdr:rowOff>
    </xdr:to>
    <xdr:graphicFrame>
      <xdr:nvGraphicFramePr>
        <xdr:cNvPr id="87" name="Chart 8"/>
        <xdr:cNvGraphicFramePr/>
      </xdr:nvGraphicFramePr>
      <xdr:xfrm>
        <a:off x="261000" y="714240"/>
        <a:ext cx="10109880" cy="4391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15</xdr:col>
      <xdr:colOff>107640</xdr:colOff>
      <xdr:row>2</xdr:row>
      <xdr:rowOff>38520</xdr:rowOff>
    </xdr:from>
    <xdr:to>
      <xdr:col>16</xdr:col>
      <xdr:colOff>536760</xdr:colOff>
      <xdr:row>3</xdr:row>
      <xdr:rowOff>123840</xdr:rowOff>
    </xdr:to>
    <xdr:pic>
      <xdr:nvPicPr>
        <xdr:cNvPr id="10" name="Picture 17" descr=""/>
        <xdr:cNvPicPr/>
      </xdr:nvPicPr>
      <xdr:blipFill>
        <a:blip r:embed="rId1"/>
        <a:stretch/>
      </xdr:blipFill>
      <xdr:spPr>
        <a:xfrm>
          <a:off x="9626040" y="428760"/>
          <a:ext cx="1208160" cy="44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107640</xdr:colOff>
      <xdr:row>2</xdr:row>
      <xdr:rowOff>38520</xdr:rowOff>
    </xdr:from>
    <xdr:to>
      <xdr:col>16</xdr:col>
      <xdr:colOff>536760</xdr:colOff>
      <xdr:row>3</xdr:row>
      <xdr:rowOff>123840</xdr:rowOff>
    </xdr:to>
    <xdr:pic>
      <xdr:nvPicPr>
        <xdr:cNvPr id="11" name="Picture 17" descr=""/>
        <xdr:cNvPicPr/>
      </xdr:nvPicPr>
      <xdr:blipFill>
        <a:blip r:embed="rId2"/>
        <a:stretch/>
      </xdr:blipFill>
      <xdr:spPr>
        <a:xfrm>
          <a:off x="9626040" y="428760"/>
          <a:ext cx="1208160" cy="4474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4</xdr:row>
      <xdr:rowOff>360</xdr:rowOff>
    </xdr:from>
    <xdr:to>
      <xdr:col>6</xdr:col>
      <xdr:colOff>720</xdr:colOff>
      <xdr:row>25</xdr:row>
      <xdr:rowOff>9360</xdr:rowOff>
    </xdr:to>
    <xdr:graphicFrame>
      <xdr:nvGraphicFramePr>
        <xdr:cNvPr id="12" name="Chart 1"/>
        <xdr:cNvGraphicFramePr/>
      </xdr:nvGraphicFramePr>
      <xdr:xfrm>
        <a:off x="0" y="676440"/>
        <a:ext cx="4527000" cy="3552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10440</xdr:colOff>
      <xdr:row>30</xdr:row>
      <xdr:rowOff>18720</xdr:rowOff>
    </xdr:from>
    <xdr:to>
      <xdr:col>5</xdr:col>
      <xdr:colOff>725040</xdr:colOff>
      <xdr:row>50</xdr:row>
      <xdr:rowOff>19080</xdr:rowOff>
    </xdr:to>
    <xdr:graphicFrame>
      <xdr:nvGraphicFramePr>
        <xdr:cNvPr id="13" name="Chart 2"/>
        <xdr:cNvGraphicFramePr/>
      </xdr:nvGraphicFramePr>
      <xdr:xfrm>
        <a:off x="10440" y="5095440"/>
        <a:ext cx="4486320" cy="341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19800</xdr:colOff>
      <xdr:row>58</xdr:row>
      <xdr:rowOff>29160</xdr:rowOff>
    </xdr:from>
    <xdr:to>
      <xdr:col>6</xdr:col>
      <xdr:colOff>720</xdr:colOff>
      <xdr:row>77</xdr:row>
      <xdr:rowOff>152640</xdr:rowOff>
    </xdr:to>
    <xdr:graphicFrame>
      <xdr:nvGraphicFramePr>
        <xdr:cNvPr id="14" name="Chart 3"/>
        <xdr:cNvGraphicFramePr/>
      </xdr:nvGraphicFramePr>
      <xdr:xfrm>
        <a:off x="19800" y="9896760"/>
        <a:ext cx="4507200" cy="3333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360</xdr:colOff>
      <xdr:row>4</xdr:row>
      <xdr:rowOff>9720</xdr:rowOff>
    </xdr:from>
    <xdr:to>
      <xdr:col>23</xdr:col>
      <xdr:colOff>725040</xdr:colOff>
      <xdr:row>23</xdr:row>
      <xdr:rowOff>171720</xdr:rowOff>
    </xdr:to>
    <xdr:graphicFrame>
      <xdr:nvGraphicFramePr>
        <xdr:cNvPr id="15" name="Chart 4"/>
        <xdr:cNvGraphicFramePr/>
      </xdr:nvGraphicFramePr>
      <xdr:xfrm>
        <a:off x="14536440" y="685800"/>
        <a:ext cx="4496760" cy="336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30600</xdr:colOff>
      <xdr:row>30</xdr:row>
      <xdr:rowOff>38160</xdr:rowOff>
    </xdr:from>
    <xdr:to>
      <xdr:col>24</xdr:col>
      <xdr:colOff>1080</xdr:colOff>
      <xdr:row>50</xdr:row>
      <xdr:rowOff>19080</xdr:rowOff>
    </xdr:to>
    <xdr:graphicFrame>
      <xdr:nvGraphicFramePr>
        <xdr:cNvPr id="16" name="Chart 5"/>
        <xdr:cNvGraphicFramePr/>
      </xdr:nvGraphicFramePr>
      <xdr:xfrm>
        <a:off x="14566680" y="5114880"/>
        <a:ext cx="4496760" cy="3400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35</xdr:col>
      <xdr:colOff>0</xdr:colOff>
      <xdr:row>4</xdr:row>
      <xdr:rowOff>360</xdr:rowOff>
    </xdr:from>
    <xdr:to>
      <xdr:col>44</xdr:col>
      <xdr:colOff>1080</xdr:colOff>
      <xdr:row>27</xdr:row>
      <xdr:rowOff>9720</xdr:rowOff>
    </xdr:to>
    <xdr:graphicFrame>
      <xdr:nvGraphicFramePr>
        <xdr:cNvPr id="17" name="Chart 6"/>
        <xdr:cNvGraphicFramePr/>
      </xdr:nvGraphicFramePr>
      <xdr:xfrm>
        <a:off x="27441360" y="676440"/>
        <a:ext cx="6790320" cy="3895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35</xdr:col>
      <xdr:colOff>0</xdr:colOff>
      <xdr:row>31</xdr:row>
      <xdr:rowOff>38160</xdr:rowOff>
    </xdr:from>
    <xdr:to>
      <xdr:col>44</xdr:col>
      <xdr:colOff>1080</xdr:colOff>
      <xdr:row>53</xdr:row>
      <xdr:rowOff>153000</xdr:rowOff>
    </xdr:to>
    <xdr:graphicFrame>
      <xdr:nvGraphicFramePr>
        <xdr:cNvPr id="18" name="Chart 7"/>
        <xdr:cNvGraphicFramePr/>
      </xdr:nvGraphicFramePr>
      <xdr:xfrm>
        <a:off x="27441360" y="5286240"/>
        <a:ext cx="6790320" cy="3877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35</xdr:col>
      <xdr:colOff>10440</xdr:colOff>
      <xdr:row>58</xdr:row>
      <xdr:rowOff>19080</xdr:rowOff>
    </xdr:from>
    <xdr:to>
      <xdr:col>44</xdr:col>
      <xdr:colOff>1080</xdr:colOff>
      <xdr:row>80</xdr:row>
      <xdr:rowOff>19080</xdr:rowOff>
    </xdr:to>
    <xdr:graphicFrame>
      <xdr:nvGraphicFramePr>
        <xdr:cNvPr id="19" name="Chart 8"/>
        <xdr:cNvGraphicFramePr/>
      </xdr:nvGraphicFramePr>
      <xdr:xfrm>
        <a:off x="27451800" y="9886680"/>
        <a:ext cx="6779880" cy="3695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4</xdr:row>
      <xdr:rowOff>360</xdr:rowOff>
    </xdr:from>
    <xdr:to>
      <xdr:col>6</xdr:col>
      <xdr:colOff>720</xdr:colOff>
      <xdr:row>25</xdr:row>
      <xdr:rowOff>9360</xdr:rowOff>
    </xdr:to>
    <xdr:graphicFrame>
      <xdr:nvGraphicFramePr>
        <xdr:cNvPr id="20" name="Chart 1"/>
        <xdr:cNvGraphicFramePr/>
      </xdr:nvGraphicFramePr>
      <xdr:xfrm>
        <a:off x="0" y="676440"/>
        <a:ext cx="4527000" cy="3552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10440</xdr:colOff>
      <xdr:row>30</xdr:row>
      <xdr:rowOff>18720</xdr:rowOff>
    </xdr:from>
    <xdr:to>
      <xdr:col>5</xdr:col>
      <xdr:colOff>725040</xdr:colOff>
      <xdr:row>50</xdr:row>
      <xdr:rowOff>19080</xdr:rowOff>
    </xdr:to>
    <xdr:graphicFrame>
      <xdr:nvGraphicFramePr>
        <xdr:cNvPr id="21" name="Chart 2"/>
        <xdr:cNvGraphicFramePr/>
      </xdr:nvGraphicFramePr>
      <xdr:xfrm>
        <a:off x="10440" y="5095440"/>
        <a:ext cx="4486320" cy="341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19800</xdr:colOff>
      <xdr:row>58</xdr:row>
      <xdr:rowOff>29160</xdr:rowOff>
    </xdr:from>
    <xdr:to>
      <xdr:col>6</xdr:col>
      <xdr:colOff>720</xdr:colOff>
      <xdr:row>77</xdr:row>
      <xdr:rowOff>152640</xdr:rowOff>
    </xdr:to>
    <xdr:graphicFrame>
      <xdr:nvGraphicFramePr>
        <xdr:cNvPr id="22" name="Chart 3"/>
        <xdr:cNvGraphicFramePr/>
      </xdr:nvGraphicFramePr>
      <xdr:xfrm>
        <a:off x="19800" y="9896760"/>
        <a:ext cx="4507200" cy="3333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18</xdr:col>
      <xdr:colOff>360</xdr:colOff>
      <xdr:row>4</xdr:row>
      <xdr:rowOff>9720</xdr:rowOff>
    </xdr:from>
    <xdr:to>
      <xdr:col>23</xdr:col>
      <xdr:colOff>725040</xdr:colOff>
      <xdr:row>23</xdr:row>
      <xdr:rowOff>171720</xdr:rowOff>
    </xdr:to>
    <xdr:graphicFrame>
      <xdr:nvGraphicFramePr>
        <xdr:cNvPr id="23" name="Chart 4"/>
        <xdr:cNvGraphicFramePr/>
      </xdr:nvGraphicFramePr>
      <xdr:xfrm>
        <a:off x="14536440" y="685800"/>
        <a:ext cx="4496760" cy="336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18</xdr:col>
      <xdr:colOff>30600</xdr:colOff>
      <xdr:row>30</xdr:row>
      <xdr:rowOff>38160</xdr:rowOff>
    </xdr:from>
    <xdr:to>
      <xdr:col>24</xdr:col>
      <xdr:colOff>1080</xdr:colOff>
      <xdr:row>50</xdr:row>
      <xdr:rowOff>19080</xdr:rowOff>
    </xdr:to>
    <xdr:graphicFrame>
      <xdr:nvGraphicFramePr>
        <xdr:cNvPr id="24" name="Chart 5"/>
        <xdr:cNvGraphicFramePr/>
      </xdr:nvGraphicFramePr>
      <xdr:xfrm>
        <a:off x="14566680" y="5114880"/>
        <a:ext cx="4496760" cy="3400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35</xdr:col>
      <xdr:colOff>0</xdr:colOff>
      <xdr:row>4</xdr:row>
      <xdr:rowOff>360</xdr:rowOff>
    </xdr:from>
    <xdr:to>
      <xdr:col>44</xdr:col>
      <xdr:colOff>1080</xdr:colOff>
      <xdr:row>27</xdr:row>
      <xdr:rowOff>9720</xdr:rowOff>
    </xdr:to>
    <xdr:graphicFrame>
      <xdr:nvGraphicFramePr>
        <xdr:cNvPr id="25" name="Chart 6"/>
        <xdr:cNvGraphicFramePr/>
      </xdr:nvGraphicFramePr>
      <xdr:xfrm>
        <a:off x="27441360" y="676440"/>
        <a:ext cx="6790320" cy="3895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35</xdr:col>
      <xdr:colOff>0</xdr:colOff>
      <xdr:row>31</xdr:row>
      <xdr:rowOff>38160</xdr:rowOff>
    </xdr:from>
    <xdr:to>
      <xdr:col>44</xdr:col>
      <xdr:colOff>1080</xdr:colOff>
      <xdr:row>53</xdr:row>
      <xdr:rowOff>153000</xdr:rowOff>
    </xdr:to>
    <xdr:graphicFrame>
      <xdr:nvGraphicFramePr>
        <xdr:cNvPr id="26" name="Chart 7"/>
        <xdr:cNvGraphicFramePr/>
      </xdr:nvGraphicFramePr>
      <xdr:xfrm>
        <a:off x="27441360" y="5286240"/>
        <a:ext cx="6790320" cy="3877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35</xdr:col>
      <xdr:colOff>10440</xdr:colOff>
      <xdr:row>58</xdr:row>
      <xdr:rowOff>19080</xdr:rowOff>
    </xdr:from>
    <xdr:to>
      <xdr:col>44</xdr:col>
      <xdr:colOff>1080</xdr:colOff>
      <xdr:row>80</xdr:row>
      <xdr:rowOff>19080</xdr:rowOff>
    </xdr:to>
    <xdr:graphicFrame>
      <xdr:nvGraphicFramePr>
        <xdr:cNvPr id="27" name="Chart 8"/>
        <xdr:cNvGraphicFramePr/>
      </xdr:nvGraphicFramePr>
      <xdr:xfrm>
        <a:off x="27451800" y="9886680"/>
        <a:ext cx="6779880" cy="3695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28800</xdr:colOff>
      <xdr:row>4</xdr:row>
      <xdr:rowOff>66600</xdr:rowOff>
    </xdr:from>
    <xdr:to>
      <xdr:col>6</xdr:col>
      <xdr:colOff>1080</xdr:colOff>
      <xdr:row>24</xdr:row>
      <xdr:rowOff>104760</xdr:rowOff>
    </xdr:to>
    <xdr:graphicFrame>
      <xdr:nvGraphicFramePr>
        <xdr:cNvPr id="28" name="Chart 3"/>
        <xdr:cNvGraphicFramePr/>
      </xdr:nvGraphicFramePr>
      <xdr:xfrm>
        <a:off x="28800" y="742680"/>
        <a:ext cx="4646880" cy="3409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28800</xdr:colOff>
      <xdr:row>31</xdr:row>
      <xdr:rowOff>38160</xdr:rowOff>
    </xdr:from>
    <xdr:to>
      <xdr:col>6</xdr:col>
      <xdr:colOff>1080</xdr:colOff>
      <xdr:row>51</xdr:row>
      <xdr:rowOff>67320</xdr:rowOff>
    </xdr:to>
    <xdr:graphicFrame>
      <xdr:nvGraphicFramePr>
        <xdr:cNvPr id="29" name="Chart 4"/>
        <xdr:cNvGraphicFramePr/>
      </xdr:nvGraphicFramePr>
      <xdr:xfrm>
        <a:off x="28800" y="5276880"/>
        <a:ext cx="4646880" cy="3448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19800</xdr:colOff>
      <xdr:row>58</xdr:row>
      <xdr:rowOff>19080</xdr:rowOff>
    </xdr:from>
    <xdr:to>
      <xdr:col>6</xdr:col>
      <xdr:colOff>1080</xdr:colOff>
      <xdr:row>78</xdr:row>
      <xdr:rowOff>28440</xdr:rowOff>
    </xdr:to>
    <xdr:graphicFrame>
      <xdr:nvGraphicFramePr>
        <xdr:cNvPr id="30" name="Chart 5"/>
        <xdr:cNvGraphicFramePr/>
      </xdr:nvGraphicFramePr>
      <xdr:xfrm>
        <a:off x="19800" y="9867600"/>
        <a:ext cx="4655880" cy="3381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10080</xdr:colOff>
      <xdr:row>4</xdr:row>
      <xdr:rowOff>9720</xdr:rowOff>
    </xdr:from>
    <xdr:to>
      <xdr:col>24</xdr:col>
      <xdr:colOff>1080</xdr:colOff>
      <xdr:row>25</xdr:row>
      <xdr:rowOff>19080</xdr:rowOff>
    </xdr:to>
    <xdr:graphicFrame>
      <xdr:nvGraphicFramePr>
        <xdr:cNvPr id="31" name="Chart 6"/>
        <xdr:cNvGraphicFramePr/>
      </xdr:nvGraphicFramePr>
      <xdr:xfrm>
        <a:off x="14911920" y="685800"/>
        <a:ext cx="4665960" cy="3552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360</xdr:colOff>
      <xdr:row>31</xdr:row>
      <xdr:rowOff>0</xdr:rowOff>
    </xdr:from>
    <xdr:to>
      <xdr:col>24</xdr:col>
      <xdr:colOff>1080</xdr:colOff>
      <xdr:row>51</xdr:row>
      <xdr:rowOff>171720</xdr:rowOff>
    </xdr:to>
    <xdr:graphicFrame>
      <xdr:nvGraphicFramePr>
        <xdr:cNvPr id="32" name="Chart 7"/>
        <xdr:cNvGraphicFramePr/>
      </xdr:nvGraphicFramePr>
      <xdr:xfrm>
        <a:off x="14902200" y="5238720"/>
        <a:ext cx="4675680" cy="359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28800</xdr:colOff>
      <xdr:row>4</xdr:row>
      <xdr:rowOff>66600</xdr:rowOff>
    </xdr:from>
    <xdr:to>
      <xdr:col>6</xdr:col>
      <xdr:colOff>1080</xdr:colOff>
      <xdr:row>24</xdr:row>
      <xdr:rowOff>104760</xdr:rowOff>
    </xdr:to>
    <xdr:graphicFrame>
      <xdr:nvGraphicFramePr>
        <xdr:cNvPr id="33" name="Chart 3"/>
        <xdr:cNvGraphicFramePr/>
      </xdr:nvGraphicFramePr>
      <xdr:xfrm>
        <a:off x="28800" y="742680"/>
        <a:ext cx="4646880" cy="3409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28800</xdr:colOff>
      <xdr:row>31</xdr:row>
      <xdr:rowOff>38160</xdr:rowOff>
    </xdr:from>
    <xdr:to>
      <xdr:col>6</xdr:col>
      <xdr:colOff>1080</xdr:colOff>
      <xdr:row>51</xdr:row>
      <xdr:rowOff>67320</xdr:rowOff>
    </xdr:to>
    <xdr:graphicFrame>
      <xdr:nvGraphicFramePr>
        <xdr:cNvPr id="34" name="Chart 4"/>
        <xdr:cNvGraphicFramePr/>
      </xdr:nvGraphicFramePr>
      <xdr:xfrm>
        <a:off x="28800" y="5276880"/>
        <a:ext cx="4646880" cy="3448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19800</xdr:colOff>
      <xdr:row>58</xdr:row>
      <xdr:rowOff>19080</xdr:rowOff>
    </xdr:from>
    <xdr:to>
      <xdr:col>6</xdr:col>
      <xdr:colOff>1080</xdr:colOff>
      <xdr:row>78</xdr:row>
      <xdr:rowOff>28440</xdr:rowOff>
    </xdr:to>
    <xdr:graphicFrame>
      <xdr:nvGraphicFramePr>
        <xdr:cNvPr id="35" name="Chart 5"/>
        <xdr:cNvGraphicFramePr/>
      </xdr:nvGraphicFramePr>
      <xdr:xfrm>
        <a:off x="19800" y="9867600"/>
        <a:ext cx="4655880" cy="3381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18</xdr:col>
      <xdr:colOff>10080</xdr:colOff>
      <xdr:row>4</xdr:row>
      <xdr:rowOff>9720</xdr:rowOff>
    </xdr:from>
    <xdr:to>
      <xdr:col>24</xdr:col>
      <xdr:colOff>1080</xdr:colOff>
      <xdr:row>25</xdr:row>
      <xdr:rowOff>19080</xdr:rowOff>
    </xdr:to>
    <xdr:graphicFrame>
      <xdr:nvGraphicFramePr>
        <xdr:cNvPr id="36" name="Chart 6"/>
        <xdr:cNvGraphicFramePr/>
      </xdr:nvGraphicFramePr>
      <xdr:xfrm>
        <a:off x="14911920" y="685800"/>
        <a:ext cx="4665960" cy="3552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18</xdr:col>
      <xdr:colOff>360</xdr:colOff>
      <xdr:row>31</xdr:row>
      <xdr:rowOff>0</xdr:rowOff>
    </xdr:from>
    <xdr:to>
      <xdr:col>24</xdr:col>
      <xdr:colOff>1080</xdr:colOff>
      <xdr:row>51</xdr:row>
      <xdr:rowOff>171720</xdr:rowOff>
    </xdr:to>
    <xdr:graphicFrame>
      <xdr:nvGraphicFramePr>
        <xdr:cNvPr id="37" name="Chart 7"/>
        <xdr:cNvGraphicFramePr/>
      </xdr:nvGraphicFramePr>
      <xdr:xfrm>
        <a:off x="14902200" y="5238720"/>
        <a:ext cx="4675680" cy="359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360</xdr:colOff>
      <xdr:row>4</xdr:row>
      <xdr:rowOff>0</xdr:rowOff>
    </xdr:from>
    <xdr:to>
      <xdr:col>16</xdr:col>
      <xdr:colOff>1080</xdr:colOff>
      <xdr:row>25</xdr:row>
      <xdr:rowOff>9360</xdr:rowOff>
    </xdr:to>
    <xdr:graphicFrame>
      <xdr:nvGraphicFramePr>
        <xdr:cNvPr id="38" name="Chart 1"/>
        <xdr:cNvGraphicFramePr/>
      </xdr:nvGraphicFramePr>
      <xdr:xfrm>
        <a:off x="6595200" y="685800"/>
        <a:ext cx="5454720" cy="3543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10080</xdr:colOff>
      <xdr:row>30</xdr:row>
      <xdr:rowOff>19080</xdr:rowOff>
    </xdr:from>
    <xdr:to>
      <xdr:col>15</xdr:col>
      <xdr:colOff>751320</xdr:colOff>
      <xdr:row>50</xdr:row>
      <xdr:rowOff>19080</xdr:rowOff>
    </xdr:to>
    <xdr:graphicFrame>
      <xdr:nvGraphicFramePr>
        <xdr:cNvPr id="39" name="Chart 2"/>
        <xdr:cNvGraphicFramePr/>
      </xdr:nvGraphicFramePr>
      <xdr:xfrm>
        <a:off x="6604920" y="5048280"/>
        <a:ext cx="5416200" cy="3400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20160</xdr:colOff>
      <xdr:row>58</xdr:row>
      <xdr:rowOff>28440</xdr:rowOff>
    </xdr:from>
    <xdr:to>
      <xdr:col>16</xdr:col>
      <xdr:colOff>1080</xdr:colOff>
      <xdr:row>77</xdr:row>
      <xdr:rowOff>152640</xdr:rowOff>
    </xdr:to>
    <xdr:graphicFrame>
      <xdr:nvGraphicFramePr>
        <xdr:cNvPr id="40" name="Chart 3"/>
        <xdr:cNvGraphicFramePr/>
      </xdr:nvGraphicFramePr>
      <xdr:xfrm>
        <a:off x="6615000" y="9762840"/>
        <a:ext cx="5434920" cy="320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29</xdr:col>
      <xdr:colOff>360</xdr:colOff>
      <xdr:row>3</xdr:row>
      <xdr:rowOff>153000</xdr:rowOff>
    </xdr:from>
    <xdr:to>
      <xdr:col>36</xdr:col>
      <xdr:colOff>39960</xdr:colOff>
      <xdr:row>23</xdr:row>
      <xdr:rowOff>142560</xdr:rowOff>
    </xdr:to>
    <xdr:graphicFrame>
      <xdr:nvGraphicFramePr>
        <xdr:cNvPr id="41" name="Chart 4"/>
        <xdr:cNvGraphicFramePr/>
      </xdr:nvGraphicFramePr>
      <xdr:xfrm>
        <a:off x="23107680" y="667080"/>
        <a:ext cx="5493600" cy="3361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29</xdr:col>
      <xdr:colOff>360</xdr:colOff>
      <xdr:row>30</xdr:row>
      <xdr:rowOff>0</xdr:rowOff>
    </xdr:from>
    <xdr:to>
      <xdr:col>36</xdr:col>
      <xdr:colOff>20880</xdr:colOff>
      <xdr:row>49</xdr:row>
      <xdr:rowOff>152640</xdr:rowOff>
    </xdr:to>
    <xdr:graphicFrame>
      <xdr:nvGraphicFramePr>
        <xdr:cNvPr id="42" name="Chart 5"/>
        <xdr:cNvGraphicFramePr/>
      </xdr:nvGraphicFramePr>
      <xdr:xfrm>
        <a:off x="23107680" y="5029200"/>
        <a:ext cx="5474520" cy="3390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47</xdr:col>
      <xdr:colOff>360</xdr:colOff>
      <xdr:row>4</xdr:row>
      <xdr:rowOff>0</xdr:rowOff>
    </xdr:from>
    <xdr:to>
      <xdr:col>58</xdr:col>
      <xdr:colOff>10800</xdr:colOff>
      <xdr:row>27</xdr:row>
      <xdr:rowOff>9720</xdr:rowOff>
    </xdr:to>
    <xdr:graphicFrame>
      <xdr:nvGraphicFramePr>
        <xdr:cNvPr id="43" name="Chart 6"/>
        <xdr:cNvGraphicFramePr/>
      </xdr:nvGraphicFramePr>
      <xdr:xfrm>
        <a:off x="37641600" y="685800"/>
        <a:ext cx="8581320" cy="3867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47</xdr:col>
      <xdr:colOff>360</xdr:colOff>
      <xdr:row>31</xdr:row>
      <xdr:rowOff>38160</xdr:rowOff>
    </xdr:from>
    <xdr:to>
      <xdr:col>58</xdr:col>
      <xdr:colOff>10800</xdr:colOff>
      <xdr:row>53</xdr:row>
      <xdr:rowOff>152640</xdr:rowOff>
    </xdr:to>
    <xdr:graphicFrame>
      <xdr:nvGraphicFramePr>
        <xdr:cNvPr id="44" name="Chart 7"/>
        <xdr:cNvGraphicFramePr/>
      </xdr:nvGraphicFramePr>
      <xdr:xfrm>
        <a:off x="37641600" y="5229000"/>
        <a:ext cx="8581320" cy="3848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47</xdr:col>
      <xdr:colOff>10080</xdr:colOff>
      <xdr:row>58</xdr:row>
      <xdr:rowOff>19080</xdr:rowOff>
    </xdr:from>
    <xdr:to>
      <xdr:col>58</xdr:col>
      <xdr:colOff>720</xdr:colOff>
      <xdr:row>80</xdr:row>
      <xdr:rowOff>19440</xdr:rowOff>
    </xdr:to>
    <xdr:graphicFrame>
      <xdr:nvGraphicFramePr>
        <xdr:cNvPr id="45" name="Chart 8"/>
        <xdr:cNvGraphicFramePr/>
      </xdr:nvGraphicFramePr>
      <xdr:xfrm>
        <a:off x="37651320" y="9753480"/>
        <a:ext cx="8561520" cy="3562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10080</xdr:colOff>
      <xdr:row>4</xdr:row>
      <xdr:rowOff>9360</xdr:rowOff>
    </xdr:from>
    <xdr:to>
      <xdr:col>7</xdr:col>
      <xdr:colOff>20520</xdr:colOff>
      <xdr:row>24</xdr:row>
      <xdr:rowOff>19080</xdr:rowOff>
    </xdr:to>
    <xdr:graphicFrame>
      <xdr:nvGraphicFramePr>
        <xdr:cNvPr id="46" name="Chart 9"/>
        <xdr:cNvGraphicFramePr/>
      </xdr:nvGraphicFramePr>
      <xdr:xfrm>
        <a:off x="371880" y="695160"/>
        <a:ext cx="4685400" cy="3381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19800</xdr:colOff>
      <xdr:row>28</xdr:row>
      <xdr:rowOff>19080</xdr:rowOff>
    </xdr:from>
    <xdr:to>
      <xdr:col>7</xdr:col>
      <xdr:colOff>29880</xdr:colOff>
      <xdr:row>48</xdr:row>
      <xdr:rowOff>171720</xdr:rowOff>
    </xdr:to>
    <xdr:graphicFrame>
      <xdr:nvGraphicFramePr>
        <xdr:cNvPr id="47" name="Chart 10"/>
        <xdr:cNvGraphicFramePr/>
      </xdr:nvGraphicFramePr>
      <xdr:xfrm>
        <a:off x="381600" y="4724280"/>
        <a:ext cx="4685040" cy="3543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360</xdr:colOff>
      <xdr:row>4</xdr:row>
      <xdr:rowOff>0</xdr:rowOff>
    </xdr:from>
    <xdr:to>
      <xdr:col>16</xdr:col>
      <xdr:colOff>1080</xdr:colOff>
      <xdr:row>25</xdr:row>
      <xdr:rowOff>9360</xdr:rowOff>
    </xdr:to>
    <xdr:graphicFrame>
      <xdr:nvGraphicFramePr>
        <xdr:cNvPr id="48" name="Chart 1"/>
        <xdr:cNvGraphicFramePr/>
      </xdr:nvGraphicFramePr>
      <xdr:xfrm>
        <a:off x="6595200" y="685800"/>
        <a:ext cx="5454720" cy="3543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10080</xdr:colOff>
      <xdr:row>30</xdr:row>
      <xdr:rowOff>19080</xdr:rowOff>
    </xdr:from>
    <xdr:to>
      <xdr:col>15</xdr:col>
      <xdr:colOff>751320</xdr:colOff>
      <xdr:row>50</xdr:row>
      <xdr:rowOff>19080</xdr:rowOff>
    </xdr:to>
    <xdr:graphicFrame>
      <xdr:nvGraphicFramePr>
        <xdr:cNvPr id="49" name="Chart 2"/>
        <xdr:cNvGraphicFramePr/>
      </xdr:nvGraphicFramePr>
      <xdr:xfrm>
        <a:off x="6604920" y="5048280"/>
        <a:ext cx="5416200" cy="3400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20160</xdr:colOff>
      <xdr:row>58</xdr:row>
      <xdr:rowOff>28440</xdr:rowOff>
    </xdr:from>
    <xdr:to>
      <xdr:col>16</xdr:col>
      <xdr:colOff>1080</xdr:colOff>
      <xdr:row>77</xdr:row>
      <xdr:rowOff>152640</xdr:rowOff>
    </xdr:to>
    <xdr:graphicFrame>
      <xdr:nvGraphicFramePr>
        <xdr:cNvPr id="50" name="Chart 3"/>
        <xdr:cNvGraphicFramePr/>
      </xdr:nvGraphicFramePr>
      <xdr:xfrm>
        <a:off x="6615000" y="9762840"/>
        <a:ext cx="5434920" cy="320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29</xdr:col>
      <xdr:colOff>360</xdr:colOff>
      <xdr:row>3</xdr:row>
      <xdr:rowOff>153000</xdr:rowOff>
    </xdr:from>
    <xdr:to>
      <xdr:col>36</xdr:col>
      <xdr:colOff>39960</xdr:colOff>
      <xdr:row>23</xdr:row>
      <xdr:rowOff>142560</xdr:rowOff>
    </xdr:to>
    <xdr:graphicFrame>
      <xdr:nvGraphicFramePr>
        <xdr:cNvPr id="51" name="Chart 4"/>
        <xdr:cNvGraphicFramePr/>
      </xdr:nvGraphicFramePr>
      <xdr:xfrm>
        <a:off x="23107680" y="667080"/>
        <a:ext cx="5493600" cy="3361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29</xdr:col>
      <xdr:colOff>360</xdr:colOff>
      <xdr:row>30</xdr:row>
      <xdr:rowOff>0</xdr:rowOff>
    </xdr:from>
    <xdr:to>
      <xdr:col>36</xdr:col>
      <xdr:colOff>20880</xdr:colOff>
      <xdr:row>49</xdr:row>
      <xdr:rowOff>152640</xdr:rowOff>
    </xdr:to>
    <xdr:graphicFrame>
      <xdr:nvGraphicFramePr>
        <xdr:cNvPr id="52" name="Chart 5"/>
        <xdr:cNvGraphicFramePr/>
      </xdr:nvGraphicFramePr>
      <xdr:xfrm>
        <a:off x="23107680" y="5029200"/>
        <a:ext cx="5474520" cy="3390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47</xdr:col>
      <xdr:colOff>360</xdr:colOff>
      <xdr:row>4</xdr:row>
      <xdr:rowOff>0</xdr:rowOff>
    </xdr:from>
    <xdr:to>
      <xdr:col>58</xdr:col>
      <xdr:colOff>10800</xdr:colOff>
      <xdr:row>27</xdr:row>
      <xdr:rowOff>9720</xdr:rowOff>
    </xdr:to>
    <xdr:graphicFrame>
      <xdr:nvGraphicFramePr>
        <xdr:cNvPr id="53" name="Chart 6"/>
        <xdr:cNvGraphicFramePr/>
      </xdr:nvGraphicFramePr>
      <xdr:xfrm>
        <a:off x="37641600" y="685800"/>
        <a:ext cx="8581320" cy="3867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47</xdr:col>
      <xdr:colOff>360</xdr:colOff>
      <xdr:row>31</xdr:row>
      <xdr:rowOff>38160</xdr:rowOff>
    </xdr:from>
    <xdr:to>
      <xdr:col>58</xdr:col>
      <xdr:colOff>10800</xdr:colOff>
      <xdr:row>53</xdr:row>
      <xdr:rowOff>152640</xdr:rowOff>
    </xdr:to>
    <xdr:graphicFrame>
      <xdr:nvGraphicFramePr>
        <xdr:cNvPr id="54" name="Chart 7"/>
        <xdr:cNvGraphicFramePr/>
      </xdr:nvGraphicFramePr>
      <xdr:xfrm>
        <a:off x="37641600" y="5229000"/>
        <a:ext cx="8581320" cy="3848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47</xdr:col>
      <xdr:colOff>10080</xdr:colOff>
      <xdr:row>58</xdr:row>
      <xdr:rowOff>19080</xdr:rowOff>
    </xdr:from>
    <xdr:to>
      <xdr:col>58</xdr:col>
      <xdr:colOff>720</xdr:colOff>
      <xdr:row>80</xdr:row>
      <xdr:rowOff>19440</xdr:rowOff>
    </xdr:to>
    <xdr:graphicFrame>
      <xdr:nvGraphicFramePr>
        <xdr:cNvPr id="55" name="Chart 8"/>
        <xdr:cNvGraphicFramePr/>
      </xdr:nvGraphicFramePr>
      <xdr:xfrm>
        <a:off x="37651320" y="9753480"/>
        <a:ext cx="8561520" cy="3562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</xdr:col>
      <xdr:colOff>10080</xdr:colOff>
      <xdr:row>4</xdr:row>
      <xdr:rowOff>9360</xdr:rowOff>
    </xdr:from>
    <xdr:to>
      <xdr:col>7</xdr:col>
      <xdr:colOff>20520</xdr:colOff>
      <xdr:row>24</xdr:row>
      <xdr:rowOff>19080</xdr:rowOff>
    </xdr:to>
    <xdr:graphicFrame>
      <xdr:nvGraphicFramePr>
        <xdr:cNvPr id="56" name="Chart 9"/>
        <xdr:cNvGraphicFramePr/>
      </xdr:nvGraphicFramePr>
      <xdr:xfrm>
        <a:off x="371880" y="695160"/>
        <a:ext cx="4685400" cy="3381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</xdr:col>
      <xdr:colOff>19800</xdr:colOff>
      <xdr:row>28</xdr:row>
      <xdr:rowOff>19080</xdr:rowOff>
    </xdr:from>
    <xdr:to>
      <xdr:col>7</xdr:col>
      <xdr:colOff>29880</xdr:colOff>
      <xdr:row>48</xdr:row>
      <xdr:rowOff>171720</xdr:rowOff>
    </xdr:to>
    <xdr:graphicFrame>
      <xdr:nvGraphicFramePr>
        <xdr:cNvPr id="57" name="Chart 10"/>
        <xdr:cNvGraphicFramePr/>
      </xdr:nvGraphicFramePr>
      <xdr:xfrm>
        <a:off x="381600" y="4724280"/>
        <a:ext cx="4685040" cy="3543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360</xdr:colOff>
      <xdr:row>4</xdr:row>
      <xdr:rowOff>9720</xdr:rowOff>
    </xdr:from>
    <xdr:to>
      <xdr:col>7</xdr:col>
      <xdr:colOff>614160</xdr:colOff>
      <xdr:row>23</xdr:row>
      <xdr:rowOff>162000</xdr:rowOff>
    </xdr:to>
    <xdr:graphicFrame>
      <xdr:nvGraphicFramePr>
        <xdr:cNvPr id="58" name="Chart 1"/>
        <xdr:cNvGraphicFramePr/>
      </xdr:nvGraphicFramePr>
      <xdr:xfrm>
        <a:off x="331560" y="657360"/>
        <a:ext cx="5288760" cy="3228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0</xdr:colOff>
      <xdr:row>4</xdr:row>
      <xdr:rowOff>0</xdr:rowOff>
    </xdr:from>
    <xdr:to>
      <xdr:col>23</xdr:col>
      <xdr:colOff>720</xdr:colOff>
      <xdr:row>24</xdr:row>
      <xdr:rowOff>37800</xdr:rowOff>
    </xdr:to>
    <xdr:graphicFrame>
      <xdr:nvGraphicFramePr>
        <xdr:cNvPr id="59" name="Chart 5"/>
        <xdr:cNvGraphicFramePr/>
      </xdr:nvGraphicFramePr>
      <xdr:xfrm>
        <a:off x="12797640" y="647640"/>
        <a:ext cx="4675680" cy="3276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29160</xdr:colOff>
      <xdr:row>30</xdr:row>
      <xdr:rowOff>133560</xdr:rowOff>
    </xdr:from>
    <xdr:to>
      <xdr:col>23</xdr:col>
      <xdr:colOff>39600</xdr:colOff>
      <xdr:row>50</xdr:row>
      <xdr:rowOff>162000</xdr:rowOff>
    </xdr:to>
    <xdr:graphicFrame>
      <xdr:nvGraphicFramePr>
        <xdr:cNvPr id="60" name="Chart 6"/>
        <xdr:cNvGraphicFramePr/>
      </xdr:nvGraphicFramePr>
      <xdr:xfrm>
        <a:off x="12826800" y="4991040"/>
        <a:ext cx="468540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10080</xdr:colOff>
      <xdr:row>57</xdr:row>
      <xdr:rowOff>152640</xdr:rowOff>
    </xdr:from>
    <xdr:to>
      <xdr:col>23</xdr:col>
      <xdr:colOff>10800</xdr:colOff>
      <xdr:row>77</xdr:row>
      <xdr:rowOff>162360</xdr:rowOff>
    </xdr:to>
    <xdr:graphicFrame>
      <xdr:nvGraphicFramePr>
        <xdr:cNvPr id="61" name="Chart 7"/>
        <xdr:cNvGraphicFramePr/>
      </xdr:nvGraphicFramePr>
      <xdr:xfrm>
        <a:off x="12807720" y="9382320"/>
        <a:ext cx="4675680" cy="3247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38</xdr:col>
      <xdr:colOff>10080</xdr:colOff>
      <xdr:row>4</xdr:row>
      <xdr:rowOff>9720</xdr:rowOff>
    </xdr:from>
    <xdr:to>
      <xdr:col>44</xdr:col>
      <xdr:colOff>556200</xdr:colOff>
      <xdr:row>25</xdr:row>
      <xdr:rowOff>162360</xdr:rowOff>
    </xdr:to>
    <xdr:graphicFrame>
      <xdr:nvGraphicFramePr>
        <xdr:cNvPr id="62" name="Chart 8"/>
        <xdr:cNvGraphicFramePr/>
      </xdr:nvGraphicFramePr>
      <xdr:xfrm>
        <a:off x="29169720" y="657360"/>
        <a:ext cx="5221080" cy="3552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38</xdr:col>
      <xdr:colOff>360</xdr:colOff>
      <xdr:row>31</xdr:row>
      <xdr:rowOff>360</xdr:rowOff>
    </xdr:from>
    <xdr:to>
      <xdr:col>44</xdr:col>
      <xdr:colOff>556200</xdr:colOff>
      <xdr:row>52</xdr:row>
      <xdr:rowOff>162000</xdr:rowOff>
    </xdr:to>
    <xdr:graphicFrame>
      <xdr:nvGraphicFramePr>
        <xdr:cNvPr id="63" name="Chart 9"/>
        <xdr:cNvGraphicFramePr/>
      </xdr:nvGraphicFramePr>
      <xdr:xfrm>
        <a:off x="29160000" y="5019840"/>
        <a:ext cx="5230800" cy="3562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59</xdr:col>
      <xdr:colOff>360</xdr:colOff>
      <xdr:row>4</xdr:row>
      <xdr:rowOff>0</xdr:rowOff>
    </xdr:from>
    <xdr:to>
      <xdr:col>69</xdr:col>
      <xdr:colOff>760320</xdr:colOff>
      <xdr:row>27</xdr:row>
      <xdr:rowOff>19080</xdr:rowOff>
    </xdr:to>
    <xdr:graphicFrame>
      <xdr:nvGraphicFramePr>
        <xdr:cNvPr id="64" name="Chart 10"/>
        <xdr:cNvGraphicFramePr/>
      </xdr:nvGraphicFramePr>
      <xdr:xfrm>
        <a:off x="45522000" y="647640"/>
        <a:ext cx="8551440" cy="3743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58</xdr:col>
      <xdr:colOff>769320</xdr:colOff>
      <xdr:row>31</xdr:row>
      <xdr:rowOff>9720</xdr:rowOff>
    </xdr:from>
    <xdr:to>
      <xdr:col>70</xdr:col>
      <xdr:colOff>1080</xdr:colOff>
      <xdr:row>54</xdr:row>
      <xdr:rowOff>9720</xdr:rowOff>
    </xdr:to>
    <xdr:graphicFrame>
      <xdr:nvGraphicFramePr>
        <xdr:cNvPr id="65" name="Chart 11"/>
        <xdr:cNvGraphicFramePr/>
      </xdr:nvGraphicFramePr>
      <xdr:xfrm>
        <a:off x="45511920" y="5029200"/>
        <a:ext cx="8581320" cy="3724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59</xdr:col>
      <xdr:colOff>360</xdr:colOff>
      <xdr:row>58</xdr:row>
      <xdr:rowOff>360</xdr:rowOff>
    </xdr:from>
    <xdr:to>
      <xdr:col>70</xdr:col>
      <xdr:colOff>20880</xdr:colOff>
      <xdr:row>80</xdr:row>
      <xdr:rowOff>38160</xdr:rowOff>
    </xdr:to>
    <xdr:graphicFrame>
      <xdr:nvGraphicFramePr>
        <xdr:cNvPr id="66" name="Chart 12"/>
        <xdr:cNvGraphicFramePr/>
      </xdr:nvGraphicFramePr>
      <xdr:xfrm>
        <a:off x="45522000" y="9391680"/>
        <a:ext cx="8591040" cy="3600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360</xdr:colOff>
      <xdr:row>4</xdr:row>
      <xdr:rowOff>9720</xdr:rowOff>
    </xdr:from>
    <xdr:to>
      <xdr:col>7</xdr:col>
      <xdr:colOff>614160</xdr:colOff>
      <xdr:row>23</xdr:row>
      <xdr:rowOff>162000</xdr:rowOff>
    </xdr:to>
    <xdr:graphicFrame>
      <xdr:nvGraphicFramePr>
        <xdr:cNvPr id="67" name="Chart 1"/>
        <xdr:cNvGraphicFramePr/>
      </xdr:nvGraphicFramePr>
      <xdr:xfrm>
        <a:off x="331560" y="657360"/>
        <a:ext cx="5288760" cy="3228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17</xdr:col>
      <xdr:colOff>0</xdr:colOff>
      <xdr:row>4</xdr:row>
      <xdr:rowOff>0</xdr:rowOff>
    </xdr:from>
    <xdr:to>
      <xdr:col>23</xdr:col>
      <xdr:colOff>720</xdr:colOff>
      <xdr:row>24</xdr:row>
      <xdr:rowOff>37800</xdr:rowOff>
    </xdr:to>
    <xdr:graphicFrame>
      <xdr:nvGraphicFramePr>
        <xdr:cNvPr id="68" name="Chart 5"/>
        <xdr:cNvGraphicFramePr/>
      </xdr:nvGraphicFramePr>
      <xdr:xfrm>
        <a:off x="12797640" y="647640"/>
        <a:ext cx="4675680" cy="3276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17</xdr:col>
      <xdr:colOff>29160</xdr:colOff>
      <xdr:row>30</xdr:row>
      <xdr:rowOff>133560</xdr:rowOff>
    </xdr:from>
    <xdr:to>
      <xdr:col>23</xdr:col>
      <xdr:colOff>39600</xdr:colOff>
      <xdr:row>50</xdr:row>
      <xdr:rowOff>162000</xdr:rowOff>
    </xdr:to>
    <xdr:graphicFrame>
      <xdr:nvGraphicFramePr>
        <xdr:cNvPr id="69" name="Chart 6"/>
        <xdr:cNvGraphicFramePr/>
      </xdr:nvGraphicFramePr>
      <xdr:xfrm>
        <a:off x="12826800" y="4991040"/>
        <a:ext cx="468540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17</xdr:col>
      <xdr:colOff>10080</xdr:colOff>
      <xdr:row>57</xdr:row>
      <xdr:rowOff>152640</xdr:rowOff>
    </xdr:from>
    <xdr:to>
      <xdr:col>23</xdr:col>
      <xdr:colOff>10800</xdr:colOff>
      <xdr:row>77</xdr:row>
      <xdr:rowOff>162360</xdr:rowOff>
    </xdr:to>
    <xdr:graphicFrame>
      <xdr:nvGraphicFramePr>
        <xdr:cNvPr id="70" name="Chart 7"/>
        <xdr:cNvGraphicFramePr/>
      </xdr:nvGraphicFramePr>
      <xdr:xfrm>
        <a:off x="12807720" y="9382320"/>
        <a:ext cx="4675680" cy="3247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38</xdr:col>
      <xdr:colOff>10080</xdr:colOff>
      <xdr:row>4</xdr:row>
      <xdr:rowOff>9720</xdr:rowOff>
    </xdr:from>
    <xdr:to>
      <xdr:col>44</xdr:col>
      <xdr:colOff>556200</xdr:colOff>
      <xdr:row>25</xdr:row>
      <xdr:rowOff>162360</xdr:rowOff>
    </xdr:to>
    <xdr:graphicFrame>
      <xdr:nvGraphicFramePr>
        <xdr:cNvPr id="71" name="Chart 8"/>
        <xdr:cNvGraphicFramePr/>
      </xdr:nvGraphicFramePr>
      <xdr:xfrm>
        <a:off x="29169720" y="657360"/>
        <a:ext cx="5221080" cy="3552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38</xdr:col>
      <xdr:colOff>360</xdr:colOff>
      <xdr:row>31</xdr:row>
      <xdr:rowOff>360</xdr:rowOff>
    </xdr:from>
    <xdr:to>
      <xdr:col>44</xdr:col>
      <xdr:colOff>556200</xdr:colOff>
      <xdr:row>52</xdr:row>
      <xdr:rowOff>162000</xdr:rowOff>
    </xdr:to>
    <xdr:graphicFrame>
      <xdr:nvGraphicFramePr>
        <xdr:cNvPr id="72" name="Chart 9"/>
        <xdr:cNvGraphicFramePr/>
      </xdr:nvGraphicFramePr>
      <xdr:xfrm>
        <a:off x="29160000" y="5019840"/>
        <a:ext cx="5230800" cy="3562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59</xdr:col>
      <xdr:colOff>360</xdr:colOff>
      <xdr:row>4</xdr:row>
      <xdr:rowOff>0</xdr:rowOff>
    </xdr:from>
    <xdr:to>
      <xdr:col>69</xdr:col>
      <xdr:colOff>760320</xdr:colOff>
      <xdr:row>27</xdr:row>
      <xdr:rowOff>19080</xdr:rowOff>
    </xdr:to>
    <xdr:graphicFrame>
      <xdr:nvGraphicFramePr>
        <xdr:cNvPr id="73" name="Chart 10"/>
        <xdr:cNvGraphicFramePr/>
      </xdr:nvGraphicFramePr>
      <xdr:xfrm>
        <a:off x="45522000" y="647640"/>
        <a:ext cx="8551440" cy="3743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58</xdr:col>
      <xdr:colOff>769320</xdr:colOff>
      <xdr:row>31</xdr:row>
      <xdr:rowOff>9720</xdr:rowOff>
    </xdr:from>
    <xdr:to>
      <xdr:col>70</xdr:col>
      <xdr:colOff>1080</xdr:colOff>
      <xdr:row>54</xdr:row>
      <xdr:rowOff>9720</xdr:rowOff>
    </xdr:to>
    <xdr:graphicFrame>
      <xdr:nvGraphicFramePr>
        <xdr:cNvPr id="74" name="Chart 11"/>
        <xdr:cNvGraphicFramePr/>
      </xdr:nvGraphicFramePr>
      <xdr:xfrm>
        <a:off x="45511920" y="5029200"/>
        <a:ext cx="8581320" cy="3724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59</xdr:col>
      <xdr:colOff>360</xdr:colOff>
      <xdr:row>58</xdr:row>
      <xdr:rowOff>360</xdr:rowOff>
    </xdr:from>
    <xdr:to>
      <xdr:col>70</xdr:col>
      <xdr:colOff>20880</xdr:colOff>
      <xdr:row>80</xdr:row>
      <xdr:rowOff>38160</xdr:rowOff>
    </xdr:to>
    <xdr:graphicFrame>
      <xdr:nvGraphicFramePr>
        <xdr:cNvPr id="75" name="Chart 12"/>
        <xdr:cNvGraphicFramePr/>
      </xdr:nvGraphicFramePr>
      <xdr:xfrm>
        <a:off x="45522000" y="9391680"/>
        <a:ext cx="8591040" cy="3600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382320</xdr:colOff>
      <xdr:row>2</xdr:row>
      <xdr:rowOff>95400</xdr:rowOff>
    </xdr:from>
    <xdr:to>
      <xdr:col>14</xdr:col>
      <xdr:colOff>393120</xdr:colOff>
      <xdr:row>29</xdr:row>
      <xdr:rowOff>162000</xdr:rowOff>
    </xdr:to>
    <xdr:graphicFrame>
      <xdr:nvGraphicFramePr>
        <xdr:cNvPr id="76" name="1 Gráfico"/>
        <xdr:cNvGraphicFramePr/>
      </xdr:nvGraphicFramePr>
      <xdr:xfrm>
        <a:off x="642960" y="657360"/>
        <a:ext cx="10591200" cy="4438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382320</xdr:colOff>
      <xdr:row>2</xdr:row>
      <xdr:rowOff>95400</xdr:rowOff>
    </xdr:from>
    <xdr:to>
      <xdr:col>14</xdr:col>
      <xdr:colOff>504000</xdr:colOff>
      <xdr:row>30</xdr:row>
      <xdr:rowOff>86040</xdr:rowOff>
    </xdr:to>
    <xdr:graphicFrame>
      <xdr:nvGraphicFramePr>
        <xdr:cNvPr id="77" name="1 Gráfico"/>
        <xdr:cNvGraphicFramePr/>
      </xdr:nvGraphicFramePr>
      <xdr:xfrm>
        <a:off x="642960" y="657360"/>
        <a:ext cx="10702080" cy="4524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231480</xdr:colOff>
      <xdr:row>4</xdr:row>
      <xdr:rowOff>38160</xdr:rowOff>
    </xdr:from>
    <xdr:to>
      <xdr:col>13</xdr:col>
      <xdr:colOff>272160</xdr:colOff>
      <xdr:row>29</xdr:row>
      <xdr:rowOff>95400</xdr:rowOff>
    </xdr:to>
    <xdr:graphicFrame>
      <xdr:nvGraphicFramePr>
        <xdr:cNvPr id="78" name="Chart 9"/>
        <xdr:cNvGraphicFramePr/>
      </xdr:nvGraphicFramePr>
      <xdr:xfrm>
        <a:off x="351360" y="971280"/>
        <a:ext cx="4613760" cy="4153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25</xdr:col>
      <xdr:colOff>10440</xdr:colOff>
      <xdr:row>58</xdr:row>
      <xdr:rowOff>19080</xdr:rowOff>
    </xdr:from>
    <xdr:to>
      <xdr:col>34</xdr:col>
      <xdr:colOff>1080</xdr:colOff>
      <xdr:row>80</xdr:row>
      <xdr:rowOff>19080</xdr:rowOff>
    </xdr:to>
    <xdr:graphicFrame>
      <xdr:nvGraphicFramePr>
        <xdr:cNvPr id="79" name="Chart 8"/>
        <xdr:cNvGraphicFramePr/>
      </xdr:nvGraphicFramePr>
      <xdr:xfrm>
        <a:off x="19695960" y="9486720"/>
        <a:ext cx="6779880" cy="3562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27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29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M18"/>
  <sheetViews>
    <sheetView showFormulas="false" showGridLines="false" showRowColHeaders="fals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E3" activeCellId="0" sqref="E3"/>
    </sheetView>
  </sheetViews>
  <sheetFormatPr defaultRowHeight="12.75" zeroHeight="false" outlineLevelRow="0" outlineLevelCol="0"/>
  <cols>
    <col collapsed="false" customWidth="true" hidden="false" outlineLevel="0" max="1" min="1" style="0" width="5.7"/>
    <col collapsed="false" customWidth="true" hidden="false" outlineLevel="0" max="3" min="2" style="0" width="12.83"/>
    <col collapsed="false" customWidth="true" hidden="false" outlineLevel="0" max="1025" min="4" style="0" width="11.04"/>
  </cols>
  <sheetData>
    <row r="2" customFormat="false" ht="13.5" hidden="false" customHeight="false" outlineLevel="0" collapsed="false"/>
    <row r="3" customFormat="false" ht="29.25" hidden="false" customHeight="false" outlineLevel="0" collapsed="false">
      <c r="B3" s="1" t="s">
        <v>0</v>
      </c>
      <c r="E3" s="2"/>
    </row>
    <row r="4" customFormat="false" ht="13.5" hidden="false" customHeight="false" outlineLevel="0" collapsed="false"/>
    <row r="9" customFormat="false" ht="12.75" hidden="false" customHeight="false" outlineLevel="0" collapsed="false">
      <c r="E9" s="3"/>
      <c r="F9" s="3"/>
      <c r="G9" s="3"/>
      <c r="H9" s="3"/>
      <c r="I9" s="3"/>
      <c r="J9" s="3"/>
      <c r="K9" s="3"/>
      <c r="L9" s="3"/>
      <c r="M9" s="3"/>
    </row>
    <row r="10" customFormat="false" ht="12.75" hidden="false" customHeight="false" outlineLevel="0" collapsed="false">
      <c r="E10" s="3"/>
      <c r="F10" s="3"/>
      <c r="G10" s="3"/>
      <c r="H10" s="3"/>
      <c r="I10" s="3"/>
      <c r="J10" s="3"/>
      <c r="K10" s="3"/>
      <c r="L10" s="3"/>
      <c r="M10" s="3"/>
    </row>
    <row r="11" customFormat="false" ht="12.75" hidden="false" customHeight="false" outlineLevel="0" collapsed="false">
      <c r="E11" s="3"/>
      <c r="F11" s="3"/>
      <c r="G11" s="3"/>
      <c r="H11" s="3"/>
      <c r="I11" s="3"/>
      <c r="J11" s="3"/>
      <c r="K11" s="3"/>
      <c r="L11" s="3"/>
      <c r="M11" s="3"/>
    </row>
    <row r="12" customFormat="false" ht="12.75" hidden="false" customHeight="false" outlineLevel="0" collapsed="false">
      <c r="E12" s="3"/>
      <c r="F12" s="3"/>
      <c r="G12" s="3"/>
      <c r="H12" s="3"/>
      <c r="I12" s="3"/>
      <c r="J12" s="3"/>
      <c r="K12" s="3"/>
      <c r="L12" s="3"/>
      <c r="M12" s="3"/>
    </row>
    <row r="13" customFormat="false" ht="12.75" hidden="false" customHeight="false" outlineLevel="0" collapsed="false">
      <c r="D13" s="4"/>
      <c r="E13" s="3"/>
      <c r="F13" s="3"/>
      <c r="G13" s="3"/>
      <c r="H13" s="3"/>
      <c r="I13" s="3"/>
      <c r="J13" s="3"/>
      <c r="K13" s="3"/>
      <c r="L13" s="3"/>
      <c r="M13" s="3"/>
    </row>
    <row r="14" customFormat="false" ht="15.75" hidden="false" customHeight="false" outlineLevel="0" collapsed="false">
      <c r="E14" s="3"/>
      <c r="F14" s="3"/>
      <c r="G14" s="5"/>
      <c r="H14" s="5"/>
      <c r="I14" s="5"/>
      <c r="J14" s="3"/>
      <c r="K14" s="3"/>
      <c r="L14" s="3"/>
      <c r="M14" s="3"/>
    </row>
    <row r="15" customFormat="false" ht="12.75" hidden="false" customHeight="false" outlineLevel="0" collapsed="false">
      <c r="E15" s="3"/>
      <c r="F15" s="3"/>
      <c r="G15" s="3"/>
      <c r="H15" s="3"/>
      <c r="I15" s="3"/>
      <c r="J15" s="3"/>
      <c r="K15" s="3"/>
      <c r="L15" s="3"/>
      <c r="M15" s="3"/>
    </row>
    <row r="16" customFormat="false" ht="12.75" hidden="false" customHeight="false" outlineLevel="0" collapsed="false">
      <c r="E16" s="3"/>
      <c r="F16" s="3"/>
      <c r="G16" s="3"/>
      <c r="H16" s="3"/>
      <c r="I16" s="3"/>
      <c r="J16" s="3"/>
      <c r="K16" s="3"/>
      <c r="L16" s="3"/>
      <c r="M16" s="3"/>
    </row>
    <row r="17" customFormat="false" ht="12.75" hidden="false" customHeight="false" outlineLevel="0" collapsed="false">
      <c r="E17" s="3"/>
      <c r="F17" s="3"/>
      <c r="G17" s="3"/>
      <c r="H17" s="3"/>
      <c r="I17" s="3"/>
      <c r="J17" s="3"/>
      <c r="K17" s="3"/>
      <c r="L17" s="3"/>
      <c r="M17" s="3"/>
    </row>
    <row r="18" customFormat="false" ht="12.75" hidden="false" customHeight="false" outlineLevel="0" collapsed="false">
      <c r="E18" s="3"/>
      <c r="F18" s="3"/>
      <c r="G18" s="3"/>
      <c r="H18" s="3"/>
      <c r="I18" s="3"/>
      <c r="J18" s="3"/>
      <c r="K18" s="3"/>
      <c r="L18" s="3"/>
      <c r="M18" s="3"/>
    </row>
  </sheetData>
  <mergeCells count="1">
    <mergeCell ref="G14:I14"/>
  </mergeCells>
  <hyperlinks>
    <hyperlink ref="B3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04"/>
  <sheetViews>
    <sheetView showFormulas="false" showGridLines="false" showRowColHeaders="false" showZeros="true" rightToLeft="false" tabSelected="false" showOutlineSymbols="true" defaultGridColor="true" view="normal" topLeftCell="A73" colorId="64" zoomScale="100" zoomScaleNormal="100" zoomScalePageLayoutView="100" workbookViewId="0">
      <selection pane="topLeft" activeCell="W5" activeCellId="0" sqref="W5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1" min="3" style="0" width="11.04"/>
    <col collapsed="false" customWidth="true" hidden="false" outlineLevel="0" max="12" min="12" style="0" width="13.12"/>
    <col collapsed="false" customWidth="true" hidden="false" outlineLevel="0" max="13" min="13" style="0" width="12.55"/>
    <col collapsed="false" customWidth="true" hidden="false" outlineLevel="0" max="14" min="14" style="0" width="6.13"/>
    <col collapsed="false" customWidth="true" hidden="false" outlineLevel="0" max="15" min="15" style="0" width="11.69"/>
    <col collapsed="false" customWidth="false" hidden="false" outlineLevel="0" max="16" min="16" style="0" width="11.55"/>
    <col collapsed="false" customWidth="true" hidden="false" outlineLevel="0" max="21" min="17" style="0" width="11.04"/>
    <col collapsed="false" customWidth="true" hidden="false" outlineLevel="0" max="23" min="22" style="0" width="13.83"/>
    <col collapsed="false" customWidth="true" hidden="false" outlineLevel="0" max="47" min="24" style="0" width="11.04"/>
    <col collapsed="false" customWidth="true" hidden="false" outlineLevel="0" max="48" min="48" style="0" width="13.83"/>
    <col collapsed="false" customWidth="true" hidden="false" outlineLevel="0" max="1025" min="49" style="0" width="11.04"/>
  </cols>
  <sheetData>
    <row r="1" customFormat="false" ht="15.75" hidden="false" customHeight="false" outlineLevel="0" collapsed="false">
      <c r="B1" s="133" t="s">
        <v>4</v>
      </c>
      <c r="D1" s="10"/>
      <c r="E1" s="10"/>
      <c r="F1" s="10"/>
      <c r="G1" s="10"/>
      <c r="L1" s="134" t="s">
        <v>0</v>
      </c>
      <c r="M1" s="134"/>
      <c r="P1" s="133" t="s">
        <v>4</v>
      </c>
      <c r="Y1" s="134" t="s">
        <v>0</v>
      </c>
      <c r="Z1" s="134"/>
      <c r="AB1" s="133" t="s">
        <v>4</v>
      </c>
      <c r="AH1" s="174" t="s">
        <v>234</v>
      </c>
      <c r="AI1" s="174"/>
      <c r="AJ1" s="174"/>
      <c r="AK1" s="134" t="s">
        <v>0</v>
      </c>
      <c r="AL1" s="134"/>
      <c r="AN1" s="133" t="s">
        <v>4</v>
      </c>
      <c r="AT1" s="174" t="s">
        <v>234</v>
      </c>
      <c r="AU1" s="174"/>
      <c r="AV1" s="174"/>
      <c r="AW1" s="134" t="s">
        <v>0</v>
      </c>
      <c r="AX1" s="134"/>
    </row>
    <row r="2" customFormat="false" ht="13.5" hidden="false" customHeight="false" outlineLevel="0" collapsed="false">
      <c r="B2" s="10" t="s">
        <v>246</v>
      </c>
      <c r="L2" s="134"/>
      <c r="M2" s="134"/>
      <c r="P2" s="10" t="s">
        <v>247</v>
      </c>
      <c r="Y2" s="134"/>
      <c r="Z2" s="134"/>
      <c r="AB2" s="10" t="s">
        <v>248</v>
      </c>
      <c r="AK2" s="134"/>
      <c r="AL2" s="134"/>
      <c r="AN2" s="21" t="s">
        <v>249</v>
      </c>
      <c r="AW2" s="134"/>
      <c r="AX2" s="134"/>
    </row>
    <row r="3" customFormat="false" ht="13.5" hidden="false" customHeight="false" outlineLevel="0" collapsed="false">
      <c r="B3" s="21" t="str">
        <f aca="false">EXPT_VL!B3</f>
        <v>Periodo:1995:1-2019:1</v>
      </c>
      <c r="C3" s="21"/>
      <c r="P3" s="21" t="str">
        <f aca="false">EXPT_VL!B3</f>
        <v>Periodo:1995:1-2019:1</v>
      </c>
      <c r="AB3" s="21" t="str">
        <f aca="false">EXPT_VL!AB3</f>
        <v>Periodo:1995-2014</v>
      </c>
      <c r="AN3" s="21" t="str">
        <f aca="false">EXPT_VL!AB3</f>
        <v>Periodo:1995-2014</v>
      </c>
    </row>
    <row r="4" customFormat="false" ht="13.5" hidden="false" customHeight="false" outlineLevel="0" collapsed="false">
      <c r="B4" s="21" t="s">
        <v>17</v>
      </c>
      <c r="P4" s="21" t="s">
        <v>250</v>
      </c>
      <c r="AB4" s="21" t="s">
        <v>250</v>
      </c>
      <c r="AN4" s="21" t="s">
        <v>250</v>
      </c>
    </row>
    <row r="5" customFormat="false" ht="33" hidden="false" customHeight="true" outlineLevel="0" collapsed="false">
      <c r="B5" s="136" t="s">
        <v>124</v>
      </c>
      <c r="C5" s="137" t="s">
        <v>47</v>
      </c>
      <c r="D5" s="137" t="s">
        <v>73</v>
      </c>
      <c r="E5" s="137" t="s">
        <v>74</v>
      </c>
      <c r="F5" s="137" t="s">
        <v>76</v>
      </c>
      <c r="G5" s="137" t="s">
        <v>77</v>
      </c>
      <c r="H5" s="137" t="s">
        <v>79</v>
      </c>
      <c r="I5" s="137" t="s">
        <v>82</v>
      </c>
      <c r="J5" s="138" t="s">
        <v>83</v>
      </c>
      <c r="K5" s="139" t="s">
        <v>125</v>
      </c>
      <c r="L5" s="140" t="s">
        <v>251</v>
      </c>
      <c r="M5" s="141" t="s">
        <v>127</v>
      </c>
      <c r="N5" s="183"/>
      <c r="P5" s="142" t="s">
        <v>128</v>
      </c>
      <c r="Q5" s="137" t="s">
        <v>47</v>
      </c>
      <c r="R5" s="137" t="s">
        <v>73</v>
      </c>
      <c r="S5" s="137" t="str">
        <f aca="false">E5</f>
        <v>Castilla-La Mancha</v>
      </c>
      <c r="T5" s="137" t="s">
        <v>76</v>
      </c>
      <c r="U5" s="137" t="s">
        <v>77</v>
      </c>
      <c r="V5" s="137" t="s">
        <v>79</v>
      </c>
      <c r="W5" s="137" t="s">
        <v>82</v>
      </c>
      <c r="X5" s="137" t="s">
        <v>83</v>
      </c>
      <c r="Y5" s="143" t="s">
        <v>125</v>
      </c>
      <c r="Z5" s="144" t="s">
        <v>129</v>
      </c>
      <c r="AB5" s="145" t="s">
        <v>128</v>
      </c>
      <c r="AC5" s="146" t="s">
        <v>47</v>
      </c>
      <c r="AD5" s="146" t="s">
        <v>73</v>
      </c>
      <c r="AE5" s="146" t="s">
        <v>116</v>
      </c>
      <c r="AF5" s="146" t="s">
        <v>76</v>
      </c>
      <c r="AG5" s="146" t="s">
        <v>77</v>
      </c>
      <c r="AH5" s="146" t="s">
        <v>79</v>
      </c>
      <c r="AI5" s="146" t="s">
        <v>82</v>
      </c>
      <c r="AJ5" s="146" t="s">
        <v>83</v>
      </c>
      <c r="AK5" s="147" t="s">
        <v>125</v>
      </c>
      <c r="AL5" s="148" t="s">
        <v>129</v>
      </c>
      <c r="AN5" s="145" t="s">
        <v>128</v>
      </c>
      <c r="AO5" s="146" t="s">
        <v>47</v>
      </c>
      <c r="AP5" s="146" t="s">
        <v>73</v>
      </c>
      <c r="AQ5" s="146" t="s">
        <v>74</v>
      </c>
      <c r="AR5" s="146" t="s">
        <v>76</v>
      </c>
      <c r="AS5" s="146" t="s">
        <v>77</v>
      </c>
      <c r="AT5" s="146" t="s">
        <v>79</v>
      </c>
      <c r="AU5" s="146" t="s">
        <v>82</v>
      </c>
      <c r="AV5" s="146" t="s">
        <v>83</v>
      </c>
      <c r="AW5" s="147" t="s">
        <v>125</v>
      </c>
      <c r="AX5" s="148" t="s">
        <v>129</v>
      </c>
    </row>
    <row r="6" customFormat="false" ht="13.5" hidden="false" customHeight="false" outlineLevel="0" collapsed="false">
      <c r="B6" s="155" t="s">
        <v>130</v>
      </c>
      <c r="C6" s="150" t="n">
        <v>4559.97142007392</v>
      </c>
      <c r="D6" s="150" t="n">
        <v>3836.38782567531</v>
      </c>
      <c r="E6" s="150" t="n">
        <v>4960.01372858843</v>
      </c>
      <c r="F6" s="150" t="n">
        <v>5941.509238919</v>
      </c>
      <c r="G6" s="150" t="n">
        <v>639.708360108626</v>
      </c>
      <c r="H6" s="150" t="n">
        <v>2741.79450591378</v>
      </c>
      <c r="I6" s="151" t="n">
        <v>1360.89364851263</v>
      </c>
      <c r="J6" s="151" t="n">
        <v>4081.11827324405</v>
      </c>
      <c r="K6" s="152" t="n">
        <v>15849.2617556652</v>
      </c>
      <c r="L6" s="153" t="n">
        <f aca="false">SUM(C6:K6)</f>
        <v>43970.6587567009</v>
      </c>
      <c r="M6" s="154"/>
      <c r="N6" s="184"/>
      <c r="P6" s="155" t="n">
        <v>1995</v>
      </c>
      <c r="Q6" s="150" t="n">
        <f aca="false">SUM(C6:C9)</f>
        <v>16858.7657515038</v>
      </c>
      <c r="R6" s="150" t="n">
        <f aca="false">SUM(D6:D9)</f>
        <v>17491.6313553653</v>
      </c>
      <c r="S6" s="150" t="n">
        <f aca="false">SUM(E6:E9)</f>
        <v>17244.0346864776</v>
      </c>
      <c r="T6" s="150" t="n">
        <f aca="false">SUM(F6:F9)</f>
        <v>20089.9053178929</v>
      </c>
      <c r="U6" s="150" t="n">
        <f aca="false">SUM(G6:G9)</f>
        <v>2303.83069694846</v>
      </c>
      <c r="V6" s="150" t="n">
        <f aca="false">SUM(H6:H9)</f>
        <v>12184.6411098595</v>
      </c>
      <c r="W6" s="151" t="n">
        <f aca="false">SUM(I6:I9)</f>
        <v>6214.44928382412</v>
      </c>
      <c r="X6" s="151" t="n">
        <f aca="false">SUM(J6:J9)</f>
        <v>14954.8007401102</v>
      </c>
      <c r="Y6" s="152" t="n">
        <f aca="false">SUM(K6:K9)</f>
        <v>68693.4244186171</v>
      </c>
      <c r="Z6" s="153" t="n">
        <f aca="false">SUM(L6:L9)</f>
        <v>176035.483360599</v>
      </c>
      <c r="AB6" s="156" t="n">
        <v>1995</v>
      </c>
      <c r="AC6" s="157" t="n">
        <v>17538.3305356253</v>
      </c>
      <c r="AD6" s="157" t="n">
        <v>17518.6265727761</v>
      </c>
      <c r="AE6" s="157" t="n">
        <v>17276.4048402345</v>
      </c>
      <c r="AF6" s="157" t="n">
        <v>20175.9146508406</v>
      </c>
      <c r="AG6" s="157" t="n">
        <v>2307.91173821295</v>
      </c>
      <c r="AH6" s="157" t="n">
        <v>12240.2100589352</v>
      </c>
      <c r="AI6" s="157" t="n">
        <v>6218.56886434319</v>
      </c>
      <c r="AJ6" s="157" t="n">
        <v>15043.8926575657</v>
      </c>
      <c r="AK6" s="158" t="n">
        <v>72003.4207987421</v>
      </c>
      <c r="AL6" s="159" t="n">
        <f aca="false">SUM(AC6:AK6)</f>
        <v>180323.280717276</v>
      </c>
      <c r="AN6" s="156" t="n">
        <v>1995</v>
      </c>
      <c r="AO6" s="157" t="n">
        <v>679.564784121534</v>
      </c>
      <c r="AP6" s="157" t="n">
        <v>26.9952174107297</v>
      </c>
      <c r="AQ6" s="157" t="n">
        <v>32.3701537569343</v>
      </c>
      <c r="AR6" s="157" t="n">
        <v>86.0093329476539</v>
      </c>
      <c r="AS6" s="157" t="n">
        <v>4.08104126448848</v>
      </c>
      <c r="AT6" s="157" t="n">
        <v>55.5689490756917</v>
      </c>
      <c r="AU6" s="157" t="n">
        <v>4.11958051906258</v>
      </c>
      <c r="AV6" s="157" t="n">
        <v>89.0919174555502</v>
      </c>
      <c r="AW6" s="158" t="n">
        <v>535.99649390677</v>
      </c>
      <c r="AX6" s="159" t="n">
        <f aca="false">SUM(AO6:AW6)</f>
        <v>1513.79747045842</v>
      </c>
    </row>
    <row r="7" customFormat="false" ht="12.75" hidden="false" customHeight="false" outlineLevel="0" collapsed="false">
      <c r="B7" s="160" t="s">
        <v>131</v>
      </c>
      <c r="C7" s="161" t="n">
        <v>4124.34236191183</v>
      </c>
      <c r="D7" s="161" t="n">
        <v>5031.1783715065</v>
      </c>
      <c r="E7" s="161" t="n">
        <v>4257.93958554511</v>
      </c>
      <c r="F7" s="161" t="n">
        <v>4604.88246362739</v>
      </c>
      <c r="G7" s="161" t="n">
        <v>603.684988649173</v>
      </c>
      <c r="H7" s="161" t="n">
        <v>3525.02909137195</v>
      </c>
      <c r="I7" s="162" t="n">
        <v>1688.95922860901</v>
      </c>
      <c r="J7" s="162" t="n">
        <v>4023.92742482289</v>
      </c>
      <c r="K7" s="163" t="n">
        <v>18745.9225275895</v>
      </c>
      <c r="L7" s="164" t="n">
        <f aca="false">SUM(C7:K7)</f>
        <v>46605.8660436334</v>
      </c>
      <c r="M7" s="165"/>
      <c r="N7" s="184"/>
      <c r="P7" s="160" t="n">
        <v>1996</v>
      </c>
      <c r="Q7" s="166" t="n">
        <f aca="false">SUM(C10:C13)</f>
        <v>14564.9041275706</v>
      </c>
      <c r="R7" s="166" t="n">
        <f aca="false">SUM(D10:D13)</f>
        <v>16010.068917369</v>
      </c>
      <c r="S7" s="166" t="n">
        <f aca="false">SUM(E10:E13)</f>
        <v>15310.3040415796</v>
      </c>
      <c r="T7" s="166" t="n">
        <f aca="false">SUM(F10:F13)</f>
        <v>19512.1745505604</v>
      </c>
      <c r="U7" s="166" t="n">
        <f aca="false">SUM(G10:G13)</f>
        <v>2070.67070745693</v>
      </c>
      <c r="V7" s="166" t="n">
        <f aca="false">SUM(H10:H13)</f>
        <v>10890.9677625945</v>
      </c>
      <c r="W7" s="166" t="n">
        <f aca="false">SUM(I10:I13)</f>
        <v>5960.37709725763</v>
      </c>
      <c r="X7" s="166" t="n">
        <f aca="false">SUM(J10:J13)</f>
        <v>15097.5015851639</v>
      </c>
      <c r="Y7" s="167" t="n">
        <f aca="false">SUM(K10:K13)</f>
        <v>67325.9731512358</v>
      </c>
      <c r="Z7" s="168" t="n">
        <f aca="false">SUM(L10:L13)</f>
        <v>166742.941940788</v>
      </c>
      <c r="AB7" s="156" t="n">
        <v>1996</v>
      </c>
      <c r="AC7" s="157" t="n">
        <v>15138.2428539106</v>
      </c>
      <c r="AD7" s="157" t="n">
        <v>16030.6967844896</v>
      </c>
      <c r="AE7" s="157" t="n">
        <v>15340.6549276968</v>
      </c>
      <c r="AF7" s="157" t="n">
        <v>19595.609158974</v>
      </c>
      <c r="AG7" s="157" t="n">
        <v>2072.7072522349</v>
      </c>
      <c r="AH7" s="157" t="n">
        <v>10930.0843773476</v>
      </c>
      <c r="AI7" s="157" t="n">
        <v>5973.6602549125</v>
      </c>
      <c r="AJ7" s="157" t="n">
        <v>15109.4323312038</v>
      </c>
      <c r="AK7" s="158" t="n">
        <v>70668.137081909</v>
      </c>
      <c r="AL7" s="159" t="n">
        <f aca="false">SUM(AC7:AK7)</f>
        <v>170859.225022679</v>
      </c>
      <c r="AN7" s="156" t="n">
        <v>1996</v>
      </c>
      <c r="AO7" s="157" t="n">
        <v>573.338726339953</v>
      </c>
      <c r="AP7" s="157" t="n">
        <v>20.6278671206139</v>
      </c>
      <c r="AQ7" s="157" t="n">
        <v>30.3508861171252</v>
      </c>
      <c r="AR7" s="157" t="n">
        <v>83.4346084135109</v>
      </c>
      <c r="AS7" s="157" t="n">
        <v>2.03654477797064</v>
      </c>
      <c r="AT7" s="157" t="n">
        <v>39.1166147531206</v>
      </c>
      <c r="AU7" s="157" t="n">
        <v>13.2831576548727</v>
      </c>
      <c r="AV7" s="157" t="n">
        <v>11.9307460399012</v>
      </c>
      <c r="AW7" s="158" t="n">
        <v>360.388008803639</v>
      </c>
      <c r="AX7" s="159" t="n">
        <f aca="false">SUM(AO7:AW7)</f>
        <v>1134.50716002071</v>
      </c>
    </row>
    <row r="8" customFormat="false" ht="12.75" hidden="false" customHeight="false" outlineLevel="0" collapsed="false">
      <c r="B8" s="160" t="s">
        <v>132</v>
      </c>
      <c r="C8" s="161" t="n">
        <v>4328.48243625236</v>
      </c>
      <c r="D8" s="161" t="n">
        <v>4525.09598821527</v>
      </c>
      <c r="E8" s="161" t="n">
        <v>3925.2814182916</v>
      </c>
      <c r="F8" s="161" t="n">
        <v>4520.01727154538</v>
      </c>
      <c r="G8" s="161" t="n">
        <v>520.675505637831</v>
      </c>
      <c r="H8" s="161" t="n">
        <v>2751.53421060341</v>
      </c>
      <c r="I8" s="162" t="n">
        <v>1498.77052830293</v>
      </c>
      <c r="J8" s="162" t="n">
        <v>3228.10222899628</v>
      </c>
      <c r="K8" s="163" t="n">
        <v>16576.4398137035</v>
      </c>
      <c r="L8" s="164" t="n">
        <f aca="false">SUM(C8:K8)</f>
        <v>41874.3994015486</v>
      </c>
      <c r="M8" s="165"/>
      <c r="N8" s="184"/>
      <c r="P8" s="160" t="n">
        <v>1997</v>
      </c>
      <c r="Q8" s="150" t="n">
        <f aca="false">SUM(C14:C17)</f>
        <v>15247.1302666181</v>
      </c>
      <c r="R8" s="150" t="n">
        <f aca="false">SUM(D14:D17)</f>
        <v>17516.186951709</v>
      </c>
      <c r="S8" s="150" t="n">
        <f aca="false">SUM(E14:E17)</f>
        <v>17489.5943768429</v>
      </c>
      <c r="T8" s="150" t="n">
        <f aca="false">SUM(F14:F17)</f>
        <v>18854.3113634394</v>
      </c>
      <c r="U8" s="150" t="n">
        <f aca="false">SUM(G14:G17)</f>
        <v>2196.98273496599</v>
      </c>
      <c r="V8" s="150" t="n">
        <f aca="false">SUM(H14:H17)</f>
        <v>12353.235746508</v>
      </c>
      <c r="W8" s="151" t="n">
        <f aca="false">SUM(I14:I17)</f>
        <v>7457.683989421</v>
      </c>
      <c r="X8" s="151" t="n">
        <f aca="false">SUM(J14:J17)</f>
        <v>15616.7390334746</v>
      </c>
      <c r="Y8" s="163" t="n">
        <f aca="false">SUM(K14:K17)</f>
        <v>70735.0699330008</v>
      </c>
      <c r="Z8" s="164" t="n">
        <f aca="false">SUM(L14:L17)</f>
        <v>177466.93439598</v>
      </c>
      <c r="AB8" s="156" t="n">
        <v>1997</v>
      </c>
      <c r="AC8" s="157" t="n">
        <v>15960.6907044974</v>
      </c>
      <c r="AD8" s="157" t="n">
        <v>17538.8320788595</v>
      </c>
      <c r="AE8" s="157" t="n">
        <v>17528.2520706856</v>
      </c>
      <c r="AF8" s="157" t="n">
        <v>18965.83132159</v>
      </c>
      <c r="AG8" s="157" t="n">
        <v>2198.99656251563</v>
      </c>
      <c r="AH8" s="157" t="n">
        <v>12396.5646160356</v>
      </c>
      <c r="AI8" s="157" t="n">
        <v>7462.58990415278</v>
      </c>
      <c r="AJ8" s="157" t="n">
        <v>15632.3840460514</v>
      </c>
      <c r="AK8" s="158" t="n">
        <v>73948.1608820038</v>
      </c>
      <c r="AL8" s="159" t="n">
        <f aca="false">SUM(AC8:AK8)</f>
        <v>181632.302186392</v>
      </c>
      <c r="AN8" s="156" t="n">
        <v>1997</v>
      </c>
      <c r="AO8" s="157" t="n">
        <v>713.560437879262</v>
      </c>
      <c r="AP8" s="157" t="n">
        <v>22.6451271504775</v>
      </c>
      <c r="AQ8" s="157" t="n">
        <v>38.6576938427187</v>
      </c>
      <c r="AR8" s="157" t="n">
        <v>111.519958150604</v>
      </c>
      <c r="AS8" s="157" t="n">
        <v>2.01382754964186</v>
      </c>
      <c r="AT8" s="157" t="n">
        <v>43.3288695276226</v>
      </c>
      <c r="AU8" s="157" t="n">
        <v>4.90591473177537</v>
      </c>
      <c r="AV8" s="157" t="n">
        <v>15.645012576814</v>
      </c>
      <c r="AW8" s="158" t="n">
        <v>513.428211126104</v>
      </c>
      <c r="AX8" s="159" t="n">
        <f aca="false">SUM(AO8:AW8)</f>
        <v>1465.70505253502</v>
      </c>
    </row>
    <row r="9" customFormat="false" ht="12.75" hidden="false" customHeight="false" outlineLevel="0" collapsed="false">
      <c r="B9" s="160" t="s">
        <v>133</v>
      </c>
      <c r="C9" s="161" t="n">
        <v>3845.96953326565</v>
      </c>
      <c r="D9" s="161" t="n">
        <v>4098.96916996825</v>
      </c>
      <c r="E9" s="161" t="n">
        <v>4100.79995405243</v>
      </c>
      <c r="F9" s="161" t="n">
        <v>5023.49634380113</v>
      </c>
      <c r="G9" s="161" t="n">
        <v>539.761842552834</v>
      </c>
      <c r="H9" s="161" t="n">
        <v>3166.28330197038</v>
      </c>
      <c r="I9" s="162" t="n">
        <v>1665.82587839956</v>
      </c>
      <c r="J9" s="162" t="n">
        <v>3621.65281304695</v>
      </c>
      <c r="K9" s="163" t="n">
        <v>17521.8003216588</v>
      </c>
      <c r="L9" s="164" t="n">
        <f aca="false">SUM(C9:K9)</f>
        <v>43584.559158716</v>
      </c>
      <c r="M9" s="165"/>
      <c r="N9" s="184"/>
      <c r="P9" s="160" t="n">
        <v>1998</v>
      </c>
      <c r="Q9" s="166" t="n">
        <f aca="false">SUM(C18:C21)</f>
        <v>16452.4801890013</v>
      </c>
      <c r="R9" s="166" t="n">
        <f aca="false">SUM(D18:D21)</f>
        <v>18778.7918464435</v>
      </c>
      <c r="S9" s="166" t="n">
        <f aca="false">SUM(E18:E21)</f>
        <v>18259.8505154994</v>
      </c>
      <c r="T9" s="166" t="n">
        <f aca="false">SUM(F18:F21)</f>
        <v>23020.2519495602</v>
      </c>
      <c r="U9" s="166" t="n">
        <f aca="false">SUM(G18:G21)</f>
        <v>2430.86078929645</v>
      </c>
      <c r="V9" s="166" t="n">
        <f aca="false">SUM(H18:H21)</f>
        <v>12825.6470364554</v>
      </c>
      <c r="W9" s="166" t="n">
        <f aca="false">SUM(I18:I21)</f>
        <v>8410.56357867899</v>
      </c>
      <c r="X9" s="166" t="n">
        <f aca="false">SUM(J18:J21)</f>
        <v>16573.4556862646</v>
      </c>
      <c r="Y9" s="167" t="n">
        <f aca="false">SUM(K18:K21)</f>
        <v>75222.6834129789</v>
      </c>
      <c r="Z9" s="168" t="n">
        <f aca="false">SUM(L18:L21)</f>
        <v>191974.585004179</v>
      </c>
      <c r="AB9" s="156" t="n">
        <v>1998</v>
      </c>
      <c r="AC9" s="157" t="n">
        <v>17098.9566811838</v>
      </c>
      <c r="AD9" s="157" t="n">
        <v>18803.8601191605</v>
      </c>
      <c r="AE9" s="157" t="n">
        <v>18293.3194088656</v>
      </c>
      <c r="AF9" s="157" t="n">
        <v>23144.7354739471</v>
      </c>
      <c r="AG9" s="157" t="n">
        <v>2435.2257617797</v>
      </c>
      <c r="AH9" s="157" t="n">
        <v>12886.8632635025</v>
      </c>
      <c r="AI9" s="157" t="n">
        <v>8413.5233993427</v>
      </c>
      <c r="AJ9" s="157" t="n">
        <v>16600.8012096605</v>
      </c>
      <c r="AK9" s="158" t="n">
        <v>82265.792464583</v>
      </c>
      <c r="AL9" s="159" t="n">
        <f aca="false">SUM(AC9:AK9)</f>
        <v>199943.077782025</v>
      </c>
      <c r="AN9" s="156" t="n">
        <v>1998</v>
      </c>
      <c r="AO9" s="157" t="n">
        <v>646.476492182489</v>
      </c>
      <c r="AP9" s="157" t="n">
        <v>25.068272717067</v>
      </c>
      <c r="AQ9" s="157" t="n">
        <v>33.468893366208</v>
      </c>
      <c r="AR9" s="157" t="n">
        <v>124.48352438696</v>
      </c>
      <c r="AS9" s="157" t="n">
        <v>4.36497248324672</v>
      </c>
      <c r="AT9" s="157" t="n">
        <v>61.2162270470831</v>
      </c>
      <c r="AU9" s="157" t="n">
        <v>2.95982066371944</v>
      </c>
      <c r="AV9" s="157" t="n">
        <v>27.3455233959047</v>
      </c>
      <c r="AW9" s="158" t="n">
        <v>538.97484883683</v>
      </c>
      <c r="AX9" s="159" t="n">
        <f aca="false">SUM(AO9:AW9)</f>
        <v>1464.35857507951</v>
      </c>
    </row>
    <row r="10" customFormat="false" ht="12.75" hidden="false" customHeight="false" outlineLevel="0" collapsed="false">
      <c r="B10" s="160" t="s">
        <v>134</v>
      </c>
      <c r="C10" s="169" t="n">
        <v>3684.69126303215</v>
      </c>
      <c r="D10" s="169" t="n">
        <v>3946.18489942474</v>
      </c>
      <c r="E10" s="169" t="n">
        <v>3766.69589000667</v>
      </c>
      <c r="F10" s="169" t="n">
        <v>5436.39948073735</v>
      </c>
      <c r="G10" s="169" t="n">
        <v>538.286987653001</v>
      </c>
      <c r="H10" s="169" t="n">
        <v>2951.62500085505</v>
      </c>
      <c r="I10" s="166" t="n">
        <v>1387.70802330353</v>
      </c>
      <c r="J10" s="166" t="n">
        <v>4252.98525066294</v>
      </c>
      <c r="K10" s="167" t="n">
        <v>16668.9220357822</v>
      </c>
      <c r="L10" s="168" t="n">
        <f aca="false">SUM(C10:K10)</f>
        <v>42633.4988314577</v>
      </c>
      <c r="M10" s="170" t="n">
        <f aca="false">(L10-L6)/L6</f>
        <v>-0.0304102772860877</v>
      </c>
      <c r="N10" s="184"/>
      <c r="P10" s="160" t="n">
        <v>1999</v>
      </c>
      <c r="Q10" s="150" t="n">
        <f aca="false">SUM(C22:C25)</f>
        <v>16734.7806305688</v>
      </c>
      <c r="R10" s="150" t="n">
        <f aca="false">SUM(D22:D25)</f>
        <v>21259.999093804</v>
      </c>
      <c r="S10" s="150" t="n">
        <f aca="false">SUM(E22:E25)</f>
        <v>19341.5318248435</v>
      </c>
      <c r="T10" s="150" t="n">
        <f aca="false">SUM(F22:F25)</f>
        <v>23423.1873703806</v>
      </c>
      <c r="U10" s="150" t="n">
        <f aca="false">SUM(G22:G25)</f>
        <v>2608.99902890319</v>
      </c>
      <c r="V10" s="150" t="n">
        <f aca="false">SUM(H22:H25)</f>
        <v>14857.5234939151</v>
      </c>
      <c r="W10" s="151" t="n">
        <f aca="false">SUM(I22:I25)</f>
        <v>9684.26853328574</v>
      </c>
      <c r="X10" s="151" t="n">
        <f aca="false">SUM(J22:J25)</f>
        <v>18481.5795971329</v>
      </c>
      <c r="Y10" s="163" t="n">
        <f aca="false">SUM(K22:K25)</f>
        <v>81320.4227651205</v>
      </c>
      <c r="Z10" s="164" t="n">
        <f aca="false">SUM(L22:L25)</f>
        <v>207712.292337954</v>
      </c>
      <c r="AB10" s="156" t="n">
        <v>1999</v>
      </c>
      <c r="AC10" s="157" t="n">
        <v>17321.5367969928</v>
      </c>
      <c r="AD10" s="157" t="n">
        <v>21285.7033764848</v>
      </c>
      <c r="AE10" s="157" t="n">
        <v>19370.0159008134</v>
      </c>
      <c r="AF10" s="157" t="n">
        <v>23529.1790057745</v>
      </c>
      <c r="AG10" s="157" t="n">
        <v>2612.67067502742</v>
      </c>
      <c r="AH10" s="157" t="n">
        <v>14933.8919675669</v>
      </c>
      <c r="AI10" s="157" t="n">
        <v>9685.98625658079</v>
      </c>
      <c r="AJ10" s="157" t="n">
        <v>18596.5805575669</v>
      </c>
      <c r="AK10" s="158" t="n">
        <v>89147.364201876</v>
      </c>
      <c r="AL10" s="159" t="n">
        <f aca="false">SUM(AC10:AK10)</f>
        <v>216482.928738684</v>
      </c>
      <c r="AN10" s="156" t="n">
        <v>1999</v>
      </c>
      <c r="AO10" s="157" t="n">
        <v>586.756166424015</v>
      </c>
      <c r="AP10" s="157" t="n">
        <v>25.7042826807918</v>
      </c>
      <c r="AQ10" s="157" t="n">
        <v>28.4840759699336</v>
      </c>
      <c r="AR10" s="157" t="n">
        <v>105.991635393896</v>
      </c>
      <c r="AS10" s="157" t="n">
        <v>3.67164612422854</v>
      </c>
      <c r="AT10" s="157" t="n">
        <v>76.368473651804</v>
      </c>
      <c r="AU10" s="157" t="n">
        <v>1.71772329504708</v>
      </c>
      <c r="AV10" s="157" t="n">
        <v>115.000960434002</v>
      </c>
      <c r="AW10" s="158" t="n">
        <v>524.073860518744</v>
      </c>
      <c r="AX10" s="159" t="n">
        <f aca="false">SUM(AO10:AW10)</f>
        <v>1467.76882449246</v>
      </c>
    </row>
    <row r="11" customFormat="false" ht="12.75" hidden="false" customHeight="false" outlineLevel="0" collapsed="false">
      <c r="B11" s="160" t="s">
        <v>135</v>
      </c>
      <c r="C11" s="169" t="n">
        <v>4079.2969569727</v>
      </c>
      <c r="D11" s="169" t="n">
        <v>3344.70098966029</v>
      </c>
      <c r="E11" s="169" t="n">
        <v>3536.04064144139</v>
      </c>
      <c r="F11" s="169" t="n">
        <v>5065.11426537857</v>
      </c>
      <c r="G11" s="169" t="n">
        <v>574.359880857533</v>
      </c>
      <c r="H11" s="169" t="n">
        <v>2679.72491160273</v>
      </c>
      <c r="I11" s="166" t="n">
        <v>1603.89500209308</v>
      </c>
      <c r="J11" s="166" t="n">
        <v>3187.68453176715</v>
      </c>
      <c r="K11" s="167" t="n">
        <v>17153.7698945374</v>
      </c>
      <c r="L11" s="168" t="n">
        <f aca="false">SUM(C11:K11)</f>
        <v>41224.5870743109</v>
      </c>
      <c r="M11" s="170" t="n">
        <f aca="false">(L11-L7)/L7</f>
        <v>-0.115463554829867</v>
      </c>
      <c r="N11" s="184"/>
      <c r="P11" s="160" t="n">
        <v>2000</v>
      </c>
      <c r="Q11" s="166" t="n">
        <f aca="false">SUM(C26:C29)</f>
        <v>18369.352530005</v>
      </c>
      <c r="R11" s="166" t="n">
        <f aca="false">SUM(D26:D29)</f>
        <v>22681.5951263729</v>
      </c>
      <c r="S11" s="166" t="n">
        <f aca="false">SUM(E26:E29)</f>
        <v>21149.7222558644</v>
      </c>
      <c r="T11" s="166" t="n">
        <f aca="false">SUM(F26:F29)</f>
        <v>26530.7904772198</v>
      </c>
      <c r="U11" s="166" t="n">
        <f aca="false">SUM(G26:G29)</f>
        <v>3283.55042997617</v>
      </c>
      <c r="V11" s="166" t="n">
        <f aca="false">SUM(H26:H29)</f>
        <v>15751.131741865</v>
      </c>
      <c r="W11" s="166" t="n">
        <f aca="false">SUM(I26:I29)</f>
        <v>9614.58323950545</v>
      </c>
      <c r="X11" s="166" t="n">
        <f aca="false">SUM(J26:J29)</f>
        <v>20239.6612666933</v>
      </c>
      <c r="Y11" s="167" t="n">
        <f aca="false">SUM(K26:K29)</f>
        <v>85374.0617811489</v>
      </c>
      <c r="Z11" s="168" t="n">
        <f aca="false">SUM(L26:L29)</f>
        <v>222994.448848651</v>
      </c>
      <c r="AB11" s="156" t="n">
        <v>2000</v>
      </c>
      <c r="AC11" s="157" t="n">
        <v>19018.3951662242</v>
      </c>
      <c r="AD11" s="157" t="n">
        <v>22711.3897526736</v>
      </c>
      <c r="AE11" s="157" t="n">
        <v>21183.1910617546</v>
      </c>
      <c r="AF11" s="157" t="n">
        <v>26693.5616597869</v>
      </c>
      <c r="AG11" s="157" t="n">
        <v>3286.55439180562</v>
      </c>
      <c r="AH11" s="157" t="n">
        <v>15817.9907001218</v>
      </c>
      <c r="AI11" s="157" t="n">
        <v>9616.87599967735</v>
      </c>
      <c r="AJ11" s="157" t="n">
        <v>20308.0928557485</v>
      </c>
      <c r="AK11" s="158" t="n">
        <v>95035.722361239</v>
      </c>
      <c r="AL11" s="159" t="n">
        <f aca="false">SUM(AC11:AK11)</f>
        <v>233671.773949032</v>
      </c>
      <c r="AN11" s="156" t="n">
        <v>2000</v>
      </c>
      <c r="AO11" s="157" t="n">
        <v>649.042636219171</v>
      </c>
      <c r="AP11" s="157" t="n">
        <v>29.7946263006834</v>
      </c>
      <c r="AQ11" s="157" t="n">
        <v>33.4688058902885</v>
      </c>
      <c r="AR11" s="157" t="n">
        <v>162.771182567111</v>
      </c>
      <c r="AS11" s="157" t="n">
        <v>3.00396182944869</v>
      </c>
      <c r="AT11" s="157" t="n">
        <v>66.8589582568967</v>
      </c>
      <c r="AU11" s="157" t="n">
        <v>2.29276017190038</v>
      </c>
      <c r="AV11" s="157" t="n">
        <v>68.431589055145</v>
      </c>
      <c r="AW11" s="158" t="n">
        <v>601.265278447028</v>
      </c>
      <c r="AX11" s="159" t="n">
        <f aca="false">SUM(AO11:AW11)</f>
        <v>1616.92979873767</v>
      </c>
    </row>
    <row r="12" customFormat="false" ht="12.75" hidden="false" customHeight="false" outlineLevel="0" collapsed="false">
      <c r="B12" s="160" t="s">
        <v>136</v>
      </c>
      <c r="C12" s="169" t="n">
        <v>3393.62072641264</v>
      </c>
      <c r="D12" s="169" t="n">
        <v>4536.76577759224</v>
      </c>
      <c r="E12" s="169" t="n">
        <v>3981.72906994402</v>
      </c>
      <c r="F12" s="169" t="n">
        <v>4337.2320409829</v>
      </c>
      <c r="G12" s="169" t="n">
        <v>474.376344603093</v>
      </c>
      <c r="H12" s="169" t="n">
        <v>2534.44098331567</v>
      </c>
      <c r="I12" s="166" t="n">
        <v>1455.15642936313</v>
      </c>
      <c r="J12" s="166" t="n">
        <v>3293.3422008842</v>
      </c>
      <c r="K12" s="167" t="n">
        <v>17026.9195230237</v>
      </c>
      <c r="L12" s="168" t="n">
        <f aca="false">SUM(C12:K12)</f>
        <v>41033.5830961216</v>
      </c>
      <c r="M12" s="170" t="n">
        <f aca="false">(L12-L8)/L8</f>
        <v>-0.0200794833464733</v>
      </c>
      <c r="N12" s="184"/>
      <c r="P12" s="160" t="n">
        <v>2001</v>
      </c>
      <c r="Q12" s="150" t="n">
        <f aca="false">SUM(C30:C33)</f>
        <v>19943.7556937453</v>
      </c>
      <c r="R12" s="150" t="n">
        <f aca="false">SUM(D30:D33)</f>
        <v>23912.7616152071</v>
      </c>
      <c r="S12" s="150" t="n">
        <f aca="false">SUM(E30:E33)</f>
        <v>24704.5146099853</v>
      </c>
      <c r="T12" s="150" t="n">
        <f aca="false">SUM(F30:F33)</f>
        <v>29374.7781071502</v>
      </c>
      <c r="U12" s="150" t="n">
        <f aca="false">SUM(G30:G33)</f>
        <v>4088.1398863211</v>
      </c>
      <c r="V12" s="150" t="n">
        <f aca="false">SUM(H30:H33)</f>
        <v>17038.997479415</v>
      </c>
      <c r="W12" s="151" t="n">
        <f aca="false">SUM(I30:I33)</f>
        <v>10886.7426525297</v>
      </c>
      <c r="X12" s="151" t="n">
        <f aca="false">SUM(J30:J33)</f>
        <v>20189.5654983606</v>
      </c>
      <c r="Y12" s="163" t="n">
        <f aca="false">SUM(K30:K33)</f>
        <v>93463.9156479189</v>
      </c>
      <c r="Z12" s="164" t="n">
        <f aca="false">SUM(L30:L33)</f>
        <v>243603.171190633</v>
      </c>
      <c r="AB12" s="156" t="n">
        <v>2001</v>
      </c>
      <c r="AC12" s="157" t="n">
        <v>20567.4847153909</v>
      </c>
      <c r="AD12" s="157" t="n">
        <v>23942.0516114405</v>
      </c>
      <c r="AE12" s="157" t="n">
        <v>24735.3572403666</v>
      </c>
      <c r="AF12" s="157" t="n">
        <v>29497.2587977057</v>
      </c>
      <c r="AG12" s="157" t="n">
        <v>4089.98445508402</v>
      </c>
      <c r="AH12" s="157" t="n">
        <v>17108.2546645934</v>
      </c>
      <c r="AI12" s="157" t="n">
        <v>10890.7314923351</v>
      </c>
      <c r="AJ12" s="157" t="n">
        <v>20214.4988379314</v>
      </c>
      <c r="AK12" s="158" t="n">
        <v>105570.045596113</v>
      </c>
      <c r="AL12" s="159" t="n">
        <f aca="false">SUM(AC12:AK12)</f>
        <v>256615.66741096</v>
      </c>
      <c r="AN12" s="156" t="n">
        <v>2001</v>
      </c>
      <c r="AO12" s="157" t="n">
        <v>623.729021645622</v>
      </c>
      <c r="AP12" s="157" t="n">
        <v>29.2899962333364</v>
      </c>
      <c r="AQ12" s="157" t="n">
        <v>30.8426303813782</v>
      </c>
      <c r="AR12" s="157" t="n">
        <v>122.480690555486</v>
      </c>
      <c r="AS12" s="157" t="n">
        <v>1.84456876291167</v>
      </c>
      <c r="AT12" s="157" t="n">
        <v>69.2571851783203</v>
      </c>
      <c r="AU12" s="157" t="n">
        <v>3.98883980535396</v>
      </c>
      <c r="AV12" s="157" t="n">
        <v>24.9333395708759</v>
      </c>
      <c r="AW12" s="158" t="n">
        <v>438.444100497773</v>
      </c>
      <c r="AX12" s="159" t="n">
        <f aca="false">SUM(AO12:AW12)</f>
        <v>1344.81037263106</v>
      </c>
    </row>
    <row r="13" customFormat="false" ht="12.75" hidden="false" customHeight="false" outlineLevel="0" collapsed="false">
      <c r="B13" s="160" t="s">
        <v>137</v>
      </c>
      <c r="C13" s="169" t="n">
        <v>3407.29518115315</v>
      </c>
      <c r="D13" s="169" t="n">
        <v>4182.41725069174</v>
      </c>
      <c r="E13" s="169" t="n">
        <v>4025.83844018758</v>
      </c>
      <c r="F13" s="169" t="n">
        <v>4673.42876346162</v>
      </c>
      <c r="G13" s="169" t="n">
        <v>483.647494343307</v>
      </c>
      <c r="H13" s="169" t="n">
        <v>2725.17686682103</v>
      </c>
      <c r="I13" s="166" t="n">
        <v>1513.61764249788</v>
      </c>
      <c r="J13" s="166" t="n">
        <v>4363.48960184959</v>
      </c>
      <c r="K13" s="167" t="n">
        <v>16476.3616978923</v>
      </c>
      <c r="L13" s="168" t="n">
        <f aca="false">SUM(C13:K13)</f>
        <v>41851.2729388982</v>
      </c>
      <c r="M13" s="170" t="n">
        <f aca="false">(L13-L9)/L9</f>
        <v>-0.0397683549696096</v>
      </c>
      <c r="N13" s="184"/>
      <c r="P13" s="160" t="n">
        <v>2002</v>
      </c>
      <c r="Q13" s="166" t="n">
        <f aca="false">SUM(C34:C37)</f>
        <v>21599.3914540227</v>
      </c>
      <c r="R13" s="166" t="n">
        <f aca="false">SUM(D34:D37)</f>
        <v>24685.7044938288</v>
      </c>
      <c r="S13" s="166" t="n">
        <f aca="false">SUM(E34:E37)</f>
        <v>27717.1895541216</v>
      </c>
      <c r="T13" s="166" t="n">
        <f aca="false">SUM(F34:F37)</f>
        <v>29967.9685411957</v>
      </c>
      <c r="U13" s="166" t="n">
        <f aca="false">SUM(G34:G37)</f>
        <v>3758.32516627462</v>
      </c>
      <c r="V13" s="166" t="n">
        <f aca="false">SUM(H34:H37)</f>
        <v>18224.2056848946</v>
      </c>
      <c r="W13" s="166" t="n">
        <f aca="false">SUM(I34:I37)</f>
        <v>11465.4684657208</v>
      </c>
      <c r="X13" s="166" t="n">
        <f aca="false">SUM(J34:J37)</f>
        <v>20726.5273800825</v>
      </c>
      <c r="Y13" s="167" t="n">
        <f aca="false">SUM(K34:K37)</f>
        <v>100121.29755769</v>
      </c>
      <c r="Z13" s="168" t="n">
        <f aca="false">SUM(L34:L37)</f>
        <v>258266.078297831</v>
      </c>
      <c r="AB13" s="156" t="n">
        <v>2002</v>
      </c>
      <c r="AC13" s="157" t="n">
        <v>22297.3472357124</v>
      </c>
      <c r="AD13" s="157" t="n">
        <v>24723.2289317365</v>
      </c>
      <c r="AE13" s="157" t="n">
        <v>27751.9613702499</v>
      </c>
      <c r="AF13" s="157" t="n">
        <v>30107.6991252478</v>
      </c>
      <c r="AG13" s="157" t="n">
        <v>3762.91102221443</v>
      </c>
      <c r="AH13" s="157" t="n">
        <v>18302.9558984482</v>
      </c>
      <c r="AI13" s="157" t="n">
        <v>11469.3330746322</v>
      </c>
      <c r="AJ13" s="157" t="n">
        <v>20741.5239016451</v>
      </c>
      <c r="AK13" s="158" t="n">
        <v>109373.21835085</v>
      </c>
      <c r="AL13" s="159" t="n">
        <f aca="false">SUM(AC13:AK13)</f>
        <v>268530.178910736</v>
      </c>
      <c r="AN13" s="156" t="n">
        <v>2002</v>
      </c>
      <c r="AO13" s="157" t="n">
        <v>697.955781689751</v>
      </c>
      <c r="AP13" s="157" t="n">
        <v>37.5244379077384</v>
      </c>
      <c r="AQ13" s="157" t="n">
        <v>34.7718161283403</v>
      </c>
      <c r="AR13" s="157" t="n">
        <v>139.730584052062</v>
      </c>
      <c r="AS13" s="157" t="n">
        <v>4.58585593981141</v>
      </c>
      <c r="AT13" s="157" t="n">
        <v>78.7502135535768</v>
      </c>
      <c r="AU13" s="157" t="n">
        <v>3.86460891143063</v>
      </c>
      <c r="AV13" s="157" t="n">
        <v>14.9965215625666</v>
      </c>
      <c r="AW13" s="158" t="n">
        <v>212.559140603696</v>
      </c>
      <c r="AX13" s="159" t="n">
        <f aca="false">SUM(AO13:AW13)</f>
        <v>1224.73896034897</v>
      </c>
    </row>
    <row r="14" customFormat="false" ht="12.75" hidden="false" customHeight="false" outlineLevel="0" collapsed="false">
      <c r="B14" s="160" t="s">
        <v>138</v>
      </c>
      <c r="C14" s="161" t="n">
        <v>3294.35096674115</v>
      </c>
      <c r="D14" s="161" t="n">
        <v>3694.65435872776</v>
      </c>
      <c r="E14" s="161" t="n">
        <v>3507.21167578756</v>
      </c>
      <c r="F14" s="161" t="n">
        <v>3874.10604899097</v>
      </c>
      <c r="G14" s="161" t="n">
        <v>436.659241314504</v>
      </c>
      <c r="H14" s="161" t="n">
        <v>2908.73313141185</v>
      </c>
      <c r="I14" s="162" t="n">
        <v>1688.71053742444</v>
      </c>
      <c r="J14" s="162" t="n">
        <v>3183.48313462068</v>
      </c>
      <c r="K14" s="163" t="n">
        <v>15951.0305652968</v>
      </c>
      <c r="L14" s="164" t="n">
        <f aca="false">SUM(C14:K14)</f>
        <v>38538.9396603157</v>
      </c>
      <c r="M14" s="165" t="n">
        <f aca="false">(L14-L10)/L10</f>
        <v>-0.0960408899895575</v>
      </c>
      <c r="N14" s="184"/>
      <c r="P14" s="160" t="n">
        <v>2003</v>
      </c>
      <c r="Q14" s="150" t="n">
        <f aca="false">SUM(C38:C41)</f>
        <v>23555.0344051241</v>
      </c>
      <c r="R14" s="150" t="n">
        <f aca="false">SUM(D38:D41)</f>
        <v>26788.930073302</v>
      </c>
      <c r="S14" s="150" t="n">
        <f aca="false">SUM(E38:E41)</f>
        <v>31459.7983813224</v>
      </c>
      <c r="T14" s="150" t="n">
        <f aca="false">SUM(F38:F41)</f>
        <v>32222.6701230761</v>
      </c>
      <c r="U14" s="150" t="n">
        <f aca="false">SUM(G38:G41)</f>
        <v>3706.76995640552</v>
      </c>
      <c r="V14" s="150" t="n">
        <f aca="false">SUM(H38:H41)</f>
        <v>21318.2828601958</v>
      </c>
      <c r="W14" s="151" t="n">
        <f aca="false">SUM(I38:I41)</f>
        <v>12401.9446563797</v>
      </c>
      <c r="X14" s="151" t="n">
        <f aca="false">SUM(J38:J41)</f>
        <v>20319.142970903</v>
      </c>
      <c r="Y14" s="163" t="n">
        <f aca="false">SUM(K38:K41)</f>
        <v>102067.481576078</v>
      </c>
      <c r="Z14" s="164" t="n">
        <f aca="false">SUM(L38:L41)</f>
        <v>273840.055002786</v>
      </c>
      <c r="AB14" s="156" t="n">
        <v>2003</v>
      </c>
      <c r="AC14" s="157" t="n">
        <v>23701.5658768052</v>
      </c>
      <c r="AD14" s="157" t="n">
        <v>26807.5100563129</v>
      </c>
      <c r="AE14" s="157" t="n">
        <v>31480.4820883668</v>
      </c>
      <c r="AF14" s="157" t="n">
        <v>32323.614185762</v>
      </c>
      <c r="AG14" s="157" t="n">
        <v>3708.25897052095</v>
      </c>
      <c r="AH14" s="157" t="n">
        <v>21351.7092811108</v>
      </c>
      <c r="AI14" s="157" t="n">
        <v>12403.8230508129</v>
      </c>
      <c r="AJ14" s="157" t="n">
        <v>20331.7710693751</v>
      </c>
      <c r="AK14" s="158" t="n">
        <v>115116.472976265</v>
      </c>
      <c r="AL14" s="159" t="n">
        <f aca="false">SUM(AC14:AK14)</f>
        <v>287225.207555332</v>
      </c>
      <c r="AN14" s="156" t="n">
        <v>2003</v>
      </c>
      <c r="AO14" s="157" t="n">
        <v>146.531471681112</v>
      </c>
      <c r="AP14" s="157" t="n">
        <v>18.5799830109775</v>
      </c>
      <c r="AQ14" s="157" t="n">
        <v>20.6837070444312</v>
      </c>
      <c r="AR14" s="157" t="n">
        <v>100.944062685868</v>
      </c>
      <c r="AS14" s="157" t="n">
        <v>1.48901411543519</v>
      </c>
      <c r="AT14" s="157" t="n">
        <v>33.4264209149575</v>
      </c>
      <c r="AU14" s="157" t="n">
        <v>1.87839443319499</v>
      </c>
      <c r="AV14" s="157" t="n">
        <v>12.6280984720609</v>
      </c>
      <c r="AW14" s="158" t="n">
        <v>141.278495796195</v>
      </c>
      <c r="AX14" s="159" t="n">
        <f aca="false">SUM(AO14:AW14)</f>
        <v>477.439648154232</v>
      </c>
    </row>
    <row r="15" customFormat="false" ht="12.75" hidden="false" customHeight="false" outlineLevel="0" collapsed="false">
      <c r="B15" s="160" t="s">
        <v>139</v>
      </c>
      <c r="C15" s="161" t="n">
        <v>4068.91115311455</v>
      </c>
      <c r="D15" s="161" t="n">
        <v>4691.37316388123</v>
      </c>
      <c r="E15" s="161" t="n">
        <v>4157.82488688007</v>
      </c>
      <c r="F15" s="161" t="n">
        <v>4905.54453737229</v>
      </c>
      <c r="G15" s="161" t="n">
        <v>533.661844188709</v>
      </c>
      <c r="H15" s="161" t="n">
        <v>3305.62609751449</v>
      </c>
      <c r="I15" s="162" t="n">
        <v>1898.34853793702</v>
      </c>
      <c r="J15" s="162" t="n">
        <v>4464.94587382017</v>
      </c>
      <c r="K15" s="163" t="n">
        <v>18211.7801956688</v>
      </c>
      <c r="L15" s="164" t="n">
        <f aca="false">SUM(C15:K15)</f>
        <v>46238.0162903773</v>
      </c>
      <c r="M15" s="165" t="n">
        <f aca="false">(L15-L11)/L11</f>
        <v>0.121612599952288</v>
      </c>
      <c r="N15" s="184"/>
      <c r="P15" s="160" t="n">
        <v>2004</v>
      </c>
      <c r="Q15" s="166" t="n">
        <f aca="false">SUM(C42:C45)</f>
        <v>26025.6009896178</v>
      </c>
      <c r="R15" s="166" t="n">
        <f aca="false">SUM(D42:D45)</f>
        <v>30733.3059512079</v>
      </c>
      <c r="S15" s="166" t="n">
        <f aca="false">SUM(E42:E45)</f>
        <v>35707.658788712</v>
      </c>
      <c r="T15" s="166" t="n">
        <f aca="false">SUM(F42:F45)</f>
        <v>33105.298051098</v>
      </c>
      <c r="U15" s="166" t="n">
        <f aca="false">SUM(G42:G45)</f>
        <v>4275.92962763544</v>
      </c>
      <c r="V15" s="166" t="n">
        <f aca="false">SUM(H42:H45)</f>
        <v>24586.2901085019</v>
      </c>
      <c r="W15" s="166" t="n">
        <f aca="false">SUM(I42:I45)</f>
        <v>12370.6500175937</v>
      </c>
      <c r="X15" s="166" t="n">
        <f aca="false">SUM(J42:J45)</f>
        <v>22253.361041736</v>
      </c>
      <c r="Y15" s="167" t="n">
        <f aca="false">SUM(K42:K45)</f>
        <v>110781.672876589</v>
      </c>
      <c r="Z15" s="168" t="n">
        <f aca="false">SUM(L42:L45)</f>
        <v>299839.767452692</v>
      </c>
      <c r="AB15" s="156" t="n">
        <v>2004</v>
      </c>
      <c r="AC15" s="157" t="n">
        <v>26586.6057388461</v>
      </c>
      <c r="AD15" s="157" t="n">
        <v>30764.9683523224</v>
      </c>
      <c r="AE15" s="157" t="n">
        <v>35738.7414034791</v>
      </c>
      <c r="AF15" s="157" t="n">
        <v>33209.3817303094</v>
      </c>
      <c r="AG15" s="157" t="n">
        <v>4278.36703597195</v>
      </c>
      <c r="AH15" s="157" t="n">
        <v>24678.4867557763</v>
      </c>
      <c r="AI15" s="157" t="n">
        <v>12374.630021546</v>
      </c>
      <c r="AJ15" s="157" t="n">
        <v>22301.7604425316</v>
      </c>
      <c r="AK15" s="158" t="n">
        <v>123069.243647614</v>
      </c>
      <c r="AL15" s="159" t="n">
        <f aca="false">SUM(AC15:AK15)</f>
        <v>313002.185128397</v>
      </c>
      <c r="AN15" s="156" t="n">
        <v>2004</v>
      </c>
      <c r="AO15" s="157" t="n">
        <v>561.00474922825</v>
      </c>
      <c r="AP15" s="157" t="n">
        <v>31.6624011145074</v>
      </c>
      <c r="AQ15" s="157" t="n">
        <v>31.0826147670982</v>
      </c>
      <c r="AR15" s="157" t="n">
        <v>104.083679211405</v>
      </c>
      <c r="AS15" s="157" t="n">
        <v>2.4374083365078</v>
      </c>
      <c r="AT15" s="157" t="n">
        <v>92.196647274448</v>
      </c>
      <c r="AU15" s="157" t="n">
        <v>3.98000395227441</v>
      </c>
      <c r="AV15" s="157" t="n">
        <v>48.3994007956337</v>
      </c>
      <c r="AW15" s="158" t="n">
        <v>213.573871609653</v>
      </c>
      <c r="AX15" s="159" t="n">
        <f aca="false">SUM(AO15:AW15)</f>
        <v>1088.42077628978</v>
      </c>
    </row>
    <row r="16" customFormat="false" ht="12.75" hidden="false" customHeight="false" outlineLevel="0" collapsed="false">
      <c r="B16" s="160" t="s">
        <v>140</v>
      </c>
      <c r="C16" s="161" t="n">
        <v>3631.3286014181</v>
      </c>
      <c r="D16" s="161" t="n">
        <v>4512.38172849815</v>
      </c>
      <c r="E16" s="161" t="n">
        <v>4613.62171273018</v>
      </c>
      <c r="F16" s="161" t="n">
        <v>4752.13438245481</v>
      </c>
      <c r="G16" s="161" t="n">
        <v>559.837272822751</v>
      </c>
      <c r="H16" s="161" t="n">
        <v>2930.64746696353</v>
      </c>
      <c r="I16" s="162" t="n">
        <v>1662.23002730427</v>
      </c>
      <c r="J16" s="162" t="n">
        <v>3650.70328612911</v>
      </c>
      <c r="K16" s="163" t="n">
        <v>17980.5128083642</v>
      </c>
      <c r="L16" s="164" t="n">
        <f aca="false">SUM(C16:K16)</f>
        <v>44293.3972866851</v>
      </c>
      <c r="M16" s="165" t="n">
        <f aca="false">(L16-L12)/L12</f>
        <v>0.079442591765076</v>
      </c>
      <c r="N16" s="184"/>
      <c r="P16" s="160" t="n">
        <v>2005</v>
      </c>
      <c r="Q16" s="150" t="n">
        <f aca="false">SUM(C46:C49)</f>
        <v>25027.9849342173</v>
      </c>
      <c r="R16" s="150" t="n">
        <f aca="false">SUM(D46:D49)</f>
        <v>31063.6849199691</v>
      </c>
      <c r="S16" s="150" t="n">
        <f aca="false">SUM(E46:E49)</f>
        <v>41711.4697760887</v>
      </c>
      <c r="T16" s="150" t="n">
        <f aca="false">SUM(F46:F49)</f>
        <v>35885.8252117946</v>
      </c>
      <c r="U16" s="150" t="n">
        <f aca="false">SUM(G46:G49)</f>
        <v>5494.72245252915</v>
      </c>
      <c r="V16" s="150" t="n">
        <f aca="false">SUM(H46:H49)</f>
        <v>25645.5559236673</v>
      </c>
      <c r="W16" s="151" t="n">
        <f aca="false">SUM(I46:I49)</f>
        <v>13871.0330244866</v>
      </c>
      <c r="X16" s="151" t="n">
        <f aca="false">SUM(J46:J49)</f>
        <v>23544.5781964328</v>
      </c>
      <c r="Y16" s="163" t="n">
        <f aca="false">SUM(K46:K49)</f>
        <v>118968.791378193</v>
      </c>
      <c r="Z16" s="164" t="n">
        <f aca="false">SUM(L46:L49)</f>
        <v>321213.645817378</v>
      </c>
      <c r="AB16" s="156" t="n">
        <v>2005</v>
      </c>
      <c r="AC16" s="157" t="n">
        <v>25569.4318234856</v>
      </c>
      <c r="AD16" s="157" t="n">
        <v>31109.0215198467</v>
      </c>
      <c r="AE16" s="157" t="n">
        <v>41738.8816447104</v>
      </c>
      <c r="AF16" s="157" t="n">
        <v>36006.40809202</v>
      </c>
      <c r="AG16" s="157" t="n">
        <v>5498.10048716827</v>
      </c>
      <c r="AH16" s="157" t="n">
        <v>25739.3377399814</v>
      </c>
      <c r="AI16" s="157" t="n">
        <v>13873.7569838591</v>
      </c>
      <c r="AJ16" s="157" t="n">
        <v>23560.0280101825</v>
      </c>
      <c r="AK16" s="158" t="n">
        <v>133107.579048964</v>
      </c>
      <c r="AL16" s="159" t="n">
        <f aca="false">SUM(AC16:AK16)</f>
        <v>336202.545350218</v>
      </c>
      <c r="AN16" s="156" t="n">
        <v>2005</v>
      </c>
      <c r="AO16" s="157" t="n">
        <v>541.446889268307</v>
      </c>
      <c r="AP16" s="157" t="n">
        <v>45.3365998776814</v>
      </c>
      <c r="AQ16" s="157" t="n">
        <v>27.4118686217475</v>
      </c>
      <c r="AR16" s="157" t="n">
        <v>120.582880225427</v>
      </c>
      <c r="AS16" s="157" t="n">
        <v>3.37803463912663</v>
      </c>
      <c r="AT16" s="157" t="n">
        <v>93.7818163141278</v>
      </c>
      <c r="AU16" s="157" t="n">
        <v>2.72395937244197</v>
      </c>
      <c r="AV16" s="157" t="n">
        <v>15.4498137496478</v>
      </c>
      <c r="AW16" s="158" t="n">
        <v>204.666636422609</v>
      </c>
      <c r="AX16" s="159" t="n">
        <f aca="false">SUM(AO16:AW16)</f>
        <v>1054.77849849112</v>
      </c>
    </row>
    <row r="17" customFormat="false" ht="12.75" hidden="false" customHeight="false" outlineLevel="0" collapsed="false">
      <c r="B17" s="160" t="s">
        <v>141</v>
      </c>
      <c r="C17" s="161" t="n">
        <v>4252.53954534431</v>
      </c>
      <c r="D17" s="161" t="n">
        <v>4617.77770060189</v>
      </c>
      <c r="E17" s="161" t="n">
        <v>5210.93610144505</v>
      </c>
      <c r="F17" s="161" t="n">
        <v>5322.52639462138</v>
      </c>
      <c r="G17" s="161" t="n">
        <v>666.824376640022</v>
      </c>
      <c r="H17" s="161" t="n">
        <v>3208.22905061814</v>
      </c>
      <c r="I17" s="162" t="n">
        <v>2208.39488675528</v>
      </c>
      <c r="J17" s="162" t="n">
        <v>4317.60673890464</v>
      </c>
      <c r="K17" s="163" t="n">
        <v>18591.7463636709</v>
      </c>
      <c r="L17" s="164" t="n">
        <f aca="false">SUM(C17:K17)</f>
        <v>48396.5811586017</v>
      </c>
      <c r="M17" s="165" t="n">
        <f aca="false">(L17-L13)/L13</f>
        <v>0.156394483610078</v>
      </c>
      <c r="N17" s="184"/>
      <c r="P17" s="160" t="n">
        <v>2006</v>
      </c>
      <c r="Q17" s="166" t="n">
        <f aca="false">SUM(C50:C53)</f>
        <v>26946.8890764982</v>
      </c>
      <c r="R17" s="166" t="n">
        <f aca="false">SUM(D50:D53)</f>
        <v>33853.0196489808</v>
      </c>
      <c r="S17" s="166" t="n">
        <f aca="false">SUM(E50:E53)</f>
        <v>44779.9167461504</v>
      </c>
      <c r="T17" s="166" t="n">
        <f aca="false">SUM(F50:F53)</f>
        <v>42866.5495166145</v>
      </c>
      <c r="U17" s="166" t="n">
        <f aca="false">SUM(G50:G53)</f>
        <v>5875.92121288103</v>
      </c>
      <c r="V17" s="166" t="n">
        <f aca="false">SUM(H50:H53)</f>
        <v>31803.3765040534</v>
      </c>
      <c r="W17" s="166" t="n">
        <f aca="false">SUM(I50:I53)</f>
        <v>13171.4551304961</v>
      </c>
      <c r="X17" s="166" t="n">
        <f aca="false">SUM(J50:J53)</f>
        <v>25799.2560224593</v>
      </c>
      <c r="Y17" s="167" t="n">
        <f aca="false">SUM(K50:K53)</f>
        <v>126816.525999797</v>
      </c>
      <c r="Z17" s="168" t="n">
        <f aca="false">SUM(L50:L53)</f>
        <v>351912.909857931</v>
      </c>
      <c r="AB17" s="156" t="n">
        <v>2006</v>
      </c>
      <c r="AC17" s="157" t="n">
        <v>27629.8558027663</v>
      </c>
      <c r="AD17" s="157" t="n">
        <v>33893.8213740478</v>
      </c>
      <c r="AE17" s="157" t="n">
        <v>44803.6814305425</v>
      </c>
      <c r="AF17" s="157" t="n">
        <v>42990.7425382796</v>
      </c>
      <c r="AG17" s="157" t="n">
        <v>5878.93708052806</v>
      </c>
      <c r="AH17" s="157" t="n">
        <v>31912.8609611129</v>
      </c>
      <c r="AI17" s="157" t="n">
        <v>13174.6557651938</v>
      </c>
      <c r="AJ17" s="157" t="n">
        <v>25813.543111366</v>
      </c>
      <c r="AK17" s="158" t="n">
        <v>143140.619682171</v>
      </c>
      <c r="AL17" s="159" t="n">
        <f aca="false">SUM(AC17:AK17)</f>
        <v>369238.717746008</v>
      </c>
      <c r="AN17" s="156" t="n">
        <v>2006</v>
      </c>
      <c r="AO17" s="157" t="n">
        <v>682.96672626815</v>
      </c>
      <c r="AP17" s="157" t="n">
        <v>40.8017250670381</v>
      </c>
      <c r="AQ17" s="157" t="n">
        <v>23.7646843921268</v>
      </c>
      <c r="AR17" s="157" t="n">
        <v>124.193021665079</v>
      </c>
      <c r="AS17" s="157" t="n">
        <v>3.01586764703124</v>
      </c>
      <c r="AT17" s="157" t="n">
        <v>109.484457059475</v>
      </c>
      <c r="AU17" s="157" t="n">
        <v>3.20063469769652</v>
      </c>
      <c r="AV17" s="157" t="n">
        <v>14.287088906776</v>
      </c>
      <c r="AW17" s="158" t="n">
        <v>233.4303736367</v>
      </c>
      <c r="AX17" s="159" t="n">
        <f aca="false">SUM(AO17:AW17)</f>
        <v>1235.14457934007</v>
      </c>
    </row>
    <row r="18" customFormat="false" ht="12.75" hidden="false" customHeight="false" outlineLevel="0" collapsed="false">
      <c r="B18" s="160" t="s">
        <v>142</v>
      </c>
      <c r="C18" s="169" t="n">
        <v>4134.36428943649</v>
      </c>
      <c r="D18" s="169" t="n">
        <v>4993.84989105187</v>
      </c>
      <c r="E18" s="169" t="n">
        <v>4498.79857350951</v>
      </c>
      <c r="F18" s="169" t="n">
        <v>5405.81008151409</v>
      </c>
      <c r="G18" s="169" t="n">
        <v>628.404223412015</v>
      </c>
      <c r="H18" s="169" t="n">
        <v>3292.85163823436</v>
      </c>
      <c r="I18" s="166" t="n">
        <v>2152.079597427</v>
      </c>
      <c r="J18" s="166" t="n">
        <v>4170.74767525933</v>
      </c>
      <c r="K18" s="167" t="n">
        <v>19416.8516940174</v>
      </c>
      <c r="L18" s="168" t="n">
        <f aca="false">SUM(C18:K18)</f>
        <v>48693.757663862</v>
      </c>
      <c r="M18" s="170" t="n">
        <f aca="false">(L18-L14)/L14</f>
        <v>0.263495002536432</v>
      </c>
      <c r="N18" s="184"/>
      <c r="P18" s="160" t="n">
        <v>2007</v>
      </c>
      <c r="Q18" s="150" t="n">
        <f aca="false">SUM(C54:C57)</f>
        <v>31191.3006034116</v>
      </c>
      <c r="R18" s="150" t="n">
        <f aca="false">SUM(D54:D57)</f>
        <v>36622.2154851113</v>
      </c>
      <c r="S18" s="150" t="n">
        <f aca="false">SUM(E54:E57)</f>
        <v>49672.227437886</v>
      </c>
      <c r="T18" s="150" t="n">
        <f aca="false">SUM(F54:F57)</f>
        <v>43764.8820203055</v>
      </c>
      <c r="U18" s="150" t="n">
        <f aca="false">SUM(G54:G57)</f>
        <v>5974.72072759373</v>
      </c>
      <c r="V18" s="150" t="n">
        <f aca="false">SUM(H54:H57)</f>
        <v>34800.8955757456</v>
      </c>
      <c r="W18" s="151" t="n">
        <f aca="false">SUM(I54:I57)</f>
        <v>13472.6358267989</v>
      </c>
      <c r="X18" s="151" t="n">
        <f aca="false">SUM(J54:J57)</f>
        <v>28561.3487705741</v>
      </c>
      <c r="Y18" s="163" t="n">
        <f aca="false">SUM(K54:K57)</f>
        <v>134518.977180707</v>
      </c>
      <c r="Z18" s="164" t="n">
        <f aca="false">SUM(L54:L57)</f>
        <v>378579.203628133</v>
      </c>
      <c r="AB18" s="156" t="n">
        <v>2007</v>
      </c>
      <c r="AC18" s="157" t="n">
        <v>32018.2706927678</v>
      </c>
      <c r="AD18" s="157" t="n">
        <v>36636.7480171969</v>
      </c>
      <c r="AE18" s="157" t="n">
        <v>49695.7637988888</v>
      </c>
      <c r="AF18" s="157" t="n">
        <v>43887.8260575683</v>
      </c>
      <c r="AG18" s="157" t="n">
        <v>5980.58315523427</v>
      </c>
      <c r="AH18" s="157" t="n">
        <v>34960.7037915589</v>
      </c>
      <c r="AI18" s="157" t="n">
        <v>13481.8507602986</v>
      </c>
      <c r="AJ18" s="157" t="n">
        <v>28642.0324880945</v>
      </c>
      <c r="AK18" s="158" t="n">
        <v>149614.407872406</v>
      </c>
      <c r="AL18" s="159" t="n">
        <f aca="false">SUM(AC18:AK18)</f>
        <v>394918.186634014</v>
      </c>
      <c r="AN18" s="156" t="n">
        <v>2007</v>
      </c>
      <c r="AO18" s="157" t="n">
        <v>826.970089356171</v>
      </c>
      <c r="AP18" s="157" t="n">
        <v>14.5325320855852</v>
      </c>
      <c r="AQ18" s="157" t="n">
        <v>23.5363610027798</v>
      </c>
      <c r="AR18" s="157" t="n">
        <v>122.944037262787</v>
      </c>
      <c r="AS18" s="157" t="n">
        <v>5.8624276405394</v>
      </c>
      <c r="AT18" s="157" t="n">
        <v>159.808215813261</v>
      </c>
      <c r="AU18" s="157" t="n">
        <v>9.21493349964741</v>
      </c>
      <c r="AV18" s="157" t="n">
        <v>80.6837175204427</v>
      </c>
      <c r="AW18" s="158" t="n">
        <v>245.200677088175</v>
      </c>
      <c r="AX18" s="159" t="n">
        <f aca="false">SUM(AO18:AW18)</f>
        <v>1488.75299126939</v>
      </c>
    </row>
    <row r="19" customFormat="false" ht="12.75" hidden="false" customHeight="false" outlineLevel="0" collapsed="false">
      <c r="B19" s="160" t="s">
        <v>143</v>
      </c>
      <c r="C19" s="169" t="n">
        <v>4351.20207175035</v>
      </c>
      <c r="D19" s="169" t="n">
        <v>4634.04984835289</v>
      </c>
      <c r="E19" s="169" t="n">
        <v>4372.90307927269</v>
      </c>
      <c r="F19" s="169" t="n">
        <v>6119.82011105021</v>
      </c>
      <c r="G19" s="169" t="n">
        <v>461.21245353559</v>
      </c>
      <c r="H19" s="169" t="n">
        <v>3277.43043914244</v>
      </c>
      <c r="I19" s="166" t="n">
        <v>2162.69941341213</v>
      </c>
      <c r="J19" s="166" t="n">
        <v>4215.33715029956</v>
      </c>
      <c r="K19" s="167" t="n">
        <v>18489.0611925833</v>
      </c>
      <c r="L19" s="168" t="n">
        <f aca="false">SUM(C19:K19)</f>
        <v>48083.7157593991</v>
      </c>
      <c r="M19" s="170" t="n">
        <f aca="false">(L19-L15)/L15</f>
        <v>0.0399173584227899</v>
      </c>
      <c r="N19" s="184"/>
      <c r="P19" s="160" t="n">
        <v>2008</v>
      </c>
      <c r="Q19" s="166" t="n">
        <f aca="false">SUM(C58:C61)</f>
        <v>27129.1015262085</v>
      </c>
      <c r="R19" s="166" t="n">
        <f aca="false">SUM(D58:D61)</f>
        <v>36955.0958505991</v>
      </c>
      <c r="S19" s="166" t="n">
        <f aca="false">SUM(E58:E61)</f>
        <v>43789.0309215813</v>
      </c>
      <c r="T19" s="166" t="n">
        <f aca="false">SUM(F58:F61)</f>
        <v>36623.096305668</v>
      </c>
      <c r="U19" s="166" t="n">
        <f aca="false">SUM(G58:G61)</f>
        <v>6127.16148635337</v>
      </c>
      <c r="V19" s="166" t="n">
        <f aca="false">SUM(H58:H61)</f>
        <v>30668.9798712968</v>
      </c>
      <c r="W19" s="166" t="n">
        <f aca="false">SUM(I58:I61)</f>
        <v>13116.8823134189</v>
      </c>
      <c r="X19" s="166" t="n">
        <f aca="false">SUM(J58:J61)</f>
        <v>26078.9116589246</v>
      </c>
      <c r="Y19" s="167" t="n">
        <f aca="false">SUM(K58:K61)</f>
        <v>125562.45864159</v>
      </c>
      <c r="Z19" s="168" t="n">
        <f aca="false">SUM(L58:L61)</f>
        <v>346050.71857564</v>
      </c>
      <c r="AB19" s="156" t="n">
        <v>2008</v>
      </c>
      <c r="AC19" s="157" t="n">
        <v>27987.984892624</v>
      </c>
      <c r="AD19" s="157" t="n">
        <v>36968.0323961134</v>
      </c>
      <c r="AE19" s="157" t="n">
        <v>43810.6381085048</v>
      </c>
      <c r="AF19" s="157" t="n">
        <v>36709.3169756659</v>
      </c>
      <c r="AG19" s="157" t="n">
        <v>6129.87051296433</v>
      </c>
      <c r="AH19" s="157" t="n">
        <v>30805.202652284</v>
      </c>
      <c r="AI19" s="157" t="n">
        <v>13123.0246543954</v>
      </c>
      <c r="AJ19" s="157" t="n">
        <v>26151.38597809</v>
      </c>
      <c r="AK19" s="158" t="n">
        <v>133669.325007482</v>
      </c>
      <c r="AL19" s="159" t="n">
        <f aca="false">SUM(AC19:AK19)</f>
        <v>355354.781178123</v>
      </c>
      <c r="AN19" s="156" t="n">
        <v>2008</v>
      </c>
      <c r="AO19" s="157" t="n">
        <v>858.883366415481</v>
      </c>
      <c r="AP19" s="157" t="n">
        <v>12.936545514311</v>
      </c>
      <c r="AQ19" s="157" t="n">
        <v>21.6071869235351</v>
      </c>
      <c r="AR19" s="157" t="n">
        <v>86.2206699979033</v>
      </c>
      <c r="AS19" s="157" t="n">
        <v>2.70902661096788</v>
      </c>
      <c r="AT19" s="157" t="n">
        <v>136.222780987203</v>
      </c>
      <c r="AU19" s="157" t="n">
        <v>6.14234097651868</v>
      </c>
      <c r="AV19" s="157" t="n">
        <v>72.4743191653917</v>
      </c>
      <c r="AW19" s="158" t="n">
        <v>197.543246326342</v>
      </c>
      <c r="AX19" s="159" t="n">
        <f aca="false">SUM(AO19:AW19)</f>
        <v>1394.73948291765</v>
      </c>
    </row>
    <row r="20" customFormat="false" ht="13.5" hidden="false" customHeight="true" outlineLevel="0" collapsed="false">
      <c r="B20" s="160" t="s">
        <v>144</v>
      </c>
      <c r="C20" s="169" t="n">
        <v>3997.61974203134</v>
      </c>
      <c r="D20" s="169" t="n">
        <v>5207.36759315858</v>
      </c>
      <c r="E20" s="169" t="n">
        <v>4332.46948988276</v>
      </c>
      <c r="F20" s="169" t="n">
        <v>5757.51102177702</v>
      </c>
      <c r="G20" s="169" t="n">
        <v>578.209883579544</v>
      </c>
      <c r="H20" s="169" t="n">
        <v>3257.95102976317</v>
      </c>
      <c r="I20" s="166" t="n">
        <v>2145.00871476428</v>
      </c>
      <c r="J20" s="166" t="n">
        <v>3747.1476623772</v>
      </c>
      <c r="K20" s="167" t="n">
        <v>17676.9549604206</v>
      </c>
      <c r="L20" s="168" t="n">
        <f aca="false">SUM(C20:K20)</f>
        <v>46700.2400977545</v>
      </c>
      <c r="M20" s="170" t="n">
        <f aca="false">(L20-L16)/L16</f>
        <v>0.0543386364222927</v>
      </c>
      <c r="N20" s="184"/>
      <c r="P20" s="160" t="n">
        <v>2009</v>
      </c>
      <c r="Q20" s="150" t="n">
        <f aca="false">SUM(C62:C65)</f>
        <v>25343.8203065566</v>
      </c>
      <c r="R20" s="150" t="n">
        <f aca="false">SUM(D62:D65)</f>
        <v>31219.9540693351</v>
      </c>
      <c r="S20" s="150" t="n">
        <f aca="false">SUM(E62:E65)</f>
        <v>37580.1061250305</v>
      </c>
      <c r="T20" s="150" t="n">
        <f aca="false">SUM(F62:F65)</f>
        <v>31675.5415173691</v>
      </c>
      <c r="U20" s="150" t="n">
        <f aca="false">SUM(G62:G65)</f>
        <v>4857.16828578373</v>
      </c>
      <c r="V20" s="150" t="n">
        <f aca="false">SUM(H62:H65)</f>
        <v>25669.8734618119</v>
      </c>
      <c r="W20" s="151" t="n">
        <f aca="false">SUM(I62:I65)</f>
        <v>10793.769469704</v>
      </c>
      <c r="X20" s="151" t="n">
        <f aca="false">SUM(J62:J65)</f>
        <v>23676.9563684439</v>
      </c>
      <c r="Y20" s="163" t="n">
        <f aca="false">SUM(K62:K65)</f>
        <v>107420.855707461</v>
      </c>
      <c r="Z20" s="164" t="n">
        <f aca="false">SUM(L62:L65)</f>
        <v>298238.045311496</v>
      </c>
      <c r="AB20" s="156" t="n">
        <v>2009</v>
      </c>
      <c r="AC20" s="157" t="n">
        <v>26032.4107902168</v>
      </c>
      <c r="AD20" s="157" t="n">
        <v>31232.6110773836</v>
      </c>
      <c r="AE20" s="157" t="n">
        <v>37598.5813856593</v>
      </c>
      <c r="AF20" s="157" t="n">
        <v>31752.5182787893</v>
      </c>
      <c r="AG20" s="157" t="n">
        <v>4863.51144394261</v>
      </c>
      <c r="AH20" s="157" t="n">
        <v>25810.0067141263</v>
      </c>
      <c r="AI20" s="157" t="n">
        <v>10798.8469570791</v>
      </c>
      <c r="AJ20" s="157" t="n">
        <v>23774.4841123227</v>
      </c>
      <c r="AK20" s="158" t="n">
        <v>115019.354277489</v>
      </c>
      <c r="AL20" s="159" t="n">
        <f aca="false">SUM(AC20:AK20)</f>
        <v>306882.325037008</v>
      </c>
      <c r="AN20" s="156" t="n">
        <v>2009</v>
      </c>
      <c r="AO20" s="157" t="n">
        <v>688.590483660207</v>
      </c>
      <c r="AP20" s="157" t="n">
        <v>12.6570080484768</v>
      </c>
      <c r="AQ20" s="157" t="n">
        <v>18.4752606287917</v>
      </c>
      <c r="AR20" s="157" t="n">
        <v>76.9767614201875</v>
      </c>
      <c r="AS20" s="157" t="n">
        <v>6.34315815887602</v>
      </c>
      <c r="AT20" s="157" t="n">
        <v>140.133252314376</v>
      </c>
      <c r="AU20" s="157" t="n">
        <v>5.07748737510202</v>
      </c>
      <c r="AV20" s="157" t="n">
        <v>97.5277438787828</v>
      </c>
      <c r="AW20" s="158" t="n">
        <v>228.600422654122</v>
      </c>
      <c r="AX20" s="159" t="n">
        <f aca="false">SUM(AO20:AW20)</f>
        <v>1274.38157813892</v>
      </c>
    </row>
    <row r="21" customFormat="false" ht="12.75" hidden="false" customHeight="false" outlineLevel="0" collapsed="false">
      <c r="B21" s="160" t="s">
        <v>145</v>
      </c>
      <c r="C21" s="169" t="n">
        <v>3969.29408578314</v>
      </c>
      <c r="D21" s="169" t="n">
        <v>3943.52451388012</v>
      </c>
      <c r="E21" s="169" t="n">
        <v>5055.67937283445</v>
      </c>
      <c r="F21" s="169" t="n">
        <v>5737.11073521885</v>
      </c>
      <c r="G21" s="169" t="n">
        <v>763.034228769301</v>
      </c>
      <c r="H21" s="169" t="n">
        <v>2997.41392931542</v>
      </c>
      <c r="I21" s="166" t="n">
        <v>1950.77585307557</v>
      </c>
      <c r="J21" s="166" t="n">
        <v>4440.22319832851</v>
      </c>
      <c r="K21" s="167" t="n">
        <v>19639.8155659576</v>
      </c>
      <c r="L21" s="168" t="n">
        <f aca="false">SUM(C21:K21)</f>
        <v>48496.871483163</v>
      </c>
      <c r="M21" s="170" t="n">
        <f aca="false">(L21-L17)/L17</f>
        <v>0.00207226052254982</v>
      </c>
      <c r="N21" s="184"/>
      <c r="P21" s="160" t="n">
        <v>2010</v>
      </c>
      <c r="Q21" s="166" t="n">
        <f aca="false">SUM(C66:C69)</f>
        <v>25112.5606649335</v>
      </c>
      <c r="R21" s="166" t="n">
        <f aca="false">SUM(D66:D69)</f>
        <v>30938.0420779499</v>
      </c>
      <c r="S21" s="166" t="n">
        <f aca="false">SUM(E66:E69)</f>
        <v>34364.4302506129</v>
      </c>
      <c r="T21" s="166" t="n">
        <f aca="false">SUM(F66:F69)</f>
        <v>33271.3274115239</v>
      </c>
      <c r="U21" s="166" t="n">
        <f aca="false">SUM(G66:G69)</f>
        <v>5289.47790135096</v>
      </c>
      <c r="V21" s="166" t="n">
        <f aca="false">SUM(H66:H69)</f>
        <v>24820.7110292079</v>
      </c>
      <c r="W21" s="166" t="n">
        <f aca="false">SUM(I66:I69)</f>
        <v>13414.534101078</v>
      </c>
      <c r="X21" s="166" t="n">
        <f aca="false">SUM(J66:J69)</f>
        <v>21918.3450594377</v>
      </c>
      <c r="Y21" s="167" t="n">
        <f aca="false">SUM(K66:K69)</f>
        <v>110012.479697634</v>
      </c>
      <c r="Z21" s="168" t="n">
        <f aca="false">SUM(L66:L69)</f>
        <v>299141.908193729</v>
      </c>
      <c r="AB21" s="156" t="n">
        <v>2010</v>
      </c>
      <c r="AC21" s="157" t="n">
        <v>25784.83736791</v>
      </c>
      <c r="AD21" s="157" t="n">
        <v>30950.4388457028</v>
      </c>
      <c r="AE21" s="157" t="n">
        <v>34380.7195995819</v>
      </c>
      <c r="AF21" s="157" t="n">
        <v>33353.6615502966</v>
      </c>
      <c r="AG21" s="157" t="n">
        <v>5294.7468516955</v>
      </c>
      <c r="AH21" s="157" t="n">
        <v>25004.2323724861</v>
      </c>
      <c r="AI21" s="157" t="n">
        <v>13418.613557695</v>
      </c>
      <c r="AJ21" s="157" t="n">
        <v>21978.2281963674</v>
      </c>
      <c r="AK21" s="158" t="n">
        <v>124742.114575156</v>
      </c>
      <c r="AL21" s="159" t="n">
        <f aca="false">SUM(AC21:AK21)</f>
        <v>314907.592916891</v>
      </c>
      <c r="AN21" s="156" t="n">
        <v>2010</v>
      </c>
      <c r="AO21" s="157" t="n">
        <v>672.276702976504</v>
      </c>
      <c r="AP21" s="157" t="n">
        <v>12.3967677528905</v>
      </c>
      <c r="AQ21" s="157" t="n">
        <v>16.2893489690561</v>
      </c>
      <c r="AR21" s="157" t="n">
        <v>82.3341387727332</v>
      </c>
      <c r="AS21" s="157" t="n">
        <v>5.26895034453572</v>
      </c>
      <c r="AT21" s="157" t="n">
        <v>183.521343278217</v>
      </c>
      <c r="AU21" s="157" t="n">
        <v>4.07945661694433</v>
      </c>
      <c r="AV21" s="157" t="n">
        <v>59.8831369297143</v>
      </c>
      <c r="AW21" s="158" t="n">
        <v>184.469242366632</v>
      </c>
      <c r="AX21" s="159" t="n">
        <f aca="false">SUM(AO21:AW21)</f>
        <v>1220.51908800723</v>
      </c>
    </row>
    <row r="22" customFormat="false" ht="12.75" hidden="false" customHeight="false" outlineLevel="0" collapsed="false">
      <c r="B22" s="160" t="s">
        <v>146</v>
      </c>
      <c r="C22" s="161" t="n">
        <v>4074.78789310167</v>
      </c>
      <c r="D22" s="161" t="n">
        <v>5045.60403440999</v>
      </c>
      <c r="E22" s="161" t="n">
        <v>4658.94547523664</v>
      </c>
      <c r="F22" s="161" t="n">
        <v>5900.88147588871</v>
      </c>
      <c r="G22" s="161" t="n">
        <v>669.55520090869</v>
      </c>
      <c r="H22" s="161" t="n">
        <v>3622.0565894416</v>
      </c>
      <c r="I22" s="162" t="n">
        <v>2578.2463740558</v>
      </c>
      <c r="J22" s="162" t="n">
        <v>4512.0715550279</v>
      </c>
      <c r="K22" s="163" t="n">
        <v>20661.1447376239</v>
      </c>
      <c r="L22" s="164" t="n">
        <f aca="false">SUM(C22:K22)</f>
        <v>51723.2933356949</v>
      </c>
      <c r="M22" s="165" t="n">
        <f aca="false">(L22-L18)/L18</f>
        <v>0.0622160994997779</v>
      </c>
      <c r="N22" s="184"/>
      <c r="P22" s="160" t="s">
        <v>147</v>
      </c>
      <c r="Q22" s="150" t="n">
        <f aca="false">SUM(C70:C73)</f>
        <v>25952.4017446256</v>
      </c>
      <c r="R22" s="150" t="n">
        <f aca="false">SUM(D70:D73)</f>
        <v>30201.6658233485</v>
      </c>
      <c r="S22" s="150" t="n">
        <f aca="false">SUM(E70:E73)</f>
        <v>31082.4913237</v>
      </c>
      <c r="T22" s="150" t="n">
        <f aca="false">SUM(F70:F73)</f>
        <v>31038.6784822629</v>
      </c>
      <c r="U22" s="150" t="n">
        <f aca="false">SUM(G70:G73)</f>
        <v>5347.08140569606</v>
      </c>
      <c r="V22" s="150" t="n">
        <f aca="false">SUM(H70:H73)</f>
        <v>24832.6673800704</v>
      </c>
      <c r="W22" s="151" t="n">
        <f aca="false">SUM(I70:I73)</f>
        <v>11568.7089762386</v>
      </c>
      <c r="X22" s="151" t="n">
        <f aca="false">SUM(J70:J73)</f>
        <v>22480.9625504243</v>
      </c>
      <c r="Y22" s="163" t="n">
        <f aca="false">SUM(K70:K73)</f>
        <v>107692.463057119</v>
      </c>
      <c r="Z22" s="164" t="n">
        <f aca="false">SUM(L70:L73)</f>
        <v>290197.120743485</v>
      </c>
      <c r="AA22" s="110"/>
      <c r="AB22" s="156" t="n">
        <v>2011</v>
      </c>
      <c r="AC22" s="157" t="n">
        <v>26781.7540166158</v>
      </c>
      <c r="AD22" s="157" t="n">
        <v>30224.2364356705</v>
      </c>
      <c r="AE22" s="157" t="n">
        <v>31108.1955238136</v>
      </c>
      <c r="AF22" s="157" t="n">
        <v>31166.7591170444</v>
      </c>
      <c r="AG22" s="157" t="n">
        <v>5354.5959670024</v>
      </c>
      <c r="AH22" s="157" t="n">
        <v>24975.6738061541</v>
      </c>
      <c r="AI22" s="157" t="n">
        <v>11576.4390351485</v>
      </c>
      <c r="AJ22" s="157" t="n">
        <v>22594.6774438206</v>
      </c>
      <c r="AK22" s="158" t="n">
        <v>118031.511401949</v>
      </c>
      <c r="AL22" s="159" t="n">
        <f aca="false">SUM(AC22:AK22)</f>
        <v>301813.842747219</v>
      </c>
      <c r="AN22" s="156" t="n">
        <v>2011</v>
      </c>
      <c r="AO22" s="157" t="n">
        <v>829.352271990212</v>
      </c>
      <c r="AP22" s="157" t="n">
        <v>22.5706123219983</v>
      </c>
      <c r="AQ22" s="157" t="n">
        <v>25.704200113641</v>
      </c>
      <c r="AR22" s="157" t="n">
        <v>128.080634781494</v>
      </c>
      <c r="AS22" s="157" t="n">
        <v>7.51456130634114</v>
      </c>
      <c r="AT22" s="157" t="n">
        <v>143.006426083623</v>
      </c>
      <c r="AU22" s="157" t="n">
        <v>7.73005890989416</v>
      </c>
      <c r="AV22" s="157" t="n">
        <v>113.714893396289</v>
      </c>
      <c r="AW22" s="158" t="n">
        <v>419.69501470166</v>
      </c>
      <c r="AX22" s="159" t="n">
        <f aca="false">SUM(AO22:AW22)</f>
        <v>1697.36867360515</v>
      </c>
    </row>
    <row r="23" customFormat="false" ht="12.75" hidden="false" customHeight="false" outlineLevel="0" collapsed="false">
      <c r="B23" s="160" t="s">
        <v>148</v>
      </c>
      <c r="C23" s="161" t="n">
        <v>4552.41706225248</v>
      </c>
      <c r="D23" s="161" t="n">
        <v>4990.18029045888</v>
      </c>
      <c r="E23" s="161" t="n">
        <v>4454.02069264677</v>
      </c>
      <c r="F23" s="161" t="n">
        <v>5912.30563636128</v>
      </c>
      <c r="G23" s="161" t="n">
        <v>610.635437962288</v>
      </c>
      <c r="H23" s="161" t="n">
        <v>3631.79629413123</v>
      </c>
      <c r="I23" s="162" t="n">
        <v>2357.78735772671</v>
      </c>
      <c r="J23" s="162" t="n">
        <v>5145.0482333163</v>
      </c>
      <c r="K23" s="163" t="n">
        <v>20862.0657321012</v>
      </c>
      <c r="L23" s="164" t="n">
        <f aca="false">SUM(C23:K23)</f>
        <v>52516.2567369572</v>
      </c>
      <c r="M23" s="165" t="n">
        <f aca="false">(L23-L19)/L19</f>
        <v>0.0921838278833847</v>
      </c>
      <c r="N23" s="184"/>
      <c r="P23" s="160" t="str">
        <f aca="false">EXPT_VL!$P23</f>
        <v>2012</v>
      </c>
      <c r="Q23" s="166" t="n">
        <f aca="false">SUM(C74:C77)</f>
        <v>24601.3858746138</v>
      </c>
      <c r="R23" s="166" t="n">
        <f aca="false">SUM(D74:D77)</f>
        <v>28098.636544705</v>
      </c>
      <c r="S23" s="166" t="n">
        <f aca="false">SUM(E74:E77)</f>
        <v>29474.2795703367</v>
      </c>
      <c r="T23" s="166" t="n">
        <f aca="false">SUM(F74:F77)</f>
        <v>29477.3604987383</v>
      </c>
      <c r="U23" s="166" t="n">
        <f aca="false">SUM(G74:G77)</f>
        <v>5029.46672002549</v>
      </c>
      <c r="V23" s="166" t="n">
        <f aca="false">SUM(H74:H77)</f>
        <v>23445.5770561678</v>
      </c>
      <c r="W23" s="166" t="n">
        <f aca="false">SUM(I74:I77)</f>
        <v>10346.9950282166</v>
      </c>
      <c r="X23" s="166" t="n">
        <f aca="false">SUM(J74:J77)</f>
        <v>18004.198755369</v>
      </c>
      <c r="Y23" s="167" t="n">
        <f aca="false">SUM(K74:K77)</f>
        <v>105935.565476276</v>
      </c>
      <c r="Z23" s="168" t="n">
        <f aca="false">SUM(L74:L77)</f>
        <v>274413.465524449</v>
      </c>
      <c r="AB23" s="156" t="n">
        <v>2012</v>
      </c>
      <c r="AC23" s="157" t="n">
        <v>25389.8370458396</v>
      </c>
      <c r="AD23" s="157" t="n">
        <v>28120.3080827765</v>
      </c>
      <c r="AE23" s="157" t="n">
        <v>29499.2329303341</v>
      </c>
      <c r="AF23" s="157" t="n">
        <v>29601.746141401</v>
      </c>
      <c r="AG23" s="157" t="n">
        <v>5036.82229483017</v>
      </c>
      <c r="AH23" s="157" t="n">
        <v>23584.6576060985</v>
      </c>
      <c r="AI23" s="157" t="n">
        <v>10354.5408395823</v>
      </c>
      <c r="AJ23" s="157" t="n">
        <v>18115.8652119642</v>
      </c>
      <c r="AK23" s="158" t="n">
        <v>116006.839786533</v>
      </c>
      <c r="AL23" s="159" t="n">
        <f aca="false">SUM(AC23:AK23)</f>
        <v>285709.849939359</v>
      </c>
      <c r="AN23" s="156" t="n">
        <v>2012</v>
      </c>
      <c r="AO23" s="157" t="n">
        <v>788.451171225818</v>
      </c>
      <c r="AP23" s="157" t="n">
        <v>21.671538071532</v>
      </c>
      <c r="AQ23" s="157" t="n">
        <v>24.9533599974574</v>
      </c>
      <c r="AR23" s="157" t="n">
        <v>124.385642662693</v>
      </c>
      <c r="AS23" s="157" t="n">
        <v>7.35557480468616</v>
      </c>
      <c r="AT23" s="157" t="n">
        <v>139.080549930704</v>
      </c>
      <c r="AU23" s="157" t="n">
        <v>7.54581136570745</v>
      </c>
      <c r="AV23" s="157" t="n">
        <v>111.6664565952</v>
      </c>
      <c r="AW23" s="158" t="n">
        <v>398.617001351946</v>
      </c>
      <c r="AX23" s="159" t="n">
        <f aca="false">SUM(AO23:AW23)</f>
        <v>1623.72710600574</v>
      </c>
    </row>
    <row r="24" customFormat="false" ht="12.75" hidden="false" customHeight="true" outlineLevel="0" collapsed="false">
      <c r="B24" s="160" t="s">
        <v>150</v>
      </c>
      <c r="C24" s="161" t="n">
        <v>3913.62467651704</v>
      </c>
      <c r="D24" s="161" t="n">
        <v>5698.87734425989</v>
      </c>
      <c r="E24" s="161" t="n">
        <v>4874.8976003874</v>
      </c>
      <c r="F24" s="161" t="n">
        <v>5533.67631784156</v>
      </c>
      <c r="G24" s="161" t="n">
        <v>646.892648642149</v>
      </c>
      <c r="H24" s="161" t="n">
        <v>3524.65954254525</v>
      </c>
      <c r="I24" s="162" t="n">
        <v>2104.22164126789</v>
      </c>
      <c r="J24" s="162" t="n">
        <v>4353.10038314536</v>
      </c>
      <c r="K24" s="163" t="n">
        <v>18923.6499694695</v>
      </c>
      <c r="L24" s="164" t="n">
        <f aca="false">SUM(C24:K24)</f>
        <v>49573.600124076</v>
      </c>
      <c r="M24" s="165" t="n">
        <f aca="false">(L24-L20)/L20</f>
        <v>0.0615277356242051</v>
      </c>
      <c r="N24" s="184"/>
      <c r="P24" s="160" t="n">
        <f aca="false">EXPT_VL!$P24</f>
        <v>2013</v>
      </c>
      <c r="Q24" s="161" t="n">
        <f aca="false">SUM(C78:C81)</f>
        <v>24137.4646582438</v>
      </c>
      <c r="R24" s="161" t="n">
        <f aca="false">SUM(D78:D81)</f>
        <v>26779.4189778153</v>
      </c>
      <c r="S24" s="161" t="n">
        <f aca="false">SUM(E78:E81)</f>
        <v>27436.0239120909</v>
      </c>
      <c r="T24" s="161" t="n">
        <f aca="false">SUM(F78:F81)</f>
        <v>30332.7800273243</v>
      </c>
      <c r="U24" s="161" t="n">
        <f aca="false">SUM(G78:G81)</f>
        <v>4935.03054268397</v>
      </c>
      <c r="V24" s="161" t="n">
        <f aca="false">SUM(H78:H81)</f>
        <v>20505.5595277133</v>
      </c>
      <c r="W24" s="162" t="n">
        <f aca="false">SUM(I78:I81)</f>
        <v>10210.8862179871</v>
      </c>
      <c r="X24" s="162" t="n">
        <f aca="false">SUM(J78:J81)</f>
        <v>17718.0032620976</v>
      </c>
      <c r="Y24" s="163" t="n">
        <f aca="false">SUM(K78:K81)</f>
        <v>98053.4564061793</v>
      </c>
      <c r="Z24" s="164" t="n">
        <f aca="false">SUM(L78:L81)</f>
        <v>260108.623532135</v>
      </c>
      <c r="AB24" s="156" t="n">
        <v>2013</v>
      </c>
      <c r="AC24" s="157" t="n">
        <v>24979.3193457551</v>
      </c>
      <c r="AD24" s="157" t="n">
        <v>26801.1220544365</v>
      </c>
      <c r="AE24" s="157" t="n">
        <v>27461.5988334834</v>
      </c>
      <c r="AF24" s="157" t="n">
        <v>30464.8924350335</v>
      </c>
      <c r="AG24" s="157" t="n">
        <v>4942.64760100218</v>
      </c>
      <c r="AH24" s="157" t="n">
        <v>20648.3029584007</v>
      </c>
      <c r="AI24" s="157" t="n">
        <v>10218.6502324184</v>
      </c>
      <c r="AJ24" s="157" t="n">
        <v>17836.5780800543</v>
      </c>
      <c r="AK24" s="158" t="n">
        <v>109610.937127712</v>
      </c>
      <c r="AL24" s="159" t="n">
        <f aca="false">SUM(AC24:AK24)</f>
        <v>272964.048668296</v>
      </c>
      <c r="AN24" s="156" t="n">
        <v>2013</v>
      </c>
      <c r="AO24" s="157" t="n">
        <v>841.85468751128</v>
      </c>
      <c r="AP24" s="157" t="n">
        <v>21.7030766212197</v>
      </c>
      <c r="AQ24" s="157" t="n">
        <v>25.5749213924205</v>
      </c>
      <c r="AR24" s="157" t="n">
        <v>132.112407709246</v>
      </c>
      <c r="AS24" s="157" t="n">
        <v>7.61705831820499</v>
      </c>
      <c r="AT24" s="157" t="n">
        <v>142.743430687415</v>
      </c>
      <c r="AU24" s="157" t="n">
        <v>7.76401443125408</v>
      </c>
      <c r="AV24" s="157" t="n">
        <v>118.574817956736</v>
      </c>
      <c r="AW24" s="158" t="n">
        <v>427.35563790229</v>
      </c>
      <c r="AX24" s="159" t="n">
        <f aca="false">SUM(AO24:AW24)</f>
        <v>1725.30005253007</v>
      </c>
    </row>
    <row r="25" customFormat="false" ht="12.75" hidden="false" customHeight="false" outlineLevel="0" collapsed="false">
      <c r="B25" s="160" t="s">
        <v>151</v>
      </c>
      <c r="C25" s="161" t="n">
        <v>4193.95099869758</v>
      </c>
      <c r="D25" s="161" t="n">
        <v>5525.33742467528</v>
      </c>
      <c r="E25" s="161" t="n">
        <v>5353.6680565727</v>
      </c>
      <c r="F25" s="161" t="n">
        <v>6076.32394028901</v>
      </c>
      <c r="G25" s="161" t="n">
        <v>681.915741390062</v>
      </c>
      <c r="H25" s="161" t="n">
        <v>4079.01106779699</v>
      </c>
      <c r="I25" s="162" t="n">
        <v>2644.01316023533</v>
      </c>
      <c r="J25" s="162" t="n">
        <v>4471.35942564335</v>
      </c>
      <c r="K25" s="163" t="n">
        <v>20873.5623259259</v>
      </c>
      <c r="L25" s="164" t="n">
        <f aca="false">SUM(C25:K25)</f>
        <v>53899.1421412262</v>
      </c>
      <c r="M25" s="165" t="n">
        <f aca="false">(L25-L21)/L21</f>
        <v>0.111394209416967</v>
      </c>
      <c r="N25" s="184"/>
      <c r="P25" s="160" t="n">
        <f aca="false">EXPT_VL!$P25</f>
        <v>2014</v>
      </c>
      <c r="Q25" s="166" t="n">
        <f aca="false">SUM(C82:C85)</f>
        <v>24299.9847062119</v>
      </c>
      <c r="R25" s="166" t="n">
        <f aca="false">SUM(D82:D85)</f>
        <v>26735.1512545392</v>
      </c>
      <c r="S25" s="166" t="n">
        <f aca="false">SUM(E82:E85)</f>
        <v>27242.4188484922</v>
      </c>
      <c r="T25" s="166" t="n">
        <f aca="false">SUM(F82:F85)</f>
        <v>28562.7594019886</v>
      </c>
      <c r="U25" s="166" t="n">
        <f aca="false">SUM(G82:G85)</f>
        <v>5172.02421556291</v>
      </c>
      <c r="V25" s="166" t="n">
        <f aca="false">SUM(H82:H85)</f>
        <v>19977.503134511</v>
      </c>
      <c r="W25" s="166" t="n">
        <f aca="false">SUM(I82:I85)</f>
        <v>9591.58656854926</v>
      </c>
      <c r="X25" s="166" t="n">
        <f aca="false">SUM(J82:J85)</f>
        <v>18489.9127378638</v>
      </c>
      <c r="Y25" s="167" t="n">
        <f aca="false">SUM(K82:K85)</f>
        <v>102619.267203977</v>
      </c>
      <c r="Z25" s="168" t="n">
        <f aca="false">SUM(L82:L85)</f>
        <v>262690.608071696</v>
      </c>
      <c r="AB25" s="156" t="n">
        <v>2014</v>
      </c>
      <c r="AC25" s="157" t="n">
        <v>25150.1356564879</v>
      </c>
      <c r="AD25" s="157" t="n">
        <v>26756.7954291581</v>
      </c>
      <c r="AE25" s="157" t="n">
        <v>27267.5020594923</v>
      </c>
      <c r="AF25" s="157" t="n">
        <v>28694.0474884226</v>
      </c>
      <c r="AG25" s="157" t="n">
        <v>5179.5153327739</v>
      </c>
      <c r="AH25" s="157" t="n">
        <v>20118.8266270844</v>
      </c>
      <c r="AI25" s="157" t="n">
        <v>9599.23035222038</v>
      </c>
      <c r="AJ25" s="157" t="n">
        <v>18604.574709681</v>
      </c>
      <c r="AK25" s="158" t="n">
        <v>110675.258312315</v>
      </c>
      <c r="AL25" s="159" t="n">
        <f aca="false">SUM(AC25:AK25)</f>
        <v>272045.885967635</v>
      </c>
      <c r="AN25" s="156" t="n">
        <v>2014</v>
      </c>
      <c r="AO25" s="157" t="n">
        <v>850.150950275988</v>
      </c>
      <c r="AP25" s="157" t="n">
        <v>21.6441746189367</v>
      </c>
      <c r="AQ25" s="157" t="n">
        <v>25.0832110001018</v>
      </c>
      <c r="AR25" s="157" t="n">
        <v>131.288086433999</v>
      </c>
      <c r="AS25" s="157" t="n">
        <v>7.49111721098784</v>
      </c>
      <c r="AT25" s="157" t="n">
        <v>141.323492573404</v>
      </c>
      <c r="AU25" s="157" t="n">
        <v>7.64378367112608</v>
      </c>
      <c r="AV25" s="157" t="n">
        <v>114.661971817134</v>
      </c>
      <c r="AW25" s="158" t="n">
        <v>430.276702734627</v>
      </c>
      <c r="AX25" s="159" t="n">
        <f aca="false">SUM(AO25:AW25)</f>
        <v>1729.5634903363</v>
      </c>
    </row>
    <row r="26" customFormat="false" ht="12.75" hidden="false" customHeight="false" outlineLevel="0" collapsed="false">
      <c r="B26" s="160" t="s">
        <v>152</v>
      </c>
      <c r="C26" s="169" t="n">
        <v>4544.47754090945</v>
      </c>
      <c r="D26" s="169" t="n">
        <v>5934.57015132738</v>
      </c>
      <c r="E26" s="169" t="n">
        <v>5118.11490839576</v>
      </c>
      <c r="F26" s="169" t="n">
        <v>6242.84814317824</v>
      </c>
      <c r="G26" s="169" t="n">
        <v>897.966867019649</v>
      </c>
      <c r="H26" s="169" t="n">
        <v>4067.03693311827</v>
      </c>
      <c r="I26" s="166" t="n">
        <v>2154.60103840826</v>
      </c>
      <c r="J26" s="166" t="n">
        <v>6167.86683778151</v>
      </c>
      <c r="K26" s="167" t="n">
        <v>19841.4620246636</v>
      </c>
      <c r="L26" s="168" t="n">
        <f aca="false">SUM(C26:K26)</f>
        <v>54968.9444448021</v>
      </c>
      <c r="M26" s="170" t="n">
        <f aca="false">(L26-L22)/L22</f>
        <v>0.0627502794155476</v>
      </c>
      <c r="N26" s="184"/>
      <c r="P26" s="160" t="str">
        <f aca="false">EXPT_VL!$P26</f>
        <v>2015</v>
      </c>
      <c r="Q26" s="161" t="n">
        <f aca="false">SUM(C86:C89)</f>
        <v>23673.9234185424</v>
      </c>
      <c r="R26" s="161" t="n">
        <f aca="false">SUM(D86:D89)</f>
        <v>30519.1575732766</v>
      </c>
      <c r="S26" s="161" t="n">
        <f aca="false">SUM(E86:E89)</f>
        <v>29999.8687495678</v>
      </c>
      <c r="T26" s="161" t="n">
        <f aca="false">SUM(F86:F89)</f>
        <v>31264.4532957239</v>
      </c>
      <c r="U26" s="161" t="n">
        <f aca="false">SUM(G86:G89)</f>
        <v>5020.53214290555</v>
      </c>
      <c r="V26" s="161" t="n">
        <f aca="false">SUM(H86:H89)</f>
        <v>22765.2465968425</v>
      </c>
      <c r="W26" s="162" t="n">
        <f aca="false">SUM(I86:I89)</f>
        <v>13139.1513133525</v>
      </c>
      <c r="X26" s="162" t="n">
        <f aca="false">SUM(J86:J89)</f>
        <v>20513.6532524894</v>
      </c>
      <c r="Y26" s="163" t="n">
        <f aca="false">SUM(K86:K89)</f>
        <v>114126.618343464</v>
      </c>
      <c r="Z26" s="164" t="n">
        <f aca="false">SUM(L86:L89)</f>
        <v>291022.604686164</v>
      </c>
      <c r="AB26" s="156" t="n">
        <v>2015</v>
      </c>
      <c r="AC26" s="157" t="n">
        <v>24668.5772883051</v>
      </c>
      <c r="AD26" s="157" t="n">
        <v>30541.0866267544</v>
      </c>
      <c r="AE26" s="157" t="n">
        <v>30025.4473168973</v>
      </c>
      <c r="AF26" s="157" t="n">
        <v>31400.7441568915</v>
      </c>
      <c r="AG26" s="157" t="n">
        <v>5028.19539331557</v>
      </c>
      <c r="AH26" s="157" t="n">
        <v>22909.7592457681</v>
      </c>
      <c r="AI26" s="157" t="n">
        <v>13146.9169820177</v>
      </c>
      <c r="AJ26" s="157" t="n">
        <v>20632.6848871615</v>
      </c>
      <c r="AK26" s="158" t="n">
        <v>125476.859757875</v>
      </c>
      <c r="AL26" s="159" t="n">
        <f aca="false">SUM(AC26:AK26)</f>
        <v>303830.271654986</v>
      </c>
      <c r="AN26" s="156" t="n">
        <v>2015</v>
      </c>
      <c r="AO26" s="157" t="n">
        <v>994.65386976277</v>
      </c>
      <c r="AP26" s="157" t="n">
        <v>21.9290534777702</v>
      </c>
      <c r="AQ26" s="157" t="n">
        <v>25.5785673294311</v>
      </c>
      <c r="AR26" s="157" t="n">
        <v>136.29086116756</v>
      </c>
      <c r="AS26" s="157" t="n">
        <v>7.66325041001654</v>
      </c>
      <c r="AT26" s="157" t="n">
        <v>144.512648925579</v>
      </c>
      <c r="AU26" s="157" t="n">
        <v>7.76566866524866</v>
      </c>
      <c r="AV26" s="157" t="n">
        <v>119.031634672109</v>
      </c>
      <c r="AW26" s="158" t="n">
        <v>502.506084251537</v>
      </c>
      <c r="AX26" s="159" t="n">
        <f aca="false">SUM(AO26:AW26)</f>
        <v>1959.93163866202</v>
      </c>
    </row>
    <row r="27" customFormat="false" ht="12.75" hidden="false" customHeight="false" outlineLevel="0" collapsed="false">
      <c r="B27" s="160" t="s">
        <v>154</v>
      </c>
      <c r="C27" s="169" t="n">
        <v>5220.38630379772</v>
      </c>
      <c r="D27" s="169" t="n">
        <v>5629.2852666131</v>
      </c>
      <c r="E27" s="169" t="n">
        <v>5198.06314196221</v>
      </c>
      <c r="F27" s="169" t="n">
        <v>7229.40600113157</v>
      </c>
      <c r="G27" s="169" t="n">
        <v>781.873243544109</v>
      </c>
      <c r="H27" s="169" t="n">
        <v>4266.7008792558</v>
      </c>
      <c r="I27" s="166" t="n">
        <v>2604.25596950835</v>
      </c>
      <c r="J27" s="166" t="n">
        <v>5120.01417433624</v>
      </c>
      <c r="K27" s="167" t="n">
        <v>22861.8495957393</v>
      </c>
      <c r="L27" s="168" t="n">
        <f aca="false">SUM(C27:K27)</f>
        <v>58911.8345758884</v>
      </c>
      <c r="M27" s="170" t="n">
        <f aca="false">(L27-L23)/L23</f>
        <v>0.121782819955453</v>
      </c>
      <c r="N27" s="184"/>
      <c r="P27" s="160" t="str">
        <f aca="false">EXPT_VL!$P27</f>
        <v>2016</v>
      </c>
      <c r="Q27" s="166" t="n">
        <f aca="false">SUM(C90:C93)</f>
        <v>27721.2360504412</v>
      </c>
      <c r="R27" s="166" t="n">
        <f aca="false">SUM(D90:D93)</f>
        <v>31529.2552727548</v>
      </c>
      <c r="S27" s="166" t="n">
        <f aca="false">SUM(E90:E93)</f>
        <v>32578.0074816195</v>
      </c>
      <c r="T27" s="166" t="n">
        <f aca="false">SUM(F90:F93)</f>
        <v>34499.054179192</v>
      </c>
      <c r="U27" s="166" t="n">
        <f aca="false">SUM(G90:G93)</f>
        <v>5293.75663835089</v>
      </c>
      <c r="V27" s="166" t="n">
        <f aca="false">SUM(H90:H93)</f>
        <v>22665.6363018355</v>
      </c>
      <c r="W27" s="166" t="n">
        <f aca="false">SUM(I90:I93)</f>
        <v>11952.1762059108</v>
      </c>
      <c r="X27" s="166" t="n">
        <f aca="false">SUM(J90:J93)</f>
        <v>19675.4071051454</v>
      </c>
      <c r="Y27" s="167" t="n">
        <f aca="false">SUM(K90:K93)</f>
        <v>115046.408200682</v>
      </c>
      <c r="Z27" s="168" t="n">
        <f aca="false">SUM(L90:L93)</f>
        <v>300960.937435932</v>
      </c>
      <c r="AB27" s="156" t="n">
        <v>2016</v>
      </c>
      <c r="AC27" s="157" t="n">
        <v>28686.9856382103</v>
      </c>
      <c r="AD27" s="157" t="n">
        <v>31551.6717817409</v>
      </c>
      <c r="AE27" s="157" t="n">
        <v>32604.0496177387</v>
      </c>
      <c r="AF27" s="157" t="n">
        <v>34640.7425139156</v>
      </c>
      <c r="AG27" s="157" t="n">
        <v>5301.56356901739</v>
      </c>
      <c r="AH27" s="157" t="n">
        <v>22813.6622091178</v>
      </c>
      <c r="AI27" s="157" t="n">
        <v>11960.1507001569</v>
      </c>
      <c r="AJ27" s="157" t="n">
        <v>19794.7543009775</v>
      </c>
      <c r="AK27" s="158" t="n">
        <v>128287.978644956</v>
      </c>
      <c r="AL27" s="159" t="n">
        <f aca="false">SUM(AC27:AK27)</f>
        <v>315641.558975831</v>
      </c>
      <c r="AM27" s="110"/>
      <c r="AN27" s="156" t="n">
        <v>2016</v>
      </c>
      <c r="AO27" s="157" t="n">
        <v>965.749587769101</v>
      </c>
      <c r="AP27" s="157" t="n">
        <v>22.4165089861053</v>
      </c>
      <c r="AQ27" s="157" t="n">
        <v>26.0421361191479</v>
      </c>
      <c r="AR27" s="157" t="n">
        <v>141.688334723524</v>
      </c>
      <c r="AS27" s="157" t="n">
        <v>7.80693066649593</v>
      </c>
      <c r="AT27" s="157" t="n">
        <v>148.025907282311</v>
      </c>
      <c r="AU27" s="157" t="n">
        <v>7.97449424608835</v>
      </c>
      <c r="AV27" s="157" t="n">
        <v>119.347195832127</v>
      </c>
      <c r="AW27" s="158" t="n">
        <v>492.528220875236</v>
      </c>
      <c r="AX27" s="159" t="n">
        <f aca="false">SUM(AO27:AW27)</f>
        <v>1931.57931650014</v>
      </c>
    </row>
    <row r="28" customFormat="false" ht="12.75" hidden="false" customHeight="false" outlineLevel="0" collapsed="false">
      <c r="B28" s="160" t="s">
        <v>156</v>
      </c>
      <c r="C28" s="169" t="n">
        <v>4211.40689330121</v>
      </c>
      <c r="D28" s="169" t="n">
        <v>5713.78376148938</v>
      </c>
      <c r="E28" s="169" t="n">
        <v>5516.93713101461</v>
      </c>
      <c r="F28" s="169" t="n">
        <v>6601.07717513979</v>
      </c>
      <c r="G28" s="169" t="n">
        <v>911.695242871619</v>
      </c>
      <c r="H28" s="169" t="n">
        <v>3838.15387291184</v>
      </c>
      <c r="I28" s="166" t="n">
        <v>2360.25270188001</v>
      </c>
      <c r="J28" s="166" t="n">
        <v>4772.99173815363</v>
      </c>
      <c r="K28" s="167" t="n">
        <v>21159.91862272</v>
      </c>
      <c r="L28" s="168" t="n">
        <f aca="false">SUM(C28:K28)</f>
        <v>55086.2171394821</v>
      </c>
      <c r="M28" s="170" t="n">
        <f aca="false">(L28-L24)/L24</f>
        <v>0.111200659254296</v>
      </c>
      <c r="N28" s="184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</row>
    <row r="29" customFormat="false" ht="12.75" hidden="false" customHeight="false" outlineLevel="0" collapsed="false">
      <c r="B29" s="160" t="s">
        <v>157</v>
      </c>
      <c r="C29" s="169" t="n">
        <v>4393.08179199661</v>
      </c>
      <c r="D29" s="169" t="n">
        <v>5403.95594694304</v>
      </c>
      <c r="E29" s="169" t="n">
        <v>5316.60707449178</v>
      </c>
      <c r="F29" s="169" t="n">
        <v>6457.45915777023</v>
      </c>
      <c r="G29" s="169" t="n">
        <v>692.015076540793</v>
      </c>
      <c r="H29" s="169" t="n">
        <v>3579.24005657904</v>
      </c>
      <c r="I29" s="166" t="n">
        <v>2495.47352970883</v>
      </c>
      <c r="J29" s="166" t="n">
        <v>4178.78851642194</v>
      </c>
      <c r="K29" s="167" t="n">
        <v>21510.831538026</v>
      </c>
      <c r="L29" s="168" t="n">
        <f aca="false">SUM(C29:K29)</f>
        <v>54027.4526884783</v>
      </c>
      <c r="M29" s="170" t="n">
        <f aca="false">(L29-L25)/L25</f>
        <v>0.00238056752213009</v>
      </c>
      <c r="N29" s="184"/>
      <c r="O29" s="185" t="s">
        <v>158</v>
      </c>
      <c r="P29" s="160" t="str">
        <f aca="false">EXPT_VL!P29</f>
        <v>2017</v>
      </c>
      <c r="Q29" s="161" t="n">
        <f aca="false">SUM(C96:C99)</f>
        <v>29295.0675597023</v>
      </c>
      <c r="R29" s="161" t="n">
        <f aca="false">SUM(D96:D99)</f>
        <v>32996.6517338635</v>
      </c>
      <c r="S29" s="161" t="n">
        <f aca="false">SUM(E96:E99)</f>
        <v>37029.9681409743</v>
      </c>
      <c r="T29" s="161" t="n">
        <f aca="false">SUM(F96:F99)</f>
        <v>37692.9953634164</v>
      </c>
      <c r="U29" s="161" t="n">
        <f aca="false">SUM(G96:G99)</f>
        <v>6193.48736263899</v>
      </c>
      <c r="V29" s="161" t="n">
        <f aca="false">SUM(H96:H99)</f>
        <v>24930.7760428616</v>
      </c>
      <c r="W29" s="161" t="n">
        <f aca="false">SUM(I96:I99)</f>
        <v>12321.8053848949</v>
      </c>
      <c r="X29" s="161" t="n">
        <f aca="false">SUM(J96:J99)</f>
        <v>21862.7972280715</v>
      </c>
      <c r="Y29" s="161" t="n">
        <f aca="false">SUM(K96:K99)</f>
        <v>120505.856340501</v>
      </c>
      <c r="Z29" s="164" t="n">
        <f aca="false">SUM(L96:L99)</f>
        <v>322829.405156924</v>
      </c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</row>
    <row r="30" customFormat="false" ht="12.75" hidden="false" customHeight="false" outlineLevel="0" collapsed="false">
      <c r="B30" s="160" t="s">
        <v>160</v>
      </c>
      <c r="C30" s="161" t="n">
        <v>4472.90268397525</v>
      </c>
      <c r="D30" s="161" t="n">
        <v>5967.96881167965</v>
      </c>
      <c r="E30" s="161" t="n">
        <v>5795.68533414561</v>
      </c>
      <c r="F30" s="161" t="n">
        <v>7192.3244005259</v>
      </c>
      <c r="G30" s="161" t="n">
        <v>841.00096519094</v>
      </c>
      <c r="H30" s="161" t="n">
        <v>4423.09233391952</v>
      </c>
      <c r="I30" s="162" t="n">
        <v>2840.8280302095</v>
      </c>
      <c r="J30" s="162" t="n">
        <v>4999.65155620468</v>
      </c>
      <c r="K30" s="163" t="n">
        <v>23039.1124749186</v>
      </c>
      <c r="L30" s="164" t="n">
        <f aca="false">SUM(C30:K30)</f>
        <v>59572.5665907696</v>
      </c>
      <c r="M30" s="165" t="n">
        <f aca="false">(L30-L26)/L26</f>
        <v>0.0837495096997961</v>
      </c>
      <c r="N30" s="184"/>
      <c r="O30" s="185"/>
      <c r="P30" s="160" t="s">
        <v>161</v>
      </c>
      <c r="Q30" s="166" t="n">
        <f aca="false">SUM(C100:C103)</f>
        <v>28681.7318833341</v>
      </c>
      <c r="R30" s="166" t="n">
        <f aca="false">SUM(D100:D103)</f>
        <v>30932.7454152374</v>
      </c>
      <c r="S30" s="166" t="n">
        <f aca="false">SUM(E100:E103)</f>
        <v>36182.5996869724</v>
      </c>
      <c r="T30" s="166" t="n">
        <f aca="false">SUM(F100:F103)</f>
        <v>38718.993017848</v>
      </c>
      <c r="U30" s="166" t="n">
        <f aca="false">SUM(G100:G103)</f>
        <v>6543.58184878654</v>
      </c>
      <c r="V30" s="166" t="n">
        <f aca="false">SUM(H100:H103)</f>
        <v>26321.4544587656</v>
      </c>
      <c r="W30" s="166" t="n">
        <f aca="false">SUM(I100:I103)</f>
        <v>13773.3360484917</v>
      </c>
      <c r="X30" s="166" t="n">
        <f aca="false">SUM(J100:J103)</f>
        <v>20555.3337247708</v>
      </c>
      <c r="Y30" s="167" t="n">
        <f aca="false">SUM(K100:K103)</f>
        <v>126638.599811947</v>
      </c>
      <c r="Z30" s="168" t="n">
        <f aca="false">SUM(L100:L103)</f>
        <v>328348.375896153</v>
      </c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</row>
    <row r="31" customFormat="false" ht="12.75" hidden="false" customHeight="false" outlineLevel="0" collapsed="false">
      <c r="B31" s="160" t="s">
        <v>162</v>
      </c>
      <c r="C31" s="161" t="n">
        <v>5126.34627121839</v>
      </c>
      <c r="D31" s="161" t="n">
        <v>6093.35367504445</v>
      </c>
      <c r="E31" s="161" t="n">
        <v>6398.51339414093</v>
      </c>
      <c r="F31" s="161" t="n">
        <v>7638.68267041877</v>
      </c>
      <c r="G31" s="161" t="n">
        <v>932.784623304959</v>
      </c>
      <c r="H31" s="161" t="n">
        <v>4574.86939866634</v>
      </c>
      <c r="I31" s="162" t="n">
        <v>3089.72819620447</v>
      </c>
      <c r="J31" s="162" t="n">
        <v>5420.34355984506</v>
      </c>
      <c r="K31" s="163" t="n">
        <v>24554.6921361887</v>
      </c>
      <c r="L31" s="164" t="n">
        <f aca="false">SUM(C31:K31)</f>
        <v>63829.313925032</v>
      </c>
      <c r="M31" s="165" t="n">
        <f aca="false">(L31-L27)/L27</f>
        <v>0.0834718420253765</v>
      </c>
      <c r="N31" s="184"/>
      <c r="Q31" s="110"/>
      <c r="R31" s="110"/>
      <c r="S31" s="110"/>
      <c r="T31" s="110"/>
      <c r="U31" s="110"/>
      <c r="V31" s="110"/>
      <c r="W31" s="110"/>
      <c r="X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</row>
    <row r="32" customFormat="false" ht="12.75" hidden="false" customHeight="false" outlineLevel="0" collapsed="false">
      <c r="B32" s="160" t="s">
        <v>163</v>
      </c>
      <c r="C32" s="161" t="n">
        <v>4931.97366454965</v>
      </c>
      <c r="D32" s="161" t="n">
        <v>5734.46221831188</v>
      </c>
      <c r="E32" s="161" t="n">
        <v>6132.01928225276</v>
      </c>
      <c r="F32" s="161" t="n">
        <v>6845.51952903693</v>
      </c>
      <c r="G32" s="161" t="n">
        <v>1115.10315977286</v>
      </c>
      <c r="H32" s="161" t="n">
        <v>3800.56287584033</v>
      </c>
      <c r="I32" s="162" t="n">
        <v>2344.28567249229</v>
      </c>
      <c r="J32" s="162" t="n">
        <v>5011.2835931717</v>
      </c>
      <c r="K32" s="163" t="n">
        <v>22886.7848037811</v>
      </c>
      <c r="L32" s="164" t="n">
        <f aca="false">SUM(C32:K32)</f>
        <v>58801.9947992095</v>
      </c>
      <c r="M32" s="165" t="n">
        <f aca="false">(L32-L28)/L28</f>
        <v>0.0674538542067391</v>
      </c>
      <c r="N32" s="184"/>
      <c r="P32" s="0" t="s">
        <v>252</v>
      </c>
      <c r="Q32" s="110"/>
      <c r="R32" s="110"/>
      <c r="S32" s="110"/>
      <c r="T32" s="110"/>
      <c r="U32" s="110"/>
      <c r="V32" s="110"/>
      <c r="W32" s="110"/>
      <c r="X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</row>
    <row r="33" customFormat="false" ht="12.75" hidden="false" customHeight="false" outlineLevel="0" collapsed="false">
      <c r="B33" s="160" t="s">
        <v>164</v>
      </c>
      <c r="C33" s="161" t="n">
        <v>5412.53307400201</v>
      </c>
      <c r="D33" s="161" t="n">
        <v>6116.97691017115</v>
      </c>
      <c r="E33" s="161" t="n">
        <v>6378.29659944596</v>
      </c>
      <c r="F33" s="161" t="n">
        <v>7698.25150716864</v>
      </c>
      <c r="G33" s="161" t="n">
        <v>1199.25113805235</v>
      </c>
      <c r="H33" s="161" t="n">
        <v>4240.47287098886</v>
      </c>
      <c r="I33" s="162" t="n">
        <v>2611.90075362345</v>
      </c>
      <c r="J33" s="162" t="n">
        <v>4758.28678913912</v>
      </c>
      <c r="K33" s="163" t="n">
        <v>22983.3262330305</v>
      </c>
      <c r="L33" s="164" t="n">
        <f aca="false">SUM(C33:K33)</f>
        <v>61399.295875622</v>
      </c>
      <c r="M33" s="165" t="n">
        <f aca="false">(L33-L29)/L29</f>
        <v>0.13644624760767</v>
      </c>
      <c r="N33" s="184"/>
      <c r="P33" s="0" t="s">
        <v>253</v>
      </c>
      <c r="Q33" s="110"/>
      <c r="R33" s="110"/>
      <c r="S33" s="110"/>
      <c r="T33" s="110"/>
      <c r="U33" s="110"/>
      <c r="V33" s="110"/>
      <c r="W33" s="110"/>
      <c r="X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</row>
    <row r="34" customFormat="false" ht="12.75" hidden="false" customHeight="false" outlineLevel="0" collapsed="false">
      <c r="B34" s="160" t="s">
        <v>165</v>
      </c>
      <c r="C34" s="169" t="n">
        <v>5599.17501815093</v>
      </c>
      <c r="D34" s="169" t="n">
        <v>6180.60738464779</v>
      </c>
      <c r="E34" s="169" t="n">
        <v>5931.51586526468</v>
      </c>
      <c r="F34" s="169" t="n">
        <v>6647.79767709183</v>
      </c>
      <c r="G34" s="169" t="n">
        <v>972.765350881084</v>
      </c>
      <c r="H34" s="169" t="n">
        <v>4273.89014725976</v>
      </c>
      <c r="I34" s="166" t="n">
        <v>3091.30274419515</v>
      </c>
      <c r="J34" s="166" t="n">
        <v>5070.24782103835</v>
      </c>
      <c r="K34" s="167" t="n">
        <v>24964.7187493119</v>
      </c>
      <c r="L34" s="168" t="n">
        <f aca="false">SUM(C34:K34)</f>
        <v>62732.0207578415</v>
      </c>
      <c r="M34" s="170" t="n">
        <f aca="false">(L34-L30)/L30</f>
        <v>0.0530353877276356</v>
      </c>
      <c r="N34" s="184"/>
      <c r="Q34" s="110"/>
      <c r="R34" s="110"/>
      <c r="S34" s="110"/>
      <c r="T34" s="110"/>
      <c r="U34" s="110"/>
      <c r="V34" s="110"/>
      <c r="W34" s="110"/>
      <c r="X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</row>
    <row r="35" customFormat="false" ht="12.75" hidden="false" customHeight="false" outlineLevel="0" collapsed="false">
      <c r="B35" s="160" t="s">
        <v>166</v>
      </c>
      <c r="C35" s="169" t="n">
        <v>5548.10092969511</v>
      </c>
      <c r="D35" s="169" t="n">
        <v>5820.36213482528</v>
      </c>
      <c r="E35" s="169" t="n">
        <v>7384.59798396527</v>
      </c>
      <c r="F35" s="169" t="n">
        <v>8424.33623172392</v>
      </c>
      <c r="G35" s="169" t="n">
        <v>881.432404653591</v>
      </c>
      <c r="H35" s="169" t="n">
        <v>4679.93843577066</v>
      </c>
      <c r="I35" s="166" t="n">
        <v>3003.4734298579</v>
      </c>
      <c r="J35" s="166" t="n">
        <v>5539.01891080905</v>
      </c>
      <c r="K35" s="167" t="n">
        <v>26186.3926568938</v>
      </c>
      <c r="L35" s="168" t="n">
        <f aca="false">SUM(C35:K35)</f>
        <v>67467.6531181946</v>
      </c>
      <c r="M35" s="170" t="n">
        <f aca="false">(L35-L31)/L31</f>
        <v>0.0570010700324274</v>
      </c>
      <c r="N35" s="184"/>
      <c r="Q35" s="110"/>
      <c r="R35" s="110"/>
      <c r="S35" s="110"/>
      <c r="T35" s="110"/>
      <c r="U35" s="110"/>
      <c r="V35" s="110"/>
      <c r="W35" s="110"/>
      <c r="X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</row>
    <row r="36" customFormat="false" ht="12.75" hidden="false" customHeight="false" outlineLevel="0" collapsed="false">
      <c r="B36" s="160" t="s">
        <v>167</v>
      </c>
      <c r="C36" s="169" t="n">
        <v>5657.60400976361</v>
      </c>
      <c r="D36" s="169" t="n">
        <v>6175.78279316615</v>
      </c>
      <c r="E36" s="169" t="n">
        <v>7329.38775554375</v>
      </c>
      <c r="F36" s="169" t="n">
        <v>7280.25552108298</v>
      </c>
      <c r="G36" s="169" t="n">
        <v>982.795288963084</v>
      </c>
      <c r="H36" s="169" t="n">
        <v>4701.92581910751</v>
      </c>
      <c r="I36" s="166" t="n">
        <v>2416.11728626954</v>
      </c>
      <c r="J36" s="166" t="n">
        <v>4893.70257997148</v>
      </c>
      <c r="K36" s="167" t="n">
        <v>23934.6805549099</v>
      </c>
      <c r="L36" s="168" t="n">
        <f aca="false">SUM(C36:K36)</f>
        <v>63372.251608778</v>
      </c>
      <c r="M36" s="170" t="n">
        <f aca="false">(L36-L32)/L32</f>
        <v>0.0777228191862282</v>
      </c>
      <c r="N36" s="184"/>
      <c r="Q36" s="110"/>
      <c r="R36" s="110"/>
      <c r="S36" s="110"/>
      <c r="T36" s="110"/>
      <c r="U36" s="110"/>
      <c r="V36" s="110"/>
      <c r="W36" s="110"/>
      <c r="X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</row>
    <row r="37" customFormat="false" ht="12.75" hidden="false" customHeight="false" outlineLevel="0" collapsed="false">
      <c r="B37" s="160" t="s">
        <v>168</v>
      </c>
      <c r="C37" s="169" t="n">
        <v>4794.51149641305</v>
      </c>
      <c r="D37" s="169" t="n">
        <v>6508.9521811896</v>
      </c>
      <c r="E37" s="169" t="n">
        <v>7071.68794934789</v>
      </c>
      <c r="F37" s="169" t="n">
        <v>7615.57911129701</v>
      </c>
      <c r="G37" s="169" t="n">
        <v>921.332121776865</v>
      </c>
      <c r="H37" s="169" t="n">
        <v>4568.45128275664</v>
      </c>
      <c r="I37" s="166" t="n">
        <v>2954.57500539821</v>
      </c>
      <c r="J37" s="166" t="n">
        <v>5223.55806826361</v>
      </c>
      <c r="K37" s="167" t="n">
        <v>25035.5055965745</v>
      </c>
      <c r="L37" s="168" t="n">
        <f aca="false">SUM(C37:K37)</f>
        <v>64694.1528130173</v>
      </c>
      <c r="M37" s="170" t="n">
        <f aca="false">(L37-L33)/L33</f>
        <v>0.0536627804994668</v>
      </c>
      <c r="N37" s="184"/>
      <c r="Q37" s="110"/>
      <c r="R37" s="110"/>
      <c r="S37" s="110"/>
      <c r="T37" s="110"/>
      <c r="U37" s="110"/>
      <c r="V37" s="110"/>
      <c r="W37" s="110"/>
      <c r="X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</row>
    <row r="38" customFormat="false" ht="12.75" hidden="false" customHeight="false" outlineLevel="0" collapsed="false">
      <c r="B38" s="160" t="s">
        <v>169</v>
      </c>
      <c r="C38" s="161" t="n">
        <v>6010.22438738057</v>
      </c>
      <c r="D38" s="161" t="n">
        <v>6599.36418095347</v>
      </c>
      <c r="E38" s="161" t="n">
        <v>7866.15571092319</v>
      </c>
      <c r="F38" s="161" t="n">
        <v>8424.89843727141</v>
      </c>
      <c r="G38" s="161" t="n">
        <v>1066.00227809222</v>
      </c>
      <c r="H38" s="161" t="n">
        <v>4991.56035111058</v>
      </c>
      <c r="I38" s="162" t="n">
        <v>2374.11406163128</v>
      </c>
      <c r="J38" s="162" t="n">
        <v>5395.13753492464</v>
      </c>
      <c r="K38" s="163" t="n">
        <v>25605.7030732192</v>
      </c>
      <c r="L38" s="164" t="n">
        <f aca="false">SUM(C38:K38)</f>
        <v>68333.1600155066</v>
      </c>
      <c r="M38" s="165" t="n">
        <f aca="false">(L38-L34)/L34</f>
        <v>0.0892867659928675</v>
      </c>
      <c r="N38" s="184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</row>
    <row r="39" customFormat="false" ht="12.75" hidden="false" customHeight="false" outlineLevel="0" collapsed="false">
      <c r="B39" s="160" t="s">
        <v>170</v>
      </c>
      <c r="C39" s="161" t="n">
        <v>5992.1350372524</v>
      </c>
      <c r="D39" s="161" t="n">
        <v>6384.27462512487</v>
      </c>
      <c r="E39" s="161" t="n">
        <v>8395.37625932456</v>
      </c>
      <c r="F39" s="161" t="n">
        <v>7912.11683434513</v>
      </c>
      <c r="G39" s="161" t="n">
        <v>859.920972601196</v>
      </c>
      <c r="H39" s="161" t="n">
        <v>6362.34262197101</v>
      </c>
      <c r="I39" s="162" t="n">
        <v>3714.45993789315</v>
      </c>
      <c r="J39" s="162" t="n">
        <v>4937.58166746296</v>
      </c>
      <c r="K39" s="163" t="n">
        <v>26279.5287477211</v>
      </c>
      <c r="L39" s="164" t="n">
        <f aca="false">SUM(C39:K39)</f>
        <v>70837.7367036964</v>
      </c>
      <c r="M39" s="165" t="n">
        <f aca="false">(L39-L35)/L35</f>
        <v>0.0499511014500219</v>
      </c>
      <c r="N39" s="184"/>
      <c r="Q39" s="110"/>
      <c r="R39" s="110"/>
      <c r="S39" s="110"/>
      <c r="T39" s="110"/>
      <c r="U39" s="110"/>
      <c r="V39" s="110"/>
      <c r="W39" s="110"/>
      <c r="X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</row>
    <row r="40" customFormat="false" ht="12.75" hidden="false" customHeight="false" outlineLevel="0" collapsed="false">
      <c r="B40" s="160" t="s">
        <v>171</v>
      </c>
      <c r="C40" s="161" t="n">
        <v>5764.4358308875</v>
      </c>
      <c r="D40" s="161" t="n">
        <v>6423.38925097888</v>
      </c>
      <c r="E40" s="161" t="n">
        <v>8113.73793031944</v>
      </c>
      <c r="F40" s="161" t="n">
        <v>7322.37719040679</v>
      </c>
      <c r="G40" s="161" t="n">
        <v>932.27588242125</v>
      </c>
      <c r="H40" s="161" t="n">
        <v>4569.94476793742</v>
      </c>
      <c r="I40" s="162" t="n">
        <v>2380.19042405924</v>
      </c>
      <c r="J40" s="162" t="n">
        <v>4668.21277139931</v>
      </c>
      <c r="K40" s="163" t="n">
        <v>23857.770663647</v>
      </c>
      <c r="L40" s="164" t="n">
        <f aca="false">SUM(C40:K40)</f>
        <v>64032.3347120568</v>
      </c>
      <c r="M40" s="165" t="n">
        <f aca="false">(L40-L36)/L36</f>
        <v>0.0104159641881393</v>
      </c>
      <c r="N40" s="184"/>
      <c r="Q40" s="110"/>
      <c r="R40" s="110"/>
      <c r="S40" s="110"/>
      <c r="T40" s="110"/>
      <c r="U40" s="110"/>
      <c r="V40" s="110"/>
      <c r="W40" s="110"/>
      <c r="X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</row>
    <row r="41" customFormat="false" ht="12.75" hidden="false" customHeight="false" outlineLevel="0" collapsed="false">
      <c r="B41" s="160" t="s">
        <v>172</v>
      </c>
      <c r="C41" s="161" t="n">
        <v>5788.23914960366</v>
      </c>
      <c r="D41" s="161" t="n">
        <v>7381.90201624475</v>
      </c>
      <c r="E41" s="161" t="n">
        <v>7084.52848075519</v>
      </c>
      <c r="F41" s="161" t="n">
        <v>8563.27766105282</v>
      </c>
      <c r="G41" s="161" t="n">
        <v>848.570823290853</v>
      </c>
      <c r="H41" s="161" t="n">
        <v>5394.43511917678</v>
      </c>
      <c r="I41" s="162" t="n">
        <v>3933.18023279606</v>
      </c>
      <c r="J41" s="162" t="n">
        <v>5318.21099711611</v>
      </c>
      <c r="K41" s="163" t="n">
        <v>26324.4790914905</v>
      </c>
      <c r="L41" s="164" t="n">
        <f aca="false">SUM(C41:K41)</f>
        <v>70636.8235715268</v>
      </c>
      <c r="M41" s="165" t="n">
        <f aca="false">(L41-L37)/L37</f>
        <v>0.0918579268776461</v>
      </c>
      <c r="N41" s="184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</row>
    <row r="42" customFormat="false" ht="12.75" hidden="false" customHeight="false" outlineLevel="0" collapsed="false">
      <c r="B42" s="160" t="s">
        <v>173</v>
      </c>
      <c r="C42" s="169" t="n">
        <v>6486.59914856682</v>
      </c>
      <c r="D42" s="169" t="n">
        <v>7908.31963066448</v>
      </c>
      <c r="E42" s="169" t="n">
        <v>8549.17537511774</v>
      </c>
      <c r="F42" s="169" t="n">
        <v>8890.9443461992</v>
      </c>
      <c r="G42" s="169" t="n">
        <v>1125.84546309632</v>
      </c>
      <c r="H42" s="169" t="n">
        <v>6998.48420527644</v>
      </c>
      <c r="I42" s="166" t="n">
        <v>3765.05178134871</v>
      </c>
      <c r="J42" s="166" t="n">
        <v>5845.67887771587</v>
      </c>
      <c r="K42" s="167" t="n">
        <v>27069.8640269544</v>
      </c>
      <c r="L42" s="168" t="n">
        <f aca="false">SUM(C42:K42)</f>
        <v>76639.96285494</v>
      </c>
      <c r="M42" s="170" t="n">
        <f aca="false">(L42-L38)/L38</f>
        <v>0.121563276709995</v>
      </c>
      <c r="N42" s="184"/>
    </row>
    <row r="43" customFormat="false" ht="12.75" hidden="false" customHeight="false" outlineLevel="0" collapsed="false">
      <c r="B43" s="160" t="s">
        <v>174</v>
      </c>
      <c r="C43" s="169" t="n">
        <v>7013.07542354428</v>
      </c>
      <c r="D43" s="169" t="n">
        <v>7819.2146049385</v>
      </c>
      <c r="E43" s="169" t="n">
        <v>9247.05912798792</v>
      </c>
      <c r="F43" s="169" t="n">
        <v>8205.96800449268</v>
      </c>
      <c r="G43" s="169" t="n">
        <v>1078.42787647831</v>
      </c>
      <c r="H43" s="169" t="n">
        <v>5722.52607599018</v>
      </c>
      <c r="I43" s="166" t="n">
        <v>3030.02277925879</v>
      </c>
      <c r="J43" s="166" t="n">
        <v>5463.62462353426</v>
      </c>
      <c r="K43" s="167" t="n">
        <v>29024.7543725648</v>
      </c>
      <c r="L43" s="168" t="n">
        <f aca="false">SUM(C43:K43)</f>
        <v>76604.6728887897</v>
      </c>
      <c r="M43" s="170" t="n">
        <f aca="false">(L43-L39)/L39</f>
        <v>0.0814105087690136</v>
      </c>
      <c r="N43" s="184"/>
    </row>
    <row r="44" customFormat="false" ht="12.75" hidden="false" customHeight="false" outlineLevel="0" collapsed="false">
      <c r="B44" s="160" t="s">
        <v>175</v>
      </c>
      <c r="C44" s="169" t="n">
        <v>6015.93418386599</v>
      </c>
      <c r="D44" s="169" t="n">
        <v>7329.69574381495</v>
      </c>
      <c r="E44" s="169" t="n">
        <v>8194.85766918421</v>
      </c>
      <c r="F44" s="169" t="n">
        <v>7815.26987644514</v>
      </c>
      <c r="G44" s="169" t="n">
        <v>1145.7494809903</v>
      </c>
      <c r="H44" s="169" t="n">
        <v>5590.72352227769</v>
      </c>
      <c r="I44" s="166" t="n">
        <v>2967.71610395255</v>
      </c>
      <c r="J44" s="166" t="n">
        <v>5009.70376762477</v>
      </c>
      <c r="K44" s="167" t="n">
        <v>26719.2512395728</v>
      </c>
      <c r="L44" s="168" t="n">
        <f aca="false">SUM(C44:K44)</f>
        <v>70788.9015877284</v>
      </c>
      <c r="M44" s="170" t="n">
        <f aca="false">(L44-L40)/L40</f>
        <v>0.105518046562799</v>
      </c>
      <c r="N44" s="184"/>
    </row>
    <row r="45" customFormat="false" ht="12.75" hidden="false" customHeight="false" outlineLevel="0" collapsed="false">
      <c r="B45" s="160" t="s">
        <v>176</v>
      </c>
      <c r="C45" s="169" t="n">
        <v>6509.99223364077</v>
      </c>
      <c r="D45" s="169" t="n">
        <v>7676.07597179002</v>
      </c>
      <c r="E45" s="169" t="n">
        <v>9716.56661642208</v>
      </c>
      <c r="F45" s="169" t="n">
        <v>8193.11582396102</v>
      </c>
      <c r="G45" s="169" t="n">
        <v>925.906807070504</v>
      </c>
      <c r="H45" s="169" t="n">
        <v>6274.55630495756</v>
      </c>
      <c r="I45" s="166" t="n">
        <v>2607.85935303367</v>
      </c>
      <c r="J45" s="166" t="n">
        <v>5934.35377286108</v>
      </c>
      <c r="K45" s="167" t="n">
        <v>27967.8032374974</v>
      </c>
      <c r="L45" s="168" t="n">
        <f aca="false">SUM(C45:K45)</f>
        <v>75806.2301212342</v>
      </c>
      <c r="M45" s="170" t="n">
        <f aca="false">(L45-L41)/L41</f>
        <v>0.0731828851912186</v>
      </c>
      <c r="N45" s="184"/>
    </row>
    <row r="46" customFormat="false" ht="12.75" hidden="false" customHeight="false" outlineLevel="0" collapsed="false">
      <c r="B46" s="160" t="s">
        <v>177</v>
      </c>
      <c r="C46" s="161" t="n">
        <v>6069.93946017177</v>
      </c>
      <c r="D46" s="161" t="n">
        <v>7187.81750860851</v>
      </c>
      <c r="E46" s="161" t="n">
        <v>8751.33690459244</v>
      </c>
      <c r="F46" s="161" t="n">
        <v>8712.97243208464</v>
      </c>
      <c r="G46" s="161" t="n">
        <v>1418.13918465343</v>
      </c>
      <c r="H46" s="161" t="n">
        <v>6560.95026284675</v>
      </c>
      <c r="I46" s="162" t="n">
        <v>2401.87659112172</v>
      </c>
      <c r="J46" s="162" t="n">
        <v>4852.80042843825</v>
      </c>
      <c r="K46" s="163" t="n">
        <v>26822.80607697</v>
      </c>
      <c r="L46" s="164" t="n">
        <f aca="false">SUM(C46:K46)</f>
        <v>72778.6388494875</v>
      </c>
      <c r="M46" s="165" t="n">
        <f aca="false">(L46-L42)/L42</f>
        <v>-0.0503826445318225</v>
      </c>
      <c r="N46" s="184"/>
    </row>
    <row r="47" customFormat="false" ht="12.75" hidden="false" customHeight="false" outlineLevel="0" collapsed="false">
      <c r="B47" s="160" t="s">
        <v>178</v>
      </c>
      <c r="C47" s="161" t="n">
        <v>6583.61058503151</v>
      </c>
      <c r="D47" s="161" t="n">
        <v>7177.85940641664</v>
      </c>
      <c r="E47" s="161" t="n">
        <v>10517.5496047616</v>
      </c>
      <c r="F47" s="161" t="n">
        <v>9305.35595316092</v>
      </c>
      <c r="G47" s="161" t="n">
        <v>1539.80031659871</v>
      </c>
      <c r="H47" s="161" t="n">
        <v>6232.79526259122</v>
      </c>
      <c r="I47" s="162" t="n">
        <v>4256.32681596108</v>
      </c>
      <c r="J47" s="162" t="n">
        <v>5610.55978329031</v>
      </c>
      <c r="K47" s="163" t="n">
        <v>32759.6446908338</v>
      </c>
      <c r="L47" s="164" t="n">
        <f aca="false">SUM(C47:K47)</f>
        <v>83983.5024186458</v>
      </c>
      <c r="M47" s="165" t="n">
        <f aca="false">(L47-L43)/L43</f>
        <v>0.0963234911343891</v>
      </c>
      <c r="N47" s="184"/>
    </row>
    <row r="48" customFormat="false" ht="12.75" hidden="false" customHeight="false" outlineLevel="0" collapsed="false">
      <c r="B48" s="160" t="s">
        <v>179</v>
      </c>
      <c r="C48" s="161" t="n">
        <v>6053.24685792067</v>
      </c>
      <c r="D48" s="161" t="n">
        <v>8361.30171352734</v>
      </c>
      <c r="E48" s="161" t="n">
        <v>10419.3511192569</v>
      </c>
      <c r="F48" s="161" t="n">
        <v>8342.07074211315</v>
      </c>
      <c r="G48" s="161" t="n">
        <v>1219.69493439304</v>
      </c>
      <c r="H48" s="161" t="n">
        <v>6179.01585986328</v>
      </c>
      <c r="I48" s="162" t="n">
        <v>3296.5586615475</v>
      </c>
      <c r="J48" s="162" t="n">
        <v>6433.11927741278</v>
      </c>
      <c r="K48" s="163" t="n">
        <v>30150.0513083948</v>
      </c>
      <c r="L48" s="164" t="n">
        <f aca="false">SUM(C48:K48)</f>
        <v>80454.4104744294</v>
      </c>
      <c r="M48" s="165" t="n">
        <f aca="false">(L48-L44)/L44</f>
        <v>0.136539890716098</v>
      </c>
      <c r="N48" s="184"/>
    </row>
    <row r="49" customFormat="false" ht="12.75" hidden="false" customHeight="false" outlineLevel="0" collapsed="false">
      <c r="B49" s="160" t="s">
        <v>180</v>
      </c>
      <c r="C49" s="161" t="n">
        <v>6321.18803109337</v>
      </c>
      <c r="D49" s="161" t="n">
        <v>8336.70629141658</v>
      </c>
      <c r="E49" s="161" t="n">
        <v>12023.2321474777</v>
      </c>
      <c r="F49" s="161" t="n">
        <v>9525.42608443589</v>
      </c>
      <c r="G49" s="161" t="n">
        <v>1317.08801688397</v>
      </c>
      <c r="H49" s="161" t="n">
        <v>6672.79453836607</v>
      </c>
      <c r="I49" s="162" t="n">
        <v>3916.27095585635</v>
      </c>
      <c r="J49" s="162" t="n">
        <v>6648.09870729149</v>
      </c>
      <c r="K49" s="163" t="n">
        <v>29236.2893019943</v>
      </c>
      <c r="L49" s="164" t="n">
        <f aca="false">SUM(C49:K49)</f>
        <v>83997.0940748157</v>
      </c>
      <c r="M49" s="165" t="n">
        <f aca="false">(L49-L45)/L45</f>
        <v>0.10805001040788</v>
      </c>
      <c r="N49" s="184"/>
    </row>
    <row r="50" customFormat="false" ht="12.75" hidden="false" customHeight="false" outlineLevel="0" collapsed="false">
      <c r="B50" s="160" t="s">
        <v>181</v>
      </c>
      <c r="C50" s="169" t="n">
        <v>6802.4524428219</v>
      </c>
      <c r="D50" s="169" t="n">
        <v>7720.29281018589</v>
      </c>
      <c r="E50" s="169" t="n">
        <v>12717.4324793983</v>
      </c>
      <c r="F50" s="169" t="n">
        <v>10647.808852335</v>
      </c>
      <c r="G50" s="169" t="n">
        <v>1498.84320616138</v>
      </c>
      <c r="H50" s="169" t="n">
        <v>7634.48634306313</v>
      </c>
      <c r="I50" s="166" t="n">
        <v>2398.89333666239</v>
      </c>
      <c r="J50" s="166" t="n">
        <v>6863.97268182539</v>
      </c>
      <c r="K50" s="167" t="n">
        <v>33089.9278135818</v>
      </c>
      <c r="L50" s="168" t="n">
        <f aca="false">SUM(C50:K50)</f>
        <v>89374.1099660352</v>
      </c>
      <c r="M50" s="170" t="n">
        <f aca="false">(L50-L46)/L46</f>
        <v>0.228026676218397</v>
      </c>
      <c r="N50" s="184"/>
    </row>
    <row r="51" customFormat="false" ht="12.75" hidden="false" customHeight="false" outlineLevel="0" collapsed="false">
      <c r="B51" s="160" t="s">
        <v>182</v>
      </c>
      <c r="C51" s="169" t="n">
        <v>7095.82810181196</v>
      </c>
      <c r="D51" s="169" t="n">
        <v>9088.81407865463</v>
      </c>
      <c r="E51" s="169" t="n">
        <v>11120.2689406876</v>
      </c>
      <c r="F51" s="169" t="n">
        <v>11684.4045331582</v>
      </c>
      <c r="G51" s="169" t="n">
        <v>1534.45223679254</v>
      </c>
      <c r="H51" s="169" t="n">
        <v>8180.21822966455</v>
      </c>
      <c r="I51" s="166" t="n">
        <v>4467.9330800538</v>
      </c>
      <c r="J51" s="166" t="n">
        <v>6497.59259745683</v>
      </c>
      <c r="K51" s="167" t="n">
        <v>31721.2176511263</v>
      </c>
      <c r="L51" s="168" t="n">
        <f aca="false">SUM(C51:K51)</f>
        <v>91390.7294494064</v>
      </c>
      <c r="M51" s="170" t="n">
        <f aca="false">(L51-L47)/L47</f>
        <v>0.0881985963604677</v>
      </c>
      <c r="N51" s="184"/>
    </row>
    <row r="52" customFormat="false" ht="12.75" hidden="false" customHeight="false" outlineLevel="0" collapsed="false">
      <c r="B52" s="160" t="s">
        <v>183</v>
      </c>
      <c r="C52" s="169" t="n">
        <v>6516.988432646</v>
      </c>
      <c r="D52" s="169" t="n">
        <v>8155.85983662392</v>
      </c>
      <c r="E52" s="169" t="n">
        <v>9205.62820964879</v>
      </c>
      <c r="F52" s="169" t="n">
        <v>9101.91593752963</v>
      </c>
      <c r="G52" s="169" t="n">
        <v>1300.30727456568</v>
      </c>
      <c r="H52" s="169" t="n">
        <v>8215.28928296782</v>
      </c>
      <c r="I52" s="166" t="n">
        <v>3602.38687994505</v>
      </c>
      <c r="J52" s="166" t="n">
        <v>5464.97790243835</v>
      </c>
      <c r="K52" s="167" t="n">
        <v>29350.7858857403</v>
      </c>
      <c r="L52" s="168" t="n">
        <f aca="false">SUM(C52:K52)</f>
        <v>80914.1396421055</v>
      </c>
      <c r="M52" s="170" t="n">
        <f aca="false">(L52-L48)/L48</f>
        <v>0.00571415743357175</v>
      </c>
      <c r="N52" s="184"/>
    </row>
    <row r="53" customFormat="false" ht="12.75" hidden="false" customHeight="false" outlineLevel="0" collapsed="false">
      <c r="B53" s="160" t="s">
        <v>184</v>
      </c>
      <c r="C53" s="169" t="n">
        <v>6531.62009921835</v>
      </c>
      <c r="D53" s="169" t="n">
        <v>8888.05292351633</v>
      </c>
      <c r="E53" s="169" t="n">
        <v>11736.5871164157</v>
      </c>
      <c r="F53" s="169" t="n">
        <v>11432.4201935917</v>
      </c>
      <c r="G53" s="169" t="n">
        <v>1542.31849536142</v>
      </c>
      <c r="H53" s="169" t="n">
        <v>7773.38264835791</v>
      </c>
      <c r="I53" s="166" t="n">
        <v>2702.24183383482</v>
      </c>
      <c r="J53" s="166" t="n">
        <v>6972.7128407387</v>
      </c>
      <c r="K53" s="167" t="n">
        <v>32654.5946493491</v>
      </c>
      <c r="L53" s="168" t="n">
        <f aca="false">SUM(C53:K53)</f>
        <v>90233.930800384</v>
      </c>
      <c r="M53" s="170" t="n">
        <f aca="false">(L53-L49)/L49</f>
        <v>0.0742506249086808</v>
      </c>
      <c r="N53" s="184"/>
    </row>
    <row r="54" customFormat="false" ht="12.75" hidden="false" customHeight="false" outlineLevel="0" collapsed="false">
      <c r="B54" s="160" t="s">
        <v>185</v>
      </c>
      <c r="C54" s="161" t="n">
        <v>7431.52069449138</v>
      </c>
      <c r="D54" s="161" t="n">
        <v>8917.79282412235</v>
      </c>
      <c r="E54" s="161" t="n">
        <v>11114.7168632957</v>
      </c>
      <c r="F54" s="161" t="n">
        <v>10114.7783762322</v>
      </c>
      <c r="G54" s="161" t="n">
        <v>1508.42024858155</v>
      </c>
      <c r="H54" s="161" t="n">
        <v>7608.13515634931</v>
      </c>
      <c r="I54" s="162" t="n">
        <v>4076.63022962896</v>
      </c>
      <c r="J54" s="162" t="n">
        <v>6124.00007935575</v>
      </c>
      <c r="K54" s="163" t="n">
        <v>33025.2968432028</v>
      </c>
      <c r="L54" s="164" t="n">
        <f aca="false">SUM(C54:K54)</f>
        <v>89921.29131526</v>
      </c>
      <c r="M54" s="165" t="n">
        <f aca="false">(L54-L50)/L50</f>
        <v>0.0061223697716562</v>
      </c>
      <c r="N54" s="184"/>
    </row>
    <row r="55" customFormat="false" ht="12.75" hidden="false" customHeight="false" outlineLevel="0" collapsed="false">
      <c r="B55" s="160" t="s">
        <v>186</v>
      </c>
      <c r="C55" s="161" t="n">
        <v>8657.4941667845</v>
      </c>
      <c r="D55" s="161" t="n">
        <v>8882.72140581886</v>
      </c>
      <c r="E55" s="161" t="n">
        <v>12820.2056637629</v>
      </c>
      <c r="F55" s="161" t="n">
        <v>12054.3152204641</v>
      </c>
      <c r="G55" s="161" t="n">
        <v>1612.79028068894</v>
      </c>
      <c r="H55" s="161" t="n">
        <v>9437.85231218536</v>
      </c>
      <c r="I55" s="162" t="n">
        <v>3542.71540606946</v>
      </c>
      <c r="J55" s="162" t="n">
        <v>7912.24158911567</v>
      </c>
      <c r="K55" s="163" t="n">
        <v>34219.8173994206</v>
      </c>
      <c r="L55" s="164" t="n">
        <f aca="false">SUM(C55:K55)</f>
        <v>99140.1534443104</v>
      </c>
      <c r="M55" s="165" t="n">
        <f aca="false">(L55-L51)/L51</f>
        <v>0.0847944210708381</v>
      </c>
      <c r="N55" s="184"/>
    </row>
    <row r="56" customFormat="false" ht="12.75" hidden="false" customHeight="false" outlineLevel="0" collapsed="false">
      <c r="B56" s="160" t="s">
        <v>187</v>
      </c>
      <c r="C56" s="161" t="n">
        <v>7495.52691014466</v>
      </c>
      <c r="D56" s="161" t="n">
        <v>8896.28659429738</v>
      </c>
      <c r="E56" s="161" t="n">
        <v>13406.97975088</v>
      </c>
      <c r="F56" s="161" t="n">
        <v>11361.6765311263</v>
      </c>
      <c r="G56" s="161" t="n">
        <v>1424.49515424643</v>
      </c>
      <c r="H56" s="161" t="n">
        <v>8538.31753631236</v>
      </c>
      <c r="I56" s="162" t="n">
        <v>3553.40175324166</v>
      </c>
      <c r="J56" s="162" t="n">
        <v>6778.08890473929</v>
      </c>
      <c r="K56" s="163" t="n">
        <v>33360.4944479988</v>
      </c>
      <c r="L56" s="164" t="n">
        <f aca="false">SUM(C56:K56)</f>
        <v>94815.2675829869</v>
      </c>
      <c r="M56" s="165" t="n">
        <f aca="false">(L56-L52)/L52</f>
        <v>0.171800973258419</v>
      </c>
      <c r="N56" s="184"/>
    </row>
    <row r="57" customFormat="false" ht="12.75" hidden="false" customHeight="false" outlineLevel="0" collapsed="false">
      <c r="B57" s="160" t="s">
        <v>188</v>
      </c>
      <c r="C57" s="161" t="n">
        <v>7606.75883199107</v>
      </c>
      <c r="D57" s="161" t="n">
        <v>9925.41466087275</v>
      </c>
      <c r="E57" s="161" t="n">
        <v>12330.3251599475</v>
      </c>
      <c r="F57" s="161" t="n">
        <v>10234.1118924829</v>
      </c>
      <c r="G57" s="161" t="n">
        <v>1429.0150440768</v>
      </c>
      <c r="H57" s="161" t="n">
        <v>9216.59057089857</v>
      </c>
      <c r="I57" s="162" t="n">
        <v>2299.88843785883</v>
      </c>
      <c r="J57" s="162" t="n">
        <v>7747.01819736336</v>
      </c>
      <c r="K57" s="163" t="n">
        <v>33913.3684900845</v>
      </c>
      <c r="L57" s="164" t="n">
        <f aca="false">SUM(C57:K57)</f>
        <v>94702.4912855762</v>
      </c>
      <c r="M57" s="165" t="n">
        <f aca="false">(L57-L53)/L53</f>
        <v>0.0495219530564132</v>
      </c>
      <c r="N57" s="184"/>
    </row>
    <row r="58" customFormat="false" ht="12.75" hidden="false" customHeight="false" outlineLevel="0" collapsed="false">
      <c r="B58" s="160" t="s">
        <v>189</v>
      </c>
      <c r="C58" s="169" t="n">
        <v>6941.27754591437</v>
      </c>
      <c r="D58" s="169" t="n">
        <v>10654.4099564068</v>
      </c>
      <c r="E58" s="169" t="n">
        <v>12461.1028039694</v>
      </c>
      <c r="F58" s="169" t="n">
        <v>10559.3097115621</v>
      </c>
      <c r="G58" s="169" t="n">
        <v>1787.94343835436</v>
      </c>
      <c r="H58" s="169" t="n">
        <v>8076.61895966559</v>
      </c>
      <c r="I58" s="166" t="n">
        <v>3105.81183308711</v>
      </c>
      <c r="J58" s="166" t="n">
        <v>7433.14573427118</v>
      </c>
      <c r="K58" s="167" t="n">
        <v>32622.1394305746</v>
      </c>
      <c r="L58" s="168" t="n">
        <f aca="false">SUM(C58:K58)</f>
        <v>93641.7594138055</v>
      </c>
      <c r="M58" s="170" t="n">
        <f aca="false">(L58-L54)/L54</f>
        <v>0.0413747183133943</v>
      </c>
      <c r="N58" s="184"/>
    </row>
    <row r="59" customFormat="false" ht="12.75" hidden="false" customHeight="false" outlineLevel="0" collapsed="false">
      <c r="A59" s="186"/>
      <c r="B59" s="160" t="s">
        <v>190</v>
      </c>
      <c r="C59" s="169" t="n">
        <v>7782.22721005297</v>
      </c>
      <c r="D59" s="169" t="n">
        <v>8783.58602226708</v>
      </c>
      <c r="E59" s="169" t="n">
        <v>11806.8230014754</v>
      </c>
      <c r="F59" s="169" t="n">
        <v>9349.21367361892</v>
      </c>
      <c r="G59" s="169" t="n">
        <v>1661.52404510693</v>
      </c>
      <c r="H59" s="169" t="n">
        <v>8053.6494894392</v>
      </c>
      <c r="I59" s="166" t="n">
        <v>3789.83389378649</v>
      </c>
      <c r="J59" s="166" t="n">
        <v>5830.55153450482</v>
      </c>
      <c r="K59" s="167" t="n">
        <v>31761.1496846527</v>
      </c>
      <c r="L59" s="168" t="n">
        <f aca="false">SUM(C59:K59)</f>
        <v>88818.5585549045</v>
      </c>
      <c r="M59" s="170" t="n">
        <f aca="false">(L59-L55)/L55</f>
        <v>-0.104111144988329</v>
      </c>
      <c r="N59" s="184"/>
    </row>
    <row r="60" customFormat="false" ht="13.5" hidden="false" customHeight="true" outlineLevel="0" collapsed="false">
      <c r="A60" s="186"/>
      <c r="B60" s="160" t="s">
        <v>191</v>
      </c>
      <c r="C60" s="169" t="n">
        <v>5979.23081758085</v>
      </c>
      <c r="D60" s="169" t="n">
        <v>9166.02802724903</v>
      </c>
      <c r="E60" s="169" t="n">
        <v>9845.31606455289</v>
      </c>
      <c r="F60" s="169" t="n">
        <v>8375.40191470713</v>
      </c>
      <c r="G60" s="169" t="n">
        <v>1376.01003071056</v>
      </c>
      <c r="H60" s="169" t="n">
        <v>7554.48962409539</v>
      </c>
      <c r="I60" s="166" t="n">
        <v>3420.15337080349</v>
      </c>
      <c r="J60" s="166" t="n">
        <v>6674.80477757078</v>
      </c>
      <c r="K60" s="167" t="n">
        <v>32665.8412133015</v>
      </c>
      <c r="L60" s="168" t="n">
        <f aca="false">SUM(C60:K60)</f>
        <v>85057.2758405717</v>
      </c>
      <c r="M60" s="170" t="n">
        <f aca="false">(L60-L56)/L56</f>
        <v>-0.102915827705433</v>
      </c>
      <c r="N60" s="184"/>
    </row>
    <row r="61" customFormat="false" ht="12.75" hidden="false" customHeight="false" outlineLevel="0" collapsed="false">
      <c r="A61" s="186"/>
      <c r="B61" s="160" t="s">
        <v>192</v>
      </c>
      <c r="C61" s="169" t="n">
        <v>6426.36595266031</v>
      </c>
      <c r="D61" s="169" t="n">
        <v>8351.07184467619</v>
      </c>
      <c r="E61" s="169" t="n">
        <v>9675.78905158348</v>
      </c>
      <c r="F61" s="169" t="n">
        <v>8339.17100577982</v>
      </c>
      <c r="G61" s="169" t="n">
        <v>1301.68397218152</v>
      </c>
      <c r="H61" s="169" t="n">
        <v>6984.22179809666</v>
      </c>
      <c r="I61" s="166" t="n">
        <v>2801.08321574176</v>
      </c>
      <c r="J61" s="166" t="n">
        <v>6140.40961257783</v>
      </c>
      <c r="K61" s="167" t="n">
        <v>28513.3283130609</v>
      </c>
      <c r="L61" s="168" t="n">
        <f aca="false">SUM(C61:K61)</f>
        <v>78533.1247663584</v>
      </c>
      <c r="M61" s="170" t="n">
        <f aca="false">(L61-L57)/L57</f>
        <v>-0.170738555023425</v>
      </c>
      <c r="N61" s="184"/>
    </row>
    <row r="62" customFormat="false" ht="12.75" hidden="false" customHeight="false" outlineLevel="0" collapsed="false">
      <c r="A62" s="186"/>
      <c r="B62" s="160" t="s">
        <v>193</v>
      </c>
      <c r="C62" s="161" t="n">
        <v>6741.91789361508</v>
      </c>
      <c r="D62" s="161" t="n">
        <v>7661.93847131703</v>
      </c>
      <c r="E62" s="161" t="n">
        <v>9327.71609173857</v>
      </c>
      <c r="F62" s="161" t="n">
        <v>6994.91152049211</v>
      </c>
      <c r="G62" s="161" t="n">
        <v>1219.46748282371</v>
      </c>
      <c r="H62" s="161" t="n">
        <v>6194.97901555426</v>
      </c>
      <c r="I62" s="162" t="n">
        <v>2281.50231268863</v>
      </c>
      <c r="J62" s="162" t="n">
        <v>5890.75029490593</v>
      </c>
      <c r="K62" s="163" t="n">
        <v>26964.7869537623</v>
      </c>
      <c r="L62" s="164" t="n">
        <f aca="false">SUM(C62:K62)</f>
        <v>73277.9700368976</v>
      </c>
      <c r="M62" s="165" t="n">
        <f aca="false">(L62-L58)/L58</f>
        <v>-0.217464830908609</v>
      </c>
      <c r="N62" s="184"/>
    </row>
    <row r="63" customFormat="false" ht="12.75" hidden="false" customHeight="false" outlineLevel="0" collapsed="false">
      <c r="A63" s="186"/>
      <c r="B63" s="160" t="s">
        <v>194</v>
      </c>
      <c r="C63" s="161" t="n">
        <v>6716.15131389688</v>
      </c>
      <c r="D63" s="161" t="n">
        <v>8664.02701953199</v>
      </c>
      <c r="E63" s="161" t="n">
        <v>9094.11102903825</v>
      </c>
      <c r="F63" s="161" t="n">
        <v>8724.08060973612</v>
      </c>
      <c r="G63" s="161" t="n">
        <v>1149.86301306271</v>
      </c>
      <c r="H63" s="161" t="n">
        <v>5839.59342427062</v>
      </c>
      <c r="I63" s="162" t="n">
        <v>2863.86510481806</v>
      </c>
      <c r="J63" s="162" t="n">
        <v>6134.84859065874</v>
      </c>
      <c r="K63" s="163" t="n">
        <v>27528.258145998</v>
      </c>
      <c r="L63" s="164" t="n">
        <f aca="false">SUM(C63:K63)</f>
        <v>76714.7982510114</v>
      </c>
      <c r="M63" s="165" t="n">
        <f aca="false">(L63-L59)/L59</f>
        <v>-0.136275126514365</v>
      </c>
      <c r="N63" s="184"/>
    </row>
    <row r="64" customFormat="false" ht="12.75" hidden="false" customHeight="true" outlineLevel="0" collapsed="false">
      <c r="B64" s="160" t="s">
        <v>195</v>
      </c>
      <c r="C64" s="161" t="n">
        <v>5709.82865460711</v>
      </c>
      <c r="D64" s="161" t="n">
        <v>7783.76167769349</v>
      </c>
      <c r="E64" s="161" t="n">
        <v>10268.0451602621</v>
      </c>
      <c r="F64" s="161" t="n">
        <v>8278.25274729377</v>
      </c>
      <c r="G64" s="161" t="n">
        <v>1388.50036071934</v>
      </c>
      <c r="H64" s="161" t="n">
        <v>6824.15582208413</v>
      </c>
      <c r="I64" s="162" t="n">
        <v>2117.21050710493</v>
      </c>
      <c r="J64" s="162" t="n">
        <v>5510.65410028044</v>
      </c>
      <c r="K64" s="163" t="n">
        <v>27140.8755230045</v>
      </c>
      <c r="L64" s="164" t="n">
        <f aca="false">SUM(C64:K64)</f>
        <v>75021.2845530498</v>
      </c>
      <c r="M64" s="165" t="n">
        <f aca="false">(L64-L60)/L60</f>
        <v>-0.117990979470504</v>
      </c>
      <c r="N64" s="184"/>
    </row>
    <row r="65" customFormat="false" ht="12.75" hidden="false" customHeight="false" outlineLevel="0" collapsed="false">
      <c r="B65" s="160" t="s">
        <v>196</v>
      </c>
      <c r="C65" s="161" t="n">
        <v>6175.92244443753</v>
      </c>
      <c r="D65" s="161" t="n">
        <v>7110.22690079261</v>
      </c>
      <c r="E65" s="161" t="n">
        <v>8890.23384399167</v>
      </c>
      <c r="F65" s="161" t="n">
        <v>7678.2966398471</v>
      </c>
      <c r="G65" s="161" t="n">
        <v>1099.33742917797</v>
      </c>
      <c r="H65" s="161" t="n">
        <v>6811.14519990289</v>
      </c>
      <c r="I65" s="162" t="n">
        <v>3531.19154509236</v>
      </c>
      <c r="J65" s="162" t="n">
        <v>6140.70338259881</v>
      </c>
      <c r="K65" s="163" t="n">
        <v>25786.9350846958</v>
      </c>
      <c r="L65" s="164" t="n">
        <f aca="false">SUM(C65:K65)</f>
        <v>73223.9924705367</v>
      </c>
      <c r="M65" s="165" t="n">
        <f aca="false">(L65-L61)/L61</f>
        <v>-0.0676037316943232</v>
      </c>
      <c r="N65" s="184"/>
    </row>
    <row r="66" customFormat="false" ht="12.75" hidden="false" customHeight="false" outlineLevel="0" collapsed="false">
      <c r="B66" s="160" t="s">
        <v>197</v>
      </c>
      <c r="C66" s="169" t="n">
        <v>6220.87106140672</v>
      </c>
      <c r="D66" s="169" t="n">
        <v>7605.72527314338</v>
      </c>
      <c r="E66" s="169" t="n">
        <v>7299.42668387249</v>
      </c>
      <c r="F66" s="169" t="n">
        <v>8576.89101182593</v>
      </c>
      <c r="G66" s="169" t="n">
        <v>1354.98052630453</v>
      </c>
      <c r="H66" s="169" t="n">
        <v>5517.54243158287</v>
      </c>
      <c r="I66" s="166" t="n">
        <v>2534.52741056244</v>
      </c>
      <c r="J66" s="166" t="n">
        <v>5995.02363293718</v>
      </c>
      <c r="K66" s="167" t="n">
        <v>26843.8905498311</v>
      </c>
      <c r="L66" s="168" t="n">
        <f aca="false">SUM(C66:K66)</f>
        <v>71948.8785814667</v>
      </c>
      <c r="M66" s="170" t="n">
        <f aca="false">(L66-L62)/L62</f>
        <v>-0.0181376674976355</v>
      </c>
      <c r="N66" s="184"/>
    </row>
    <row r="67" customFormat="false" ht="12.75" hidden="false" customHeight="false" outlineLevel="0" collapsed="false">
      <c r="B67" s="160" t="s">
        <v>198</v>
      </c>
      <c r="C67" s="169" t="n">
        <v>6590.50134051049</v>
      </c>
      <c r="D67" s="169" t="n">
        <v>8167.29500140337</v>
      </c>
      <c r="E67" s="169" t="n">
        <v>8648.98962428273</v>
      </c>
      <c r="F67" s="169" t="n">
        <v>8817.687834244</v>
      </c>
      <c r="G67" s="169" t="n">
        <v>1232.46675794095</v>
      </c>
      <c r="H67" s="169" t="n">
        <v>6721.01280871651</v>
      </c>
      <c r="I67" s="166" t="n">
        <v>3036.80489599151</v>
      </c>
      <c r="J67" s="166" t="n">
        <v>5435.34817426925</v>
      </c>
      <c r="K67" s="167" t="n">
        <v>28830.3376808563</v>
      </c>
      <c r="L67" s="168" t="n">
        <f aca="false">SUM(C67:K67)</f>
        <v>77480.4441182151</v>
      </c>
      <c r="M67" s="170" t="n">
        <f aca="false">(L67-L63)/L63</f>
        <v>0.00998041948436706</v>
      </c>
      <c r="N67" s="184"/>
    </row>
    <row r="68" customFormat="false" ht="12.75" hidden="false" customHeight="false" outlineLevel="0" collapsed="false">
      <c r="B68" s="160" t="s">
        <v>199</v>
      </c>
      <c r="C68" s="169" t="n">
        <v>6084.86884154464</v>
      </c>
      <c r="D68" s="169" t="n">
        <v>8052.44973524895</v>
      </c>
      <c r="E68" s="169" t="n">
        <v>9413.97475663593</v>
      </c>
      <c r="F68" s="169" t="n">
        <v>7426.38829097648</v>
      </c>
      <c r="G68" s="169" t="n">
        <v>1239.51705262565</v>
      </c>
      <c r="H68" s="169" t="n">
        <v>5978.31974402894</v>
      </c>
      <c r="I68" s="166" t="n">
        <v>3940.27564835174</v>
      </c>
      <c r="J68" s="166" t="n">
        <v>4727.3933243643</v>
      </c>
      <c r="K68" s="167" t="n">
        <v>26384.8782723108</v>
      </c>
      <c r="L68" s="168" t="n">
        <f aca="false">SUM(C68:K68)</f>
        <v>73248.0656660874</v>
      </c>
      <c r="M68" s="170" t="n">
        <f aca="false">(L68-L64)/L64</f>
        <v>-0.0236362106770975</v>
      </c>
      <c r="N68" s="184"/>
    </row>
    <row r="69" customFormat="false" ht="12.75" hidden="false" customHeight="false" outlineLevel="0" collapsed="false">
      <c r="B69" s="160" t="s">
        <v>200</v>
      </c>
      <c r="C69" s="169" t="n">
        <v>6216.31942147167</v>
      </c>
      <c r="D69" s="169" t="n">
        <v>7112.57206815418</v>
      </c>
      <c r="E69" s="169" t="n">
        <v>9002.03918582175</v>
      </c>
      <c r="F69" s="169" t="n">
        <v>8450.3602744775</v>
      </c>
      <c r="G69" s="169" t="n">
        <v>1462.51356447983</v>
      </c>
      <c r="H69" s="169" t="n">
        <v>6603.83604487962</v>
      </c>
      <c r="I69" s="166" t="n">
        <v>3902.92614617231</v>
      </c>
      <c r="J69" s="166" t="n">
        <v>5760.57992786699</v>
      </c>
      <c r="K69" s="167" t="n">
        <v>27953.3731946358</v>
      </c>
      <c r="L69" s="168" t="n">
        <f aca="false">SUM(C69:K69)</f>
        <v>76464.5198279597</v>
      </c>
      <c r="M69" s="170" t="n">
        <f aca="false">(L69-L65)/L65</f>
        <v>0.0442549941363396</v>
      </c>
      <c r="N69" s="184"/>
    </row>
    <row r="70" customFormat="false" ht="12.75" hidden="false" customHeight="false" outlineLevel="0" collapsed="false">
      <c r="B70" s="160" t="s">
        <v>201</v>
      </c>
      <c r="C70" s="161" t="n">
        <v>6799.19183963618</v>
      </c>
      <c r="D70" s="161" t="n">
        <v>7532.91254719421</v>
      </c>
      <c r="E70" s="161" t="n">
        <v>7716.52222884867</v>
      </c>
      <c r="F70" s="161" t="n">
        <v>8238.86419170264</v>
      </c>
      <c r="G70" s="161" t="n">
        <v>1247.19997886769</v>
      </c>
      <c r="H70" s="161" t="n">
        <v>6067.69595413134</v>
      </c>
      <c r="I70" s="162" t="n">
        <v>3473.14793580633</v>
      </c>
      <c r="J70" s="162" t="n">
        <v>6924.39796559641</v>
      </c>
      <c r="K70" s="163" t="n">
        <v>27104.0342223876</v>
      </c>
      <c r="L70" s="164" t="n">
        <f aca="false">SUM(C70:K70)</f>
        <v>75103.9668641711</v>
      </c>
      <c r="M70" s="165" t="n">
        <f aca="false">(L70-L66)/L66</f>
        <v>0.0438518062395093</v>
      </c>
      <c r="N70" s="184"/>
    </row>
    <row r="71" customFormat="false" ht="12.75" hidden="false" customHeight="false" outlineLevel="0" collapsed="false">
      <c r="B71" s="160" t="s">
        <v>202</v>
      </c>
      <c r="C71" s="161" t="n">
        <v>6509.01991004248</v>
      </c>
      <c r="D71" s="161" t="n">
        <v>7764.39299385688</v>
      </c>
      <c r="E71" s="161" t="n">
        <v>7992.24255067945</v>
      </c>
      <c r="F71" s="161" t="n">
        <v>8106.86617755662</v>
      </c>
      <c r="G71" s="161" t="n">
        <v>1479.42880118675</v>
      </c>
      <c r="H71" s="161" t="n">
        <v>6128.51229349754</v>
      </c>
      <c r="I71" s="162" t="n">
        <v>2793.24706728994</v>
      </c>
      <c r="J71" s="162" t="n">
        <v>5869.53699987852</v>
      </c>
      <c r="K71" s="163" t="n">
        <v>27511.8575492253</v>
      </c>
      <c r="L71" s="164" t="n">
        <f aca="false">SUM(C71:K71)</f>
        <v>74155.1043432135</v>
      </c>
      <c r="M71" s="165" t="n">
        <f aca="false">(L71-L67)/L67</f>
        <v>-0.042918439779824</v>
      </c>
      <c r="N71" s="184"/>
    </row>
    <row r="72" customFormat="false" ht="12.75" hidden="false" customHeight="false" outlineLevel="0" collapsed="false">
      <c r="B72" s="160" t="s">
        <v>203</v>
      </c>
      <c r="C72" s="161" t="n">
        <v>6327.66733778024</v>
      </c>
      <c r="D72" s="161" t="n">
        <v>6568.1577963391</v>
      </c>
      <c r="E72" s="161" t="n">
        <v>8401.45804366194</v>
      </c>
      <c r="F72" s="161" t="n">
        <v>7435.83547174127</v>
      </c>
      <c r="G72" s="161" t="n">
        <v>1123.69605208286</v>
      </c>
      <c r="H72" s="161" t="n">
        <v>6042.34025625599</v>
      </c>
      <c r="I72" s="162" t="n">
        <v>2299.92119464906</v>
      </c>
      <c r="J72" s="162" t="n">
        <v>4316.56313114062</v>
      </c>
      <c r="K72" s="163" t="n">
        <v>27373.6226703676</v>
      </c>
      <c r="L72" s="164" t="n">
        <f aca="false">SUM(C72:K72)</f>
        <v>69889.2619540187</v>
      </c>
      <c r="M72" s="165" t="n">
        <f aca="false">(L72-L68)/L68</f>
        <v>-0.0458551865025394</v>
      </c>
      <c r="N72" s="184"/>
    </row>
    <row r="73" customFormat="false" ht="12.75" hidden="false" customHeight="false" outlineLevel="0" collapsed="false">
      <c r="B73" s="160" t="s">
        <v>204</v>
      </c>
      <c r="C73" s="161" t="n">
        <v>6316.52265716672</v>
      </c>
      <c r="D73" s="161" t="n">
        <v>8336.20248595833</v>
      </c>
      <c r="E73" s="161" t="n">
        <v>6972.26850050994</v>
      </c>
      <c r="F73" s="161" t="n">
        <v>7257.11264126241</v>
      </c>
      <c r="G73" s="161" t="n">
        <v>1496.75657355876</v>
      </c>
      <c r="H73" s="161" t="n">
        <v>6594.11887618556</v>
      </c>
      <c r="I73" s="162" t="n">
        <v>3002.39277849328</v>
      </c>
      <c r="J73" s="162" t="n">
        <v>5370.46445380873</v>
      </c>
      <c r="K73" s="163" t="n">
        <v>25702.9486151382</v>
      </c>
      <c r="L73" s="164" t="n">
        <f aca="false">SUM(C73:K73)</f>
        <v>71048.7875820819</v>
      </c>
      <c r="M73" s="165" t="n">
        <f aca="false">(L73-L69)/L69</f>
        <v>-0.0708267345176931</v>
      </c>
      <c r="N73" s="184"/>
    </row>
    <row r="74" customFormat="false" ht="12.75" hidden="false" customHeight="false" outlineLevel="0" collapsed="false">
      <c r="B74" s="160" t="s">
        <v>205</v>
      </c>
      <c r="C74" s="169" t="n">
        <v>6625.64609676454</v>
      </c>
      <c r="D74" s="169" t="n">
        <v>7518.23256217491</v>
      </c>
      <c r="E74" s="169" t="n">
        <v>6973.48547962085</v>
      </c>
      <c r="F74" s="169" t="n">
        <v>7612.86446541547</v>
      </c>
      <c r="G74" s="169" t="n">
        <v>1403.05290586744</v>
      </c>
      <c r="H74" s="169" t="n">
        <v>6096.50667703945</v>
      </c>
      <c r="I74" s="166" t="n">
        <v>2974.24385206075</v>
      </c>
      <c r="J74" s="166" t="n">
        <v>4954.79606419723</v>
      </c>
      <c r="K74" s="167" t="n">
        <v>27116.3832998501</v>
      </c>
      <c r="L74" s="168" t="n">
        <f aca="false">SUM(C74:K74)</f>
        <v>71275.2114029908</v>
      </c>
      <c r="M74" s="170" t="n">
        <f aca="false">(L74-L70)/L70</f>
        <v>-0.0509794038989285</v>
      </c>
      <c r="N74" s="184"/>
    </row>
    <row r="75" customFormat="false" ht="12.75" hidden="false" customHeight="false" outlineLevel="0" collapsed="false">
      <c r="B75" s="160" t="s">
        <v>206</v>
      </c>
      <c r="C75" s="169" t="n">
        <v>6470.5484776041</v>
      </c>
      <c r="D75" s="169" t="n">
        <v>6839.89136551171</v>
      </c>
      <c r="E75" s="169" t="n">
        <v>7489.78565832172</v>
      </c>
      <c r="F75" s="169" t="n">
        <v>7687.51319398914</v>
      </c>
      <c r="G75" s="169" t="n">
        <v>1368.98412166935</v>
      </c>
      <c r="H75" s="169" t="n">
        <v>6325.91730458324</v>
      </c>
      <c r="I75" s="166" t="n">
        <v>2870.00644233445</v>
      </c>
      <c r="J75" s="166" t="n">
        <v>4789.43696534698</v>
      </c>
      <c r="K75" s="167" t="n">
        <v>27919.6277272171</v>
      </c>
      <c r="L75" s="168" t="n">
        <f aca="false">SUM(C75:K75)</f>
        <v>71761.7112565778</v>
      </c>
      <c r="M75" s="170" t="n">
        <f aca="false">(L75-L71)/L71</f>
        <v>-0.032275500221243</v>
      </c>
    </row>
    <row r="76" customFormat="false" ht="12.75" hidden="false" customHeight="false" outlineLevel="0" collapsed="false">
      <c r="B76" s="160" t="s">
        <v>207</v>
      </c>
      <c r="C76" s="169" t="n">
        <v>5711.02042397759</v>
      </c>
      <c r="D76" s="169" t="n">
        <v>7110.91347343261</v>
      </c>
      <c r="E76" s="169" t="n">
        <v>7446.43901260528</v>
      </c>
      <c r="F76" s="169" t="n">
        <v>6719.11975118721</v>
      </c>
      <c r="G76" s="169" t="n">
        <v>1011.20687878823</v>
      </c>
      <c r="H76" s="169" t="n">
        <v>6011.24367890227</v>
      </c>
      <c r="I76" s="166" t="n">
        <v>2139.25197911341</v>
      </c>
      <c r="J76" s="166" t="n">
        <v>4481.33338618316</v>
      </c>
      <c r="K76" s="167" t="n">
        <v>26105.1525723871</v>
      </c>
      <c r="L76" s="168" t="n">
        <f aca="false">SUM(C76:K76)</f>
        <v>66735.6811565769</v>
      </c>
      <c r="M76" s="170" t="n">
        <f aca="false">(L76-L72)/L72</f>
        <v>-0.0451225368428798</v>
      </c>
    </row>
    <row r="77" customFormat="false" ht="12.75" hidden="false" customHeight="false" outlineLevel="0" collapsed="false">
      <c r="B77" s="160" t="s">
        <v>208</v>
      </c>
      <c r="C77" s="169" t="n">
        <v>5794.17087626758</v>
      </c>
      <c r="D77" s="169" t="n">
        <v>6629.59914358576</v>
      </c>
      <c r="E77" s="169" t="n">
        <v>7564.56941978881</v>
      </c>
      <c r="F77" s="169" t="n">
        <v>7457.86308814646</v>
      </c>
      <c r="G77" s="169" t="n">
        <v>1246.22281370046</v>
      </c>
      <c r="H77" s="169" t="n">
        <v>5011.90939564281</v>
      </c>
      <c r="I77" s="166" t="n">
        <v>2363.49275470796</v>
      </c>
      <c r="J77" s="166" t="n">
        <v>3778.63233964165</v>
      </c>
      <c r="K77" s="167" t="n">
        <v>24794.4018768221</v>
      </c>
      <c r="L77" s="168" t="n">
        <f aca="false">SUM(C77:K77)</f>
        <v>64640.8617083036</v>
      </c>
      <c r="M77" s="170" t="n">
        <f aca="false">(L77-L73)/L73</f>
        <v>-0.0901905027777608</v>
      </c>
    </row>
    <row r="78" customFormat="false" ht="12.75" hidden="false" customHeight="false" outlineLevel="0" collapsed="false">
      <c r="B78" s="160" t="s">
        <v>209</v>
      </c>
      <c r="C78" s="161" t="n">
        <v>5926.77262442229</v>
      </c>
      <c r="D78" s="161" t="n">
        <v>5971.21826590008</v>
      </c>
      <c r="E78" s="161" t="n">
        <v>6779.46437771322</v>
      </c>
      <c r="F78" s="161" t="n">
        <v>7743.89622416443</v>
      </c>
      <c r="G78" s="161" t="n">
        <v>1261.84192070727</v>
      </c>
      <c r="H78" s="161" t="n">
        <v>5092.54643723698</v>
      </c>
      <c r="I78" s="162" t="n">
        <v>2646.92673650784</v>
      </c>
      <c r="J78" s="162" t="n">
        <v>4158.48889423915</v>
      </c>
      <c r="K78" s="163" t="n">
        <v>24346.3205218895</v>
      </c>
      <c r="L78" s="164" t="n">
        <f aca="false">SUM(C78:K78)</f>
        <v>63927.4760027808</v>
      </c>
      <c r="M78" s="165" t="n">
        <f aca="false">(L78-L74)/L74</f>
        <v>-0.103089633205938</v>
      </c>
    </row>
    <row r="79" customFormat="false" ht="12.75" hidden="false" customHeight="false" outlineLevel="0" collapsed="false">
      <c r="B79" s="160" t="s">
        <v>210</v>
      </c>
      <c r="C79" s="161" t="n">
        <v>7077.31194388614</v>
      </c>
      <c r="D79" s="161" t="n">
        <v>6640.60080493446</v>
      </c>
      <c r="E79" s="161" t="n">
        <v>6491.52208454411</v>
      </c>
      <c r="F79" s="161" t="n">
        <v>7611.93085047691</v>
      </c>
      <c r="G79" s="161" t="n">
        <v>893.613005601764</v>
      </c>
      <c r="H79" s="161" t="n">
        <v>5671.35273768028</v>
      </c>
      <c r="I79" s="162" t="n">
        <v>2123.02736836982</v>
      </c>
      <c r="J79" s="162" t="n">
        <v>4888.3895205552</v>
      </c>
      <c r="K79" s="163" t="n">
        <v>24694.9424538454</v>
      </c>
      <c r="L79" s="164" t="n">
        <f aca="false">SUM(C79:K79)</f>
        <v>66092.690769894</v>
      </c>
      <c r="M79" s="165" t="n">
        <f aca="false">(L79-L75)/L75</f>
        <v>-0.0789978442182718</v>
      </c>
    </row>
    <row r="80" customFormat="false" ht="12.75" hidden="false" customHeight="false" outlineLevel="0" collapsed="false">
      <c r="B80" s="160" t="s">
        <v>211</v>
      </c>
      <c r="C80" s="161" t="n">
        <v>5739.25678005916</v>
      </c>
      <c r="D80" s="161" t="n">
        <v>6796.80490427994</v>
      </c>
      <c r="E80" s="161" t="n">
        <v>7080.15244099228</v>
      </c>
      <c r="F80" s="161" t="n">
        <v>7343.41411868359</v>
      </c>
      <c r="G80" s="161" t="n">
        <v>1508.08881919394</v>
      </c>
      <c r="H80" s="161" t="n">
        <v>4859.34544128481</v>
      </c>
      <c r="I80" s="162" t="n">
        <v>2566.96602398977</v>
      </c>
      <c r="J80" s="162" t="n">
        <v>4031.05023590136</v>
      </c>
      <c r="K80" s="163" t="n">
        <v>24625.7249203279</v>
      </c>
      <c r="L80" s="164" t="n">
        <f aca="false">SUM(C80:K80)</f>
        <v>64550.8036847127</v>
      </c>
      <c r="M80" s="165" t="n">
        <f aca="false">(L80-L76)/L76</f>
        <v>-0.0327392698178638</v>
      </c>
    </row>
    <row r="81" customFormat="false" ht="12.75" hidden="false" customHeight="false" outlineLevel="0" collapsed="false">
      <c r="B81" s="160" t="s">
        <v>212</v>
      </c>
      <c r="C81" s="161" t="n">
        <v>5394.12330987626</v>
      </c>
      <c r="D81" s="161" t="n">
        <v>7370.79500270077</v>
      </c>
      <c r="E81" s="161" t="n">
        <v>7084.88500884133</v>
      </c>
      <c r="F81" s="161" t="n">
        <v>7633.53883399933</v>
      </c>
      <c r="G81" s="161" t="n">
        <v>1271.486797181</v>
      </c>
      <c r="H81" s="161" t="n">
        <v>4882.31491151119</v>
      </c>
      <c r="I81" s="162" t="n">
        <v>2873.96608911969</v>
      </c>
      <c r="J81" s="162" t="n">
        <v>4640.07461140185</v>
      </c>
      <c r="K81" s="163" t="n">
        <v>24386.4685101164</v>
      </c>
      <c r="L81" s="164" t="n">
        <f aca="false">SUM(C81:K81)</f>
        <v>65537.6530747478</v>
      </c>
      <c r="M81" s="165" t="n">
        <f aca="false">(L81-L77)/L77</f>
        <v>0.0138734438673025</v>
      </c>
    </row>
    <row r="82" customFormat="false" ht="12.75" hidden="false" customHeight="false" outlineLevel="0" collapsed="false">
      <c r="B82" s="160" t="s">
        <v>213</v>
      </c>
      <c r="C82" s="169" t="n">
        <v>5699.84727821464</v>
      </c>
      <c r="D82" s="169" t="n">
        <v>6258.25611919578</v>
      </c>
      <c r="E82" s="169" t="n">
        <v>5766.02130913849</v>
      </c>
      <c r="F82" s="169" t="n">
        <v>7234.54952892266</v>
      </c>
      <c r="G82" s="169" t="n">
        <v>1129.48322424672</v>
      </c>
      <c r="H82" s="169" t="n">
        <v>5321.36810663598</v>
      </c>
      <c r="I82" s="166" t="n">
        <v>2219.0944064023</v>
      </c>
      <c r="J82" s="166" t="n">
        <v>4866.78731088879</v>
      </c>
      <c r="K82" s="167" t="n">
        <v>24394.4861725944</v>
      </c>
      <c r="L82" s="168" t="n">
        <f aca="false">SUM(C82:K82)</f>
        <v>62889.8934562398</v>
      </c>
      <c r="M82" s="170" t="n">
        <f aca="false">(L82-L78)/L78</f>
        <v>-0.0162306196242736</v>
      </c>
    </row>
    <row r="83" customFormat="false" ht="12.75" hidden="false" customHeight="false" outlineLevel="0" collapsed="false">
      <c r="B83" s="160" t="s">
        <v>214</v>
      </c>
      <c r="C83" s="169" t="n">
        <v>6810.105561</v>
      </c>
      <c r="D83" s="169" t="n">
        <v>6949.02677187949</v>
      </c>
      <c r="E83" s="169" t="n">
        <v>7504.98728373015</v>
      </c>
      <c r="F83" s="169" t="n">
        <v>7275.29298123664</v>
      </c>
      <c r="G83" s="169" t="n">
        <v>1095.2219092445</v>
      </c>
      <c r="H83" s="169" t="n">
        <v>5080.41592903497</v>
      </c>
      <c r="I83" s="166" t="n">
        <v>2387.34447331526</v>
      </c>
      <c r="J83" s="166" t="n">
        <v>4801.67698396592</v>
      </c>
      <c r="K83" s="167" t="n">
        <v>26325.9185481922</v>
      </c>
      <c r="L83" s="168" t="n">
        <f aca="false">SUM(C83:K83)</f>
        <v>68229.9904415992</v>
      </c>
      <c r="M83" s="170" t="n">
        <f aca="false">(L83-L79)/L79</f>
        <v>0.0323379128131776</v>
      </c>
    </row>
    <row r="84" customFormat="false" ht="12.75" hidden="false" customHeight="false" outlineLevel="0" collapsed="false">
      <c r="B84" s="160" t="s">
        <v>215</v>
      </c>
      <c r="C84" s="169" t="n">
        <v>5983.55314420962</v>
      </c>
      <c r="D84" s="169" t="n">
        <v>6126.26583585517</v>
      </c>
      <c r="E84" s="169" t="n">
        <v>7404.89577108581</v>
      </c>
      <c r="F84" s="169" t="n">
        <v>6943.39663916438</v>
      </c>
      <c r="G84" s="169" t="n">
        <v>1632.19032197267</v>
      </c>
      <c r="H84" s="169" t="n">
        <v>4865.63920778736</v>
      </c>
      <c r="I84" s="166" t="n">
        <v>2292.52830060265</v>
      </c>
      <c r="J84" s="166" t="n">
        <v>4274.46460180011</v>
      </c>
      <c r="K84" s="167" t="n">
        <v>25666.8168453027</v>
      </c>
      <c r="L84" s="168" t="n">
        <f aca="false">SUM(C84:K84)</f>
        <v>65189.7506677805</v>
      </c>
      <c r="M84" s="170" t="n">
        <f aca="false">(L84-L80)/L80</f>
        <v>0.0098983582944769</v>
      </c>
    </row>
    <row r="85" customFormat="false" ht="12.75" hidden="false" customHeight="false" outlineLevel="0" collapsed="false">
      <c r="B85" s="160" t="s">
        <v>216</v>
      </c>
      <c r="C85" s="169" t="n">
        <v>5806.47872278764</v>
      </c>
      <c r="D85" s="169" t="n">
        <v>7401.60252760874</v>
      </c>
      <c r="E85" s="169" t="n">
        <v>6566.51448453775</v>
      </c>
      <c r="F85" s="169" t="n">
        <v>7109.52025266491</v>
      </c>
      <c r="G85" s="169" t="n">
        <v>1315.12876009901</v>
      </c>
      <c r="H85" s="169" t="n">
        <v>4710.07989105274</v>
      </c>
      <c r="I85" s="166" t="n">
        <v>2692.61938822905</v>
      </c>
      <c r="J85" s="166" t="n">
        <v>4546.98384120899</v>
      </c>
      <c r="K85" s="167" t="n">
        <v>26232.0456378881</v>
      </c>
      <c r="L85" s="168" t="n">
        <f aca="false">SUM(C85:K85)</f>
        <v>66380.9735060769</v>
      </c>
      <c r="M85" s="170" t="n">
        <f aca="false">(L85-L81)/L81</f>
        <v>0.012867723999321</v>
      </c>
    </row>
    <row r="86" customFormat="false" ht="12.75" hidden="false" customHeight="false" outlineLevel="0" collapsed="false">
      <c r="B86" s="160" t="str">
        <f aca="false">EXPT_VL!B86</f>
        <v>2015:1</v>
      </c>
      <c r="C86" s="161" t="n">
        <v>5865.19199288519</v>
      </c>
      <c r="D86" s="161" t="n">
        <v>7440.43326352424</v>
      </c>
      <c r="E86" s="161" t="n">
        <v>6625.59770892383</v>
      </c>
      <c r="F86" s="161" t="n">
        <v>7509.02577034212</v>
      </c>
      <c r="G86" s="161" t="n">
        <v>939.717153821393</v>
      </c>
      <c r="H86" s="161" t="n">
        <v>5135.83397060415</v>
      </c>
      <c r="I86" s="162" t="n">
        <v>2768.75706201927</v>
      </c>
      <c r="J86" s="162" t="n">
        <v>5198.21280494755</v>
      </c>
      <c r="K86" s="163" t="n">
        <v>28358.178491952</v>
      </c>
      <c r="L86" s="164" t="n">
        <f aca="false">SUM(C86:K86)</f>
        <v>69840.9482190197</v>
      </c>
      <c r="M86" s="165" t="n">
        <f aca="false">(L86-L82)/L82</f>
        <v>0.11052737380795</v>
      </c>
    </row>
    <row r="87" customFormat="false" ht="12.75" hidden="false" customHeight="false" outlineLevel="0" collapsed="false">
      <c r="B87" s="160" t="str">
        <f aca="false">EXPT_VL!B87</f>
        <v>2015:2</v>
      </c>
      <c r="C87" s="161" t="n">
        <v>5996.75978242428</v>
      </c>
      <c r="D87" s="161" t="n">
        <v>7305.10846968691</v>
      </c>
      <c r="E87" s="161" t="n">
        <v>6325.19451866092</v>
      </c>
      <c r="F87" s="161" t="n">
        <v>7862.79937971937</v>
      </c>
      <c r="G87" s="161" t="n">
        <v>1297.75110444135</v>
      </c>
      <c r="H87" s="161" t="n">
        <v>5456.40011762235</v>
      </c>
      <c r="I87" s="162" t="n">
        <v>4378.14011448812</v>
      </c>
      <c r="J87" s="162" t="n">
        <v>5802.55528556882</v>
      </c>
      <c r="K87" s="163" t="n">
        <v>29627.6875580232</v>
      </c>
      <c r="L87" s="164" t="n">
        <f aca="false">SUM(C87:K87)</f>
        <v>74052.3963306354</v>
      </c>
      <c r="M87" s="165" t="n">
        <f aca="false">(L87-L83)/L83</f>
        <v>0.0853349949392093</v>
      </c>
    </row>
    <row r="88" customFormat="false" ht="12.75" hidden="false" customHeight="false" outlineLevel="0" collapsed="false">
      <c r="B88" s="160" t="str">
        <f aca="false">EXPT_VL!B88</f>
        <v>2015:3</v>
      </c>
      <c r="C88" s="161" t="n">
        <v>5643.08954549623</v>
      </c>
      <c r="D88" s="161" t="n">
        <v>7204.30085671354</v>
      </c>
      <c r="E88" s="161" t="n">
        <v>8413.74563133706</v>
      </c>
      <c r="F88" s="161" t="n">
        <v>7710.75196394398</v>
      </c>
      <c r="G88" s="161" t="n">
        <v>1265.77265468814</v>
      </c>
      <c r="H88" s="161" t="n">
        <v>6105.60013370999</v>
      </c>
      <c r="I88" s="162" t="n">
        <v>2486.61832833749</v>
      </c>
      <c r="J88" s="162" t="n">
        <v>4585.14629660103</v>
      </c>
      <c r="K88" s="163" t="n">
        <v>27814.7673365479</v>
      </c>
      <c r="L88" s="164" t="n">
        <f aca="false">SUM(C88:K88)</f>
        <v>71229.7927473753</v>
      </c>
      <c r="M88" s="165" t="n">
        <f aca="false">(L88-L84)/L84</f>
        <v>0.0926532471396629</v>
      </c>
    </row>
    <row r="89" customFormat="false" ht="12.75" hidden="false" customHeight="false" outlineLevel="0" collapsed="false">
      <c r="B89" s="160" t="str">
        <f aca="false">EXPT_VL!B89</f>
        <v>2015:4</v>
      </c>
      <c r="C89" s="161" t="n">
        <v>6168.88209773667</v>
      </c>
      <c r="D89" s="161" t="n">
        <v>8569.31498335194</v>
      </c>
      <c r="E89" s="161" t="n">
        <v>8635.33089064601</v>
      </c>
      <c r="F89" s="161" t="n">
        <v>8181.87618171847</v>
      </c>
      <c r="G89" s="161" t="n">
        <v>1517.29122995466</v>
      </c>
      <c r="H89" s="161" t="n">
        <v>6067.41237490605</v>
      </c>
      <c r="I89" s="162" t="n">
        <v>3505.6358085076</v>
      </c>
      <c r="J89" s="162" t="n">
        <v>4927.73886537204</v>
      </c>
      <c r="K89" s="163" t="n">
        <v>28325.9849569406</v>
      </c>
      <c r="L89" s="164" t="n">
        <f aca="false">SUM(C89:K89)</f>
        <v>75899.467389134</v>
      </c>
      <c r="M89" s="165" t="n">
        <f aca="false">(L89-L85)/L85</f>
        <v>0.143391899520511</v>
      </c>
    </row>
    <row r="90" customFormat="false" ht="12.75" hidden="false" customHeight="false" outlineLevel="0" collapsed="false">
      <c r="B90" s="160" t="str">
        <f aca="false">EXPT_VL!B90</f>
        <v>2016:1</v>
      </c>
      <c r="C90" s="169" t="n">
        <v>6612.37793989334</v>
      </c>
      <c r="D90" s="169" t="n">
        <v>7271.314741891</v>
      </c>
      <c r="E90" s="169" t="n">
        <v>7261.04402377615</v>
      </c>
      <c r="F90" s="169" t="n">
        <v>8635.29213269068</v>
      </c>
      <c r="G90" s="169" t="n">
        <v>1126.38617359053</v>
      </c>
      <c r="H90" s="169" t="n">
        <v>5394.04432112866</v>
      </c>
      <c r="I90" s="166" t="n">
        <v>3149.69062672998</v>
      </c>
      <c r="J90" s="166" t="n">
        <v>4902.33428379319</v>
      </c>
      <c r="K90" s="167" t="n">
        <v>27667.7046336607</v>
      </c>
      <c r="L90" s="168" t="n">
        <f aca="false">SUM(C90:K90)</f>
        <v>72020.1888771542</v>
      </c>
      <c r="M90" s="170" t="n">
        <f aca="false">(L90-L86)/L86</f>
        <v>0.0312029076595643</v>
      </c>
    </row>
    <row r="91" customFormat="false" ht="12.75" hidden="false" customHeight="true" outlineLevel="0" collapsed="false">
      <c r="B91" s="160" t="str">
        <f aca="false">EXPT_VL!B91</f>
        <v>2016:2</v>
      </c>
      <c r="C91" s="169" t="n">
        <v>7783.30196438822</v>
      </c>
      <c r="D91" s="169" t="n">
        <v>7768.25675036013</v>
      </c>
      <c r="E91" s="169" t="n">
        <v>7462.92709770964</v>
      </c>
      <c r="F91" s="169" t="n">
        <v>9168.27817942418</v>
      </c>
      <c r="G91" s="169" t="n">
        <v>1320.92479896708</v>
      </c>
      <c r="H91" s="169" t="n">
        <v>5071.49776749023</v>
      </c>
      <c r="I91" s="166" t="n">
        <v>2665.71890192773</v>
      </c>
      <c r="J91" s="166" t="n">
        <v>5361.83851744684</v>
      </c>
      <c r="K91" s="167" t="n">
        <v>31713.8338772392</v>
      </c>
      <c r="L91" s="168" t="n">
        <f aca="false">SUM(C91:K91)</f>
        <v>78316.5778549532</v>
      </c>
      <c r="M91" s="170" t="n">
        <f aca="false">(L91-L87)/L87</f>
        <v>0.0575833023050167</v>
      </c>
    </row>
    <row r="92" customFormat="false" ht="12.75" hidden="false" customHeight="false" outlineLevel="0" collapsed="false">
      <c r="B92" s="160" t="str">
        <f aca="false">EXPT_VL!B92</f>
        <v>2016:3</v>
      </c>
      <c r="C92" s="169" t="n">
        <v>6284.06404904127</v>
      </c>
      <c r="D92" s="169" t="n">
        <v>8488.37472975893</v>
      </c>
      <c r="E92" s="169" t="n">
        <v>8682.5603743962</v>
      </c>
      <c r="F92" s="169" t="n">
        <v>7865.94020577955</v>
      </c>
      <c r="G92" s="169" t="n">
        <v>1518.41556334034</v>
      </c>
      <c r="H92" s="169" t="n">
        <v>5836.77071421661</v>
      </c>
      <c r="I92" s="166" t="n">
        <v>2875.31506902083</v>
      </c>
      <c r="J92" s="166" t="n">
        <v>4589.15138182045</v>
      </c>
      <c r="K92" s="167" t="n">
        <v>27060.5439898491</v>
      </c>
      <c r="L92" s="168" t="n">
        <f aca="false">SUM(C92:K92)</f>
        <v>73201.1360772233</v>
      </c>
      <c r="M92" s="170" t="n">
        <f aca="false">(L92-L88)/L88</f>
        <v>0.0276758257157865</v>
      </c>
    </row>
    <row r="93" customFormat="false" ht="12.75" hidden="false" customHeight="false" outlineLevel="0" collapsed="false">
      <c r="B93" s="160" t="str">
        <f aca="false">EXPT_VL!B93</f>
        <v>2016:4</v>
      </c>
      <c r="C93" s="169" t="n">
        <v>7041.49209711835</v>
      </c>
      <c r="D93" s="169" t="n">
        <v>8001.3090507447</v>
      </c>
      <c r="E93" s="169" t="n">
        <v>9171.47598573752</v>
      </c>
      <c r="F93" s="169" t="n">
        <v>8829.54366129762</v>
      </c>
      <c r="G93" s="169" t="n">
        <v>1328.03010245295</v>
      </c>
      <c r="H93" s="169" t="n">
        <v>6363.32349900002</v>
      </c>
      <c r="I93" s="166" t="n">
        <v>3261.45160823223</v>
      </c>
      <c r="J93" s="166" t="n">
        <v>4822.08292208493</v>
      </c>
      <c r="K93" s="167" t="n">
        <v>28604.325699933</v>
      </c>
      <c r="L93" s="168" t="n">
        <f aca="false">SUM(C93:K93)</f>
        <v>77423.0346266013</v>
      </c>
      <c r="M93" s="170" t="n">
        <f aca="false">(L93-L89)/L89</f>
        <v>0.0200734904983723</v>
      </c>
    </row>
    <row r="95" customFormat="false" ht="12.75" hidden="false" customHeight="false" outlineLevel="0" collapsed="false">
      <c r="A95" s="187" t="s">
        <v>158</v>
      </c>
    </row>
    <row r="96" customFormat="false" ht="12.75" hidden="false" customHeight="false" outlineLevel="0" collapsed="false">
      <c r="A96" s="187"/>
      <c r="B96" s="160" t="str">
        <f aca="false">EXPT_VL!B96</f>
        <v>2017:1</v>
      </c>
      <c r="C96" s="161" t="n">
        <v>6885.77667736008</v>
      </c>
      <c r="D96" s="161" t="n">
        <v>7872.9363448862</v>
      </c>
      <c r="E96" s="161" t="n">
        <v>8450.72001396472</v>
      </c>
      <c r="F96" s="161" t="n">
        <v>9389.17551606509</v>
      </c>
      <c r="G96" s="161" t="n">
        <v>1204.09147606023</v>
      </c>
      <c r="H96" s="161" t="n">
        <v>5549.53275546179</v>
      </c>
      <c r="I96" s="162" t="n">
        <v>3674.26218339858</v>
      </c>
      <c r="J96" s="162" t="n">
        <v>5730.3046699756</v>
      </c>
      <c r="K96" s="163" t="n">
        <v>29980.8920238357</v>
      </c>
      <c r="L96" s="164" t="n">
        <f aca="false">SUM(C96:K96)</f>
        <v>78737.691661008</v>
      </c>
      <c r="M96" s="165" t="n">
        <f aca="false">(L96-L90)/L90</f>
        <v>0.0932724960678993</v>
      </c>
    </row>
    <row r="97" customFormat="false" ht="12.75" hidden="false" customHeight="false" outlineLevel="0" collapsed="false">
      <c r="A97" s="187"/>
      <c r="B97" s="160" t="str">
        <f aca="false">EXPT_VL!B97</f>
        <v>2017:2</v>
      </c>
      <c r="C97" s="161" t="n">
        <v>7734.83012304116</v>
      </c>
      <c r="D97" s="161" t="n">
        <v>9217.13917172629</v>
      </c>
      <c r="E97" s="161" t="n">
        <v>9330.55275700072</v>
      </c>
      <c r="F97" s="161" t="n">
        <v>9537.59933405169</v>
      </c>
      <c r="G97" s="161" t="n">
        <v>1600.62557028225</v>
      </c>
      <c r="H97" s="161" t="n">
        <v>6223.13083148253</v>
      </c>
      <c r="I97" s="162" t="n">
        <v>2914.89638237347</v>
      </c>
      <c r="J97" s="162" t="n">
        <v>5495.04069099498</v>
      </c>
      <c r="K97" s="163" t="n">
        <v>30115.4630582501</v>
      </c>
      <c r="L97" s="164" t="n">
        <f aca="false">SUM(C97:K97)</f>
        <v>82169.2779192032</v>
      </c>
      <c r="M97" s="165" t="n">
        <f aca="false">(L97-L91)/L91</f>
        <v>0.0491939276430765</v>
      </c>
    </row>
    <row r="98" customFormat="false" ht="12.75" hidden="false" customHeight="false" outlineLevel="0" collapsed="false">
      <c r="A98" s="187"/>
      <c r="B98" s="160" t="str">
        <f aca="false">EXPT_VL!B98</f>
        <v>2017:3</v>
      </c>
      <c r="C98" s="161" t="n">
        <v>7355.87362694981</v>
      </c>
      <c r="D98" s="161" t="n">
        <v>8315.44054600862</v>
      </c>
      <c r="E98" s="161" t="n">
        <v>10215.3263168685</v>
      </c>
      <c r="F98" s="161" t="n">
        <v>8652.92629464004</v>
      </c>
      <c r="G98" s="161" t="n">
        <v>1753.84693120412</v>
      </c>
      <c r="H98" s="161" t="n">
        <v>6957.58623969647</v>
      </c>
      <c r="I98" s="162" t="n">
        <v>2998.74624524997</v>
      </c>
      <c r="J98" s="162" t="n">
        <v>4686.49456365367</v>
      </c>
      <c r="K98" s="163" t="n">
        <v>28725.8858258213</v>
      </c>
      <c r="L98" s="164" t="n">
        <f aca="false">SUM(C98:K98)</f>
        <v>79662.1265900925</v>
      </c>
      <c r="M98" s="165" t="n">
        <f aca="false">(L98-L92)/L92</f>
        <v>0.0882635278508963</v>
      </c>
    </row>
    <row r="99" customFormat="false" ht="12.75" hidden="false" customHeight="false" outlineLevel="0" collapsed="false">
      <c r="A99" s="187"/>
      <c r="B99" s="160" t="str">
        <f aca="false">EXPT_VL!B99</f>
        <v>2017:4</v>
      </c>
      <c r="C99" s="161" t="n">
        <v>7318.58713235128</v>
      </c>
      <c r="D99" s="161" t="n">
        <v>7591.13567124238</v>
      </c>
      <c r="E99" s="161" t="n">
        <v>9033.36905314029</v>
      </c>
      <c r="F99" s="161" t="n">
        <v>10113.2942186596</v>
      </c>
      <c r="G99" s="161" t="n">
        <v>1634.92338509239</v>
      </c>
      <c r="H99" s="161" t="n">
        <v>6200.52621622078</v>
      </c>
      <c r="I99" s="162" t="n">
        <v>2733.90057387286</v>
      </c>
      <c r="J99" s="162" t="n">
        <v>5950.95730344727</v>
      </c>
      <c r="K99" s="163" t="n">
        <v>31683.6154325938</v>
      </c>
      <c r="L99" s="164" t="n">
        <f aca="false">SUM(C99:K99)</f>
        <v>82260.3089866206</v>
      </c>
      <c r="M99" s="165" t="n">
        <f aca="false">(L99-L93)/L93</f>
        <v>0.0624784908438251</v>
      </c>
    </row>
    <row r="100" customFormat="false" ht="12.75" hidden="false" customHeight="false" outlineLevel="0" collapsed="false">
      <c r="A100" s="187"/>
      <c r="B100" s="160" t="str">
        <f aca="false">EXPT_VL!B100</f>
        <v>2018:1</v>
      </c>
      <c r="C100" s="169" t="n">
        <v>6865.05764706288</v>
      </c>
      <c r="D100" s="169" t="n">
        <v>6788.11719768347</v>
      </c>
      <c r="E100" s="169" t="n">
        <v>8404.5812337362</v>
      </c>
      <c r="F100" s="169" t="n">
        <v>10195.5293667854</v>
      </c>
      <c r="G100" s="169" t="n">
        <v>1900.14453539293</v>
      </c>
      <c r="H100" s="169" t="n">
        <v>5877.70506799207</v>
      </c>
      <c r="I100" s="166" t="n">
        <v>3497.0227104141</v>
      </c>
      <c r="J100" s="166" t="n">
        <v>5466.31215025624</v>
      </c>
      <c r="K100" s="167" t="n">
        <v>31171.3329576513</v>
      </c>
      <c r="L100" s="168" t="n">
        <f aca="false">SUM(C100:K100)</f>
        <v>80165.8028669746</v>
      </c>
      <c r="M100" s="170" t="n">
        <f aca="false">(L100-L96)/L96</f>
        <v>0.0181375803105222</v>
      </c>
    </row>
    <row r="101" customFormat="false" ht="12.75" hidden="false" customHeight="false" outlineLevel="0" collapsed="false">
      <c r="A101" s="187"/>
      <c r="B101" s="160" t="str">
        <f aca="false">EXPT_VL!B101</f>
        <v>2018:2</v>
      </c>
      <c r="C101" s="169" t="n">
        <v>7864.53746065081</v>
      </c>
      <c r="D101" s="169" t="n">
        <v>8001.73876550948</v>
      </c>
      <c r="E101" s="169" t="n">
        <v>8581.53227224</v>
      </c>
      <c r="F101" s="169" t="n">
        <v>9375.96220595636</v>
      </c>
      <c r="G101" s="169" t="n">
        <v>1823.93735863564</v>
      </c>
      <c r="H101" s="169" t="n">
        <v>5662.60447871872</v>
      </c>
      <c r="I101" s="166" t="n">
        <v>3965.96901616463</v>
      </c>
      <c r="J101" s="166" t="n">
        <v>5112.69433480891</v>
      </c>
      <c r="K101" s="167" t="n">
        <v>33027.856220875</v>
      </c>
      <c r="L101" s="168" t="n">
        <f aca="false">SUM(C101:K101)</f>
        <v>83416.8321135595</v>
      </c>
      <c r="M101" s="170" t="n">
        <f aca="false">(L101-L97)/L97</f>
        <v>0.0151827328406493</v>
      </c>
    </row>
    <row r="102" customFormat="false" ht="12.75" hidden="false" customHeight="false" outlineLevel="0" collapsed="false">
      <c r="A102" s="187"/>
      <c r="B102" s="160" t="str">
        <f aca="false">EXPT_VL!B102</f>
        <v>2018:3</v>
      </c>
      <c r="C102" s="169" t="n">
        <v>6775.53708029655</v>
      </c>
      <c r="D102" s="169" t="n">
        <v>7844.22988656944</v>
      </c>
      <c r="E102" s="169" t="n">
        <v>9848.1721976894</v>
      </c>
      <c r="F102" s="169" t="n">
        <v>9184.07205237487</v>
      </c>
      <c r="G102" s="169" t="n">
        <v>1392.94955044525</v>
      </c>
      <c r="H102" s="169" t="n">
        <v>7875.78117124673</v>
      </c>
      <c r="I102" s="166" t="n">
        <v>3770.58192734906</v>
      </c>
      <c r="J102" s="166" t="n">
        <v>5130.40623108899</v>
      </c>
      <c r="K102" s="167" t="n">
        <v>30438.9945006615</v>
      </c>
      <c r="L102" s="168" t="n">
        <f aca="false">SUM(C102:K102)</f>
        <v>82260.7245977218</v>
      </c>
      <c r="M102" s="170" t="n">
        <f aca="false">(L102-L98)/L98</f>
        <v>0.0326202440088063</v>
      </c>
    </row>
    <row r="103" customFormat="false" ht="12.75" hidden="false" customHeight="false" outlineLevel="0" collapsed="false">
      <c r="A103" s="187"/>
      <c r="B103" s="160" t="str">
        <f aca="false">EXPT_VL!B103</f>
        <v>2018:4</v>
      </c>
      <c r="C103" s="169" t="n">
        <v>7176.59969532391</v>
      </c>
      <c r="D103" s="169" t="n">
        <v>8298.65956547505</v>
      </c>
      <c r="E103" s="169" t="n">
        <v>9348.31398330684</v>
      </c>
      <c r="F103" s="169" t="n">
        <v>9963.42939273135</v>
      </c>
      <c r="G103" s="169" t="n">
        <v>1426.55040431272</v>
      </c>
      <c r="H103" s="169" t="n">
        <v>6905.36374080805</v>
      </c>
      <c r="I103" s="166" t="n">
        <v>2539.76239456394</v>
      </c>
      <c r="J103" s="166" t="n">
        <v>4845.92100861669</v>
      </c>
      <c r="K103" s="167" t="n">
        <v>32000.4161327589</v>
      </c>
      <c r="L103" s="168" t="n">
        <f aca="false">SUM(C103:K103)</f>
        <v>82505.0163178974</v>
      </c>
      <c r="M103" s="170" t="n">
        <f aca="false">(L103-L99)/L99</f>
        <v>0.00297479226970384</v>
      </c>
    </row>
    <row r="104" customFormat="false" ht="12.75" hidden="false" customHeight="false" outlineLevel="0" collapsed="false">
      <c r="A104" s="187"/>
      <c r="B104" s="160" t="str">
        <f aca="false">EXPT_VL!B104</f>
        <v>2019:1</v>
      </c>
      <c r="C104" s="179" t="n">
        <v>7643.81576850996</v>
      </c>
      <c r="D104" s="179" t="n">
        <v>8442.20093276492</v>
      </c>
      <c r="E104" s="179" t="n">
        <v>8512.79246929206</v>
      </c>
      <c r="F104" s="179" t="n">
        <v>9993.88595041266</v>
      </c>
      <c r="G104" s="179" t="n">
        <v>1498.4749394881</v>
      </c>
      <c r="H104" s="179" t="n">
        <v>6642.02159457366</v>
      </c>
      <c r="I104" s="180" t="n">
        <v>3204.48967597443</v>
      </c>
      <c r="J104" s="180" t="n">
        <v>6234.32826548619</v>
      </c>
      <c r="K104" s="181" t="n">
        <v>29668.576842585</v>
      </c>
      <c r="L104" s="182" t="n">
        <f aca="false">SUM(C104:K104)</f>
        <v>81840.586439087</v>
      </c>
      <c r="M104" s="165" t="n">
        <f aca="false">(L104-L100)/L100</f>
        <v>0.0208914962766787</v>
      </c>
    </row>
  </sheetData>
  <mergeCells count="8">
    <mergeCell ref="L1:M2"/>
    <mergeCell ref="Y1:Z2"/>
    <mergeCell ref="AH1:AJ1"/>
    <mergeCell ref="AK1:AL2"/>
    <mergeCell ref="AT1:AV1"/>
    <mergeCell ref="AW1:AX2"/>
    <mergeCell ref="O29:O30"/>
    <mergeCell ref="A95:A104"/>
  </mergeCells>
  <hyperlinks>
    <hyperlink ref="L1" location="Indice!A1" display="Índice"/>
    <hyperlink ref="Y1" location="Indice!A1" display="Índice"/>
    <hyperlink ref="AK1" location="Indice!A1" display="Índice"/>
    <hyperlink ref="AW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04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W5" activeCellId="0" sqref="W5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1" min="3" style="0" width="11.04"/>
    <col collapsed="false" customWidth="true" hidden="false" outlineLevel="0" max="13" min="12" style="0" width="12.4"/>
    <col collapsed="false" customWidth="true" hidden="false" outlineLevel="0" max="14" min="14" style="0" width="6.13"/>
    <col collapsed="false" customWidth="true" hidden="false" outlineLevel="0" max="15" min="15" style="0" width="11.69"/>
    <col collapsed="false" customWidth="false" hidden="false" outlineLevel="0" max="16" min="16" style="0" width="11.55"/>
    <col collapsed="false" customWidth="true" hidden="false" outlineLevel="0" max="21" min="17" style="0" width="11.04"/>
    <col collapsed="false" customWidth="true" hidden="false" outlineLevel="0" max="23" min="22" style="0" width="13.83"/>
    <col collapsed="false" customWidth="true" hidden="false" outlineLevel="0" max="1025" min="24" style="0" width="11.04"/>
  </cols>
  <sheetData>
    <row r="1" customFormat="false" ht="15.75" hidden="false" customHeight="false" outlineLevel="0" collapsed="false">
      <c r="B1" s="133" t="s">
        <v>4</v>
      </c>
      <c r="D1" s="10"/>
      <c r="E1" s="10"/>
      <c r="F1" s="10"/>
      <c r="G1" s="10"/>
      <c r="L1" s="134" t="s">
        <v>0</v>
      </c>
      <c r="M1" s="134"/>
      <c r="P1" s="133" t="s">
        <v>4</v>
      </c>
      <c r="Z1" s="134" t="s">
        <v>0</v>
      </c>
      <c r="AA1" s="134"/>
      <c r="AB1" s="133" t="s">
        <v>4</v>
      </c>
      <c r="AH1" s="174" t="s">
        <v>234</v>
      </c>
      <c r="AI1" s="174"/>
      <c r="AJ1" s="174"/>
      <c r="AK1" s="134" t="s">
        <v>0</v>
      </c>
      <c r="AL1" s="134"/>
      <c r="AN1" s="133" t="s">
        <v>4</v>
      </c>
      <c r="AS1" s="174" t="s">
        <v>234</v>
      </c>
      <c r="AT1" s="174"/>
      <c r="AU1" s="135"/>
      <c r="AW1" s="134" t="s">
        <v>0</v>
      </c>
      <c r="AX1" s="134"/>
    </row>
    <row r="2" customFormat="false" ht="13.5" hidden="false" customHeight="false" outlineLevel="0" collapsed="false">
      <c r="B2" s="10" t="s">
        <v>254</v>
      </c>
      <c r="L2" s="134"/>
      <c r="M2" s="134"/>
      <c r="P2" s="10" t="s">
        <v>255</v>
      </c>
      <c r="Z2" s="134"/>
      <c r="AA2" s="134"/>
      <c r="AB2" s="10" t="s">
        <v>256</v>
      </c>
      <c r="AK2" s="134"/>
      <c r="AL2" s="134"/>
      <c r="AN2" s="21" t="s">
        <v>257</v>
      </c>
      <c r="AW2" s="134"/>
      <c r="AX2" s="134"/>
    </row>
    <row r="3" customFormat="false" ht="13.5" hidden="false" customHeight="false" outlineLevel="0" collapsed="false">
      <c r="B3" s="21" t="str">
        <f aca="false">EXPT_TN!B3</f>
        <v>Periodo:1995:1-2019:1</v>
      </c>
      <c r="C3" s="21"/>
      <c r="P3" s="21" t="str">
        <f aca="false">EXPT_TN!$P$3</f>
        <v>Periodo:1995:1-2019:1</v>
      </c>
      <c r="AB3" s="21" t="str">
        <f aca="false">EXPT_VL!AB3</f>
        <v>Periodo:1995-2014</v>
      </c>
      <c r="AN3" s="21" t="str">
        <f aca="false">EXPT_VL!AB3</f>
        <v>Periodo:1995-2014</v>
      </c>
    </row>
    <row r="4" customFormat="false" ht="15.75" hidden="false" customHeight="true" outlineLevel="0" collapsed="false">
      <c r="B4" s="21" t="s">
        <v>17</v>
      </c>
      <c r="P4" s="21" t="s">
        <v>258</v>
      </c>
      <c r="AB4" s="21" t="s">
        <v>250</v>
      </c>
      <c r="AN4" s="21" t="s">
        <v>250</v>
      </c>
    </row>
    <row r="5" customFormat="false" ht="33" hidden="false" customHeight="true" outlineLevel="0" collapsed="false">
      <c r="B5" s="136" t="s">
        <v>124</v>
      </c>
      <c r="C5" s="137" t="s">
        <v>47</v>
      </c>
      <c r="D5" s="137" t="s">
        <v>73</v>
      </c>
      <c r="E5" s="137" t="s">
        <v>116</v>
      </c>
      <c r="F5" s="137" t="s">
        <v>76</v>
      </c>
      <c r="G5" s="137" t="s">
        <v>77</v>
      </c>
      <c r="H5" s="137" t="s">
        <v>79</v>
      </c>
      <c r="I5" s="137" t="s">
        <v>82</v>
      </c>
      <c r="J5" s="138" t="s">
        <v>83</v>
      </c>
      <c r="K5" s="139" t="s">
        <v>125</v>
      </c>
      <c r="L5" s="140" t="s">
        <v>259</v>
      </c>
      <c r="M5" s="141" t="s">
        <v>127</v>
      </c>
      <c r="N5" s="183"/>
      <c r="P5" s="142" t="s">
        <v>128</v>
      </c>
      <c r="Q5" s="137" t="s">
        <v>47</v>
      </c>
      <c r="R5" s="137" t="s">
        <v>73</v>
      </c>
      <c r="S5" s="137" t="str">
        <f aca="false">E5</f>
        <v>Castilla La Mancha</v>
      </c>
      <c r="T5" s="137" t="s">
        <v>76</v>
      </c>
      <c r="U5" s="137" t="s">
        <v>77</v>
      </c>
      <c r="V5" s="137" t="s">
        <v>79</v>
      </c>
      <c r="W5" s="137" t="s">
        <v>82</v>
      </c>
      <c r="X5" s="137" t="s">
        <v>83</v>
      </c>
      <c r="Y5" s="143" t="s">
        <v>125</v>
      </c>
      <c r="Z5" s="144" t="s">
        <v>129</v>
      </c>
      <c r="AB5" s="145" t="s">
        <v>128</v>
      </c>
      <c r="AC5" s="146" t="s">
        <v>47</v>
      </c>
      <c r="AD5" s="146" t="s">
        <v>73</v>
      </c>
      <c r="AE5" s="146" t="s">
        <v>116</v>
      </c>
      <c r="AF5" s="146" t="s">
        <v>76</v>
      </c>
      <c r="AG5" s="146" t="s">
        <v>77</v>
      </c>
      <c r="AH5" s="146" t="s">
        <v>79</v>
      </c>
      <c r="AI5" s="146" t="s">
        <v>82</v>
      </c>
      <c r="AJ5" s="146" t="s">
        <v>83</v>
      </c>
      <c r="AK5" s="147" t="s">
        <v>125</v>
      </c>
      <c r="AL5" s="188" t="s">
        <v>129</v>
      </c>
      <c r="AN5" s="145" t="s">
        <v>128</v>
      </c>
      <c r="AO5" s="146" t="s">
        <v>47</v>
      </c>
      <c r="AP5" s="146" t="s">
        <v>73</v>
      </c>
      <c r="AQ5" s="146" t="s">
        <v>116</v>
      </c>
      <c r="AR5" s="146" t="s">
        <v>76</v>
      </c>
      <c r="AS5" s="146" t="s">
        <v>77</v>
      </c>
      <c r="AT5" s="146" t="s">
        <v>79</v>
      </c>
      <c r="AU5" s="146" t="s">
        <v>82</v>
      </c>
      <c r="AV5" s="146" t="s">
        <v>83</v>
      </c>
      <c r="AW5" s="147" t="s">
        <v>125</v>
      </c>
      <c r="AX5" s="188" t="s">
        <v>129</v>
      </c>
    </row>
    <row r="6" customFormat="false" ht="13.5" hidden="false" customHeight="false" outlineLevel="0" collapsed="false">
      <c r="B6" s="155" t="s">
        <v>130</v>
      </c>
      <c r="C6" s="150" t="n">
        <v>3273.17127537615</v>
      </c>
      <c r="D6" s="150" t="n">
        <v>3763.87214447998</v>
      </c>
      <c r="E6" s="150" t="n">
        <v>3405.38399346072</v>
      </c>
      <c r="F6" s="150" t="n">
        <v>5702.78984828997</v>
      </c>
      <c r="G6" s="150" t="n">
        <v>1322.17175808133</v>
      </c>
      <c r="H6" s="150" t="n">
        <v>4654.11832207844</v>
      </c>
      <c r="I6" s="151" t="n">
        <v>1370.97061128909</v>
      </c>
      <c r="J6" s="151" t="n">
        <v>3690.04785827402</v>
      </c>
      <c r="K6" s="152" t="n">
        <v>16788.1329453839</v>
      </c>
      <c r="L6" s="153" t="n">
        <f aca="false">SUM(C6:K6)</f>
        <v>43970.6587567136</v>
      </c>
      <c r="M6" s="154"/>
      <c r="N6" s="183"/>
      <c r="P6" s="155" t="n">
        <v>1995</v>
      </c>
      <c r="Q6" s="150" t="n">
        <f aca="false">SUM(C6:C9)</f>
        <v>14189.6702002656</v>
      </c>
      <c r="R6" s="150" t="n">
        <f aca="false">SUM(D6:D9)</f>
        <v>16096.1190383938</v>
      </c>
      <c r="S6" s="150" t="n">
        <f aca="false">SUM(E6:E9)</f>
        <v>12790.2445544005</v>
      </c>
      <c r="T6" s="150" t="n">
        <f aca="false">SUM(F6:F9)</f>
        <v>20083.9724997172</v>
      </c>
      <c r="U6" s="150" t="n">
        <f aca="false">SUM(G6:G9)</f>
        <v>4757.7252456459</v>
      </c>
      <c r="V6" s="150" t="n">
        <f aca="false">SUM(H6:H9)</f>
        <v>18950.1674328691</v>
      </c>
      <c r="W6" s="151" t="n">
        <f aca="false">SUM(I6:I9)</f>
        <v>6014.00995108716</v>
      </c>
      <c r="X6" s="151" t="n">
        <f aca="false">SUM(J6:J9)</f>
        <v>14537.3068844759</v>
      </c>
      <c r="Y6" s="152" t="n">
        <f aca="false">SUM(K6:K9)</f>
        <v>68616.2675537491</v>
      </c>
      <c r="Z6" s="153" t="n">
        <f aca="false">SUM(L6:L9)</f>
        <v>176035.483360604</v>
      </c>
      <c r="AB6" s="156" t="n">
        <v>1995</v>
      </c>
      <c r="AC6" s="157" t="n">
        <v>14193.1124212795</v>
      </c>
      <c r="AD6" s="157" t="n">
        <v>16096.1205993469</v>
      </c>
      <c r="AE6" s="157" t="n">
        <v>12790.2661253593</v>
      </c>
      <c r="AF6" s="157" t="n">
        <v>20084.0199972554</v>
      </c>
      <c r="AG6" s="157" t="n">
        <v>4757.73631970651</v>
      </c>
      <c r="AH6" s="157" t="n">
        <v>18950.3987300503</v>
      </c>
      <c r="AI6" s="157" t="n">
        <v>6014.01084839865</v>
      </c>
      <c r="AJ6" s="157" t="n">
        <v>14537.3448157189</v>
      </c>
      <c r="AK6" s="158" t="n">
        <v>76071.2957106734</v>
      </c>
      <c r="AL6" s="189" t="n">
        <f aca="false">SUM(AC6:AK6)</f>
        <v>183494.305567789</v>
      </c>
      <c r="AN6" s="156" t="n">
        <v>1995</v>
      </c>
      <c r="AO6" s="190" t="n">
        <v>3.44222101403982</v>
      </c>
      <c r="AP6" s="190" t="n">
        <v>0.00156095399684162</v>
      </c>
      <c r="AQ6" s="190" t="n">
        <v>0.021570958728385</v>
      </c>
      <c r="AR6" s="190" t="n">
        <v>0.0474975384919147</v>
      </c>
      <c r="AS6" s="190" t="n">
        <v>0.0110740611765193</v>
      </c>
      <c r="AT6" s="190" t="n">
        <v>0.231297181303464</v>
      </c>
      <c r="AU6" s="190" t="n">
        <v>0.00089731186894387</v>
      </c>
      <c r="AV6" s="190" t="n">
        <v>0.0379312429091955</v>
      </c>
      <c r="AW6" s="191" t="n">
        <v>0.132315105077909</v>
      </c>
      <c r="AX6" s="192" t="n">
        <f aca="false">SUM(AO6:AW6)</f>
        <v>3.92636536759299</v>
      </c>
    </row>
    <row r="7" customFormat="false" ht="12.75" hidden="false" customHeight="false" outlineLevel="0" collapsed="false">
      <c r="B7" s="160" t="s">
        <v>131</v>
      </c>
      <c r="C7" s="161" t="n">
        <v>3725.03815330161</v>
      </c>
      <c r="D7" s="161" t="n">
        <v>4280.05912083933</v>
      </c>
      <c r="E7" s="161" t="n">
        <v>3179.16583628986</v>
      </c>
      <c r="F7" s="161" t="n">
        <v>4598.91019240803</v>
      </c>
      <c r="G7" s="161" t="n">
        <v>1257.99895692172</v>
      </c>
      <c r="H7" s="161" t="n">
        <v>5251.46187602188</v>
      </c>
      <c r="I7" s="162" t="n">
        <v>1626.59674534381</v>
      </c>
      <c r="J7" s="162" t="n">
        <v>3753.86405641052</v>
      </c>
      <c r="K7" s="163" t="n">
        <v>18932.7711060917</v>
      </c>
      <c r="L7" s="164" t="n">
        <f aca="false">SUM(C7:K7)</f>
        <v>46605.8660436284</v>
      </c>
      <c r="M7" s="165"/>
      <c r="N7" s="183"/>
      <c r="P7" s="160" t="n">
        <v>1996</v>
      </c>
      <c r="Q7" s="166" t="n">
        <f aca="false">SUM(C10:C13)</f>
        <v>13540.1286629635</v>
      </c>
      <c r="R7" s="166" t="n">
        <f aca="false">SUM(D10:D13)</f>
        <v>16179.8019161826</v>
      </c>
      <c r="S7" s="166" t="n">
        <f aca="false">SUM(E10:E13)</f>
        <v>11460.825844381</v>
      </c>
      <c r="T7" s="166" t="n">
        <f aca="false">SUM(F10:F13)</f>
        <v>17619.1642219778</v>
      </c>
      <c r="U7" s="166" t="n">
        <f aca="false">SUM(G10:G13)</f>
        <v>4454.29534337531</v>
      </c>
      <c r="V7" s="166" t="n">
        <f aca="false">SUM(H10:H13)</f>
        <v>17629.9935282945</v>
      </c>
      <c r="W7" s="166" t="n">
        <f aca="false">SUM(I10:I13)</f>
        <v>6784.80711427168</v>
      </c>
      <c r="X7" s="166" t="n">
        <f aca="false">SUM(J10:J13)</f>
        <v>12773.292315477</v>
      </c>
      <c r="Y7" s="167" t="n">
        <f aca="false">SUM(K10:K13)</f>
        <v>66300.6329938736</v>
      </c>
      <c r="Z7" s="168" t="n">
        <f aca="false">SUM(L10:L13)</f>
        <v>166742.941940797</v>
      </c>
      <c r="AB7" s="156" t="n">
        <v>1996</v>
      </c>
      <c r="AC7" s="157" t="n">
        <v>13542.8651559104</v>
      </c>
      <c r="AD7" s="157" t="n">
        <v>16179.8032976115</v>
      </c>
      <c r="AE7" s="157" t="n">
        <v>11460.9774409997</v>
      </c>
      <c r="AF7" s="157" t="n">
        <v>17619.3540224581</v>
      </c>
      <c r="AG7" s="157" t="n">
        <v>4454.29836801512</v>
      </c>
      <c r="AH7" s="157" t="n">
        <v>17630.0812370092</v>
      </c>
      <c r="AI7" s="157" t="n">
        <v>6784.80711427101</v>
      </c>
      <c r="AJ7" s="157" t="n">
        <v>12773.416618129</v>
      </c>
      <c r="AK7" s="158" t="n">
        <v>73552.1898049146</v>
      </c>
      <c r="AL7" s="189" t="n">
        <f aca="false">SUM(AC7:AK7)</f>
        <v>173997.793059319</v>
      </c>
      <c r="AN7" s="156" t="n">
        <v>1996</v>
      </c>
      <c r="AO7" s="190" t="n">
        <v>2.73649294750076</v>
      </c>
      <c r="AP7" s="190" t="n">
        <v>0.00138142983009752</v>
      </c>
      <c r="AQ7" s="190" t="n">
        <v>0.151596618954393</v>
      </c>
      <c r="AR7" s="190" t="n">
        <v>0.189800480459089</v>
      </c>
      <c r="AS7" s="190" t="n">
        <v>0.00302464025572338</v>
      </c>
      <c r="AT7" s="190" t="n">
        <v>0.0877087148457826</v>
      </c>
      <c r="AU7" s="190" t="n">
        <v>0</v>
      </c>
      <c r="AV7" s="190" t="n">
        <v>0.124302652117996</v>
      </c>
      <c r="AW7" s="191" t="n">
        <v>0.310970653568446</v>
      </c>
      <c r="AX7" s="192" t="n">
        <f aca="false">SUM(AO7:AW7)</f>
        <v>3.60527813753228</v>
      </c>
    </row>
    <row r="8" customFormat="false" ht="12.75" hidden="false" customHeight="false" outlineLevel="0" collapsed="false">
      <c r="B8" s="160" t="s">
        <v>132</v>
      </c>
      <c r="C8" s="161" t="n">
        <v>3536.79438710368</v>
      </c>
      <c r="D8" s="161" t="n">
        <v>3491.49950040292</v>
      </c>
      <c r="E8" s="161" t="n">
        <v>3079.17873125293</v>
      </c>
      <c r="F8" s="161" t="n">
        <v>4637.80235471094</v>
      </c>
      <c r="G8" s="161" t="n">
        <v>1100.12902217279</v>
      </c>
      <c r="H8" s="161" t="n">
        <v>4585.22600910969</v>
      </c>
      <c r="I8" s="162" t="n">
        <v>1472.16633788597</v>
      </c>
      <c r="J8" s="162" t="n">
        <v>3474.24519657237</v>
      </c>
      <c r="K8" s="163" t="n">
        <v>16497.3578623369</v>
      </c>
      <c r="L8" s="164" t="n">
        <f aca="false">SUM(C8:K8)</f>
        <v>41874.3994015482</v>
      </c>
      <c r="M8" s="165"/>
      <c r="N8" s="183"/>
      <c r="P8" s="160" t="n">
        <v>1997</v>
      </c>
      <c r="Q8" s="150" t="n">
        <f aca="false">SUM(C14:C17)</f>
        <v>14756.418177881</v>
      </c>
      <c r="R8" s="150" t="n">
        <f aca="false">SUM(D14:D17)</f>
        <v>16764.171175544</v>
      </c>
      <c r="S8" s="150" t="n">
        <f aca="false">SUM(E14:E17)</f>
        <v>11850.4902960448</v>
      </c>
      <c r="T8" s="150" t="n">
        <f aca="false">SUM(F14:F17)</f>
        <v>17748.9154474642</v>
      </c>
      <c r="U8" s="150" t="n">
        <f aca="false">SUM(G14:G17)</f>
        <v>4175.22131261442</v>
      </c>
      <c r="V8" s="150" t="n">
        <f aca="false">SUM(H14:H17)</f>
        <v>19829.2413673286</v>
      </c>
      <c r="W8" s="151" t="n">
        <f aca="false">SUM(I14:I17)</f>
        <v>7227.9040641438</v>
      </c>
      <c r="X8" s="151" t="n">
        <f aca="false">SUM(J14:J17)</f>
        <v>14403.6050536914</v>
      </c>
      <c r="Y8" s="163" t="n">
        <f aca="false">SUM(K14:K17)</f>
        <v>70710.9675012685</v>
      </c>
      <c r="Z8" s="164" t="n">
        <f aca="false">SUM(L14:L17)</f>
        <v>177466.934395981</v>
      </c>
      <c r="AB8" s="156" t="n">
        <v>1997</v>
      </c>
      <c r="AC8" s="157" t="n">
        <v>14763.4991675487</v>
      </c>
      <c r="AD8" s="157" t="n">
        <v>16764.1777326854</v>
      </c>
      <c r="AE8" s="157" t="n">
        <v>11850.4987666116</v>
      </c>
      <c r="AF8" s="157" t="n">
        <v>17748.9958489494</v>
      </c>
      <c r="AG8" s="157" t="n">
        <v>4175.2233603778</v>
      </c>
      <c r="AH8" s="157" t="n">
        <v>19829.5268564849</v>
      </c>
      <c r="AI8" s="157" t="n">
        <v>7227.9040641438</v>
      </c>
      <c r="AJ8" s="157" t="n">
        <v>14403.8485382681</v>
      </c>
      <c r="AK8" s="158" t="n">
        <v>77124.6494829752</v>
      </c>
      <c r="AL8" s="189" t="n">
        <f aca="false">SUM(AC8:AK8)</f>
        <v>183888.323818045</v>
      </c>
      <c r="AN8" s="156" t="n">
        <v>1997</v>
      </c>
      <c r="AO8" s="190" t="n">
        <v>7.08098966747943</v>
      </c>
      <c r="AP8" s="190" t="n">
        <v>0.00655714195773914</v>
      </c>
      <c r="AQ8" s="190" t="n">
        <v>0.00847056649622848</v>
      </c>
      <c r="AR8" s="190" t="n">
        <v>0.0804014850358748</v>
      </c>
      <c r="AS8" s="190" t="n">
        <v>0.00204776332686438</v>
      </c>
      <c r="AT8" s="190" t="n">
        <v>0.285489156228718</v>
      </c>
      <c r="AU8" s="190" t="n">
        <v>0</v>
      </c>
      <c r="AV8" s="190" t="n">
        <v>0.243484576843825</v>
      </c>
      <c r="AW8" s="191" t="n">
        <v>0.3560592954932</v>
      </c>
      <c r="AX8" s="192" t="n">
        <f aca="false">SUM(AO8:AW8)</f>
        <v>8.06349965286188</v>
      </c>
    </row>
    <row r="9" customFormat="false" ht="12.75" hidden="false" customHeight="false" outlineLevel="0" collapsed="false">
      <c r="B9" s="160" t="s">
        <v>133</v>
      </c>
      <c r="C9" s="161" t="n">
        <v>3654.66638448418</v>
      </c>
      <c r="D9" s="161" t="n">
        <v>4560.68827267154</v>
      </c>
      <c r="E9" s="161" t="n">
        <v>3126.51599339694</v>
      </c>
      <c r="F9" s="161" t="n">
        <v>5144.47010430827</v>
      </c>
      <c r="G9" s="161" t="n">
        <v>1077.42550847006</v>
      </c>
      <c r="H9" s="161" t="n">
        <v>4459.36122565912</v>
      </c>
      <c r="I9" s="162" t="n">
        <v>1544.27625656829</v>
      </c>
      <c r="J9" s="162" t="n">
        <v>3619.14977321898</v>
      </c>
      <c r="K9" s="163" t="n">
        <v>16398.0056399367</v>
      </c>
      <c r="L9" s="164" t="n">
        <f aca="false">SUM(C9:K9)</f>
        <v>43584.5591587141</v>
      </c>
      <c r="M9" s="165"/>
      <c r="N9" s="183"/>
      <c r="P9" s="160" t="n">
        <v>1998</v>
      </c>
      <c r="Q9" s="166" t="n">
        <f aca="false">SUM(C18:C21)</f>
        <v>14938.9097805309</v>
      </c>
      <c r="R9" s="166" t="n">
        <f aca="false">SUM(D18:D21)</f>
        <v>16878.3036675642</v>
      </c>
      <c r="S9" s="166" t="n">
        <f aca="false">SUM(E18:E21)</f>
        <v>12626.7131225069</v>
      </c>
      <c r="T9" s="166" t="n">
        <f aca="false">SUM(F18:F21)</f>
        <v>21829.7107827678</v>
      </c>
      <c r="U9" s="166" t="n">
        <f aca="false">SUM(G18:G21)</f>
        <v>5310.15851467895</v>
      </c>
      <c r="V9" s="166" t="n">
        <f aca="false">SUM(H18:H21)</f>
        <v>22109.8502294736</v>
      </c>
      <c r="W9" s="166" t="n">
        <f aca="false">SUM(I18:I21)</f>
        <v>6892.60635685232</v>
      </c>
      <c r="X9" s="166" t="n">
        <f aca="false">SUM(J18:J21)</f>
        <v>15338.4430555111</v>
      </c>
      <c r="Y9" s="167" t="n">
        <f aca="false">SUM(K18:K21)</f>
        <v>76049.8894942921</v>
      </c>
      <c r="Z9" s="168" t="n">
        <f aca="false">SUM(L18:L21)</f>
        <v>191974.585004178</v>
      </c>
      <c r="AB9" s="156" t="n">
        <v>1998</v>
      </c>
      <c r="AC9" s="157" t="n">
        <v>14944.6827790477</v>
      </c>
      <c r="AD9" s="157" t="n">
        <v>16878.3095780431</v>
      </c>
      <c r="AE9" s="157" t="n">
        <v>12626.7193405522</v>
      </c>
      <c r="AF9" s="157" t="n">
        <v>21830.1550832349</v>
      </c>
      <c r="AG9" s="157" t="n">
        <v>5310.16086168273</v>
      </c>
      <c r="AH9" s="157" t="n">
        <v>22110.2689259465</v>
      </c>
      <c r="AI9" s="157" t="n">
        <v>6892.60657437918</v>
      </c>
      <c r="AJ9" s="157" t="n">
        <v>15338.4779268387</v>
      </c>
      <c r="AK9" s="158" t="n">
        <v>85250.3440847346</v>
      </c>
      <c r="AL9" s="189" t="n">
        <f aca="false">SUM(AC9:AK9)</f>
        <v>201181.72515446</v>
      </c>
      <c r="AN9" s="156" t="n">
        <v>1998</v>
      </c>
      <c r="AO9" s="190" t="n">
        <v>5.77299851654029</v>
      </c>
      <c r="AP9" s="190" t="n">
        <v>0.00591047942481519</v>
      </c>
      <c r="AQ9" s="190" t="n">
        <v>0.00621804471220712</v>
      </c>
      <c r="AR9" s="190" t="n">
        <v>0.444300466723833</v>
      </c>
      <c r="AS9" s="190" t="n">
        <v>0.00234700386073576</v>
      </c>
      <c r="AT9" s="190" t="n">
        <v>0.418696472590966</v>
      </c>
      <c r="AU9" s="190" t="n">
        <v>0.000217526985695162</v>
      </c>
      <c r="AV9" s="190" t="n">
        <v>0.0348713272269903</v>
      </c>
      <c r="AW9" s="191" t="n">
        <v>0.649299671152552</v>
      </c>
      <c r="AX9" s="192" t="n">
        <f aca="false">SUM(AO9:AW9)</f>
        <v>7.33485950921808</v>
      </c>
    </row>
    <row r="10" customFormat="false" ht="12.75" hidden="false" customHeight="false" outlineLevel="0" collapsed="false">
      <c r="B10" s="160" t="s">
        <v>134</v>
      </c>
      <c r="C10" s="169" t="n">
        <v>3270.91651787154</v>
      </c>
      <c r="D10" s="169" t="n">
        <v>4041.32514170258</v>
      </c>
      <c r="E10" s="169" t="n">
        <v>3430.88955693791</v>
      </c>
      <c r="F10" s="169" t="n">
        <v>4535.23495144375</v>
      </c>
      <c r="G10" s="169" t="n">
        <v>1164.46760813207</v>
      </c>
      <c r="H10" s="169" t="n">
        <v>4468.6529843877</v>
      </c>
      <c r="I10" s="166" t="n">
        <v>1611.55422077225</v>
      </c>
      <c r="J10" s="166" t="n">
        <v>3436.48552771121</v>
      </c>
      <c r="K10" s="167" t="n">
        <v>16673.9723225021</v>
      </c>
      <c r="L10" s="168" t="n">
        <f aca="false">SUM(C10:K10)</f>
        <v>42633.4988314611</v>
      </c>
      <c r="M10" s="170" t="n">
        <f aca="false">(L10-L6)/L6</f>
        <v>-0.0304102772862894</v>
      </c>
      <c r="N10" s="183"/>
      <c r="P10" s="160" t="n">
        <v>1999</v>
      </c>
      <c r="Q10" s="150" t="n">
        <f aca="false">SUM(C22:C25)</f>
        <v>16768.1896947665</v>
      </c>
      <c r="R10" s="150" t="n">
        <f aca="false">SUM(D22:D25)</f>
        <v>20402.3038351488</v>
      </c>
      <c r="S10" s="150" t="n">
        <f aca="false">SUM(E22:E25)</f>
        <v>13193.076518582</v>
      </c>
      <c r="T10" s="150" t="n">
        <f aca="false">SUM(F22:F25)</f>
        <v>23294.4565199494</v>
      </c>
      <c r="U10" s="150" t="n">
        <f aca="false">SUM(G22:G25)</f>
        <v>5879.43983772119</v>
      </c>
      <c r="V10" s="150" t="n">
        <f aca="false">SUM(H22:H25)</f>
        <v>23100.7914719695</v>
      </c>
      <c r="W10" s="151" t="n">
        <f aca="false">SUM(I22:I25)</f>
        <v>6928.79227761258</v>
      </c>
      <c r="X10" s="151" t="n">
        <f aca="false">SUM(J22:J25)</f>
        <v>17310.9391007725</v>
      </c>
      <c r="Y10" s="163" t="n">
        <f aca="false">SUM(K22:K25)</f>
        <v>80834.303081438</v>
      </c>
      <c r="Z10" s="164" t="n">
        <f aca="false">SUM(L22:L25)</f>
        <v>207712.29233796</v>
      </c>
      <c r="AB10" s="156" t="n">
        <v>1999</v>
      </c>
      <c r="AC10" s="157" t="n">
        <v>16804.4064779037</v>
      </c>
      <c r="AD10" s="157" t="n">
        <v>20402.3108428093</v>
      </c>
      <c r="AE10" s="157" t="n">
        <v>13193.1050992623</v>
      </c>
      <c r="AF10" s="157" t="n">
        <v>23294.825154588</v>
      </c>
      <c r="AG10" s="157" t="n">
        <v>5879.44448893292</v>
      </c>
      <c r="AH10" s="157" t="n">
        <v>23101.2889775165</v>
      </c>
      <c r="AI10" s="157" t="n">
        <v>6928.79227761217</v>
      </c>
      <c r="AJ10" s="157" t="n">
        <v>17311.0008103902</v>
      </c>
      <c r="AK10" s="158" t="n">
        <v>90888.3969612598</v>
      </c>
      <c r="AL10" s="189" t="n">
        <f aca="false">SUM(AC10:AK10)</f>
        <v>217803.571090275</v>
      </c>
      <c r="AN10" s="156" t="n">
        <v>1999</v>
      </c>
      <c r="AO10" s="190" t="n">
        <v>36.2167831375032</v>
      </c>
      <c r="AP10" s="190" t="n">
        <v>0.00700766138581937</v>
      </c>
      <c r="AQ10" s="190" t="n">
        <v>0.0285806804343015</v>
      </c>
      <c r="AR10" s="190" t="n">
        <v>0.368634638538289</v>
      </c>
      <c r="AS10" s="190" t="n">
        <v>0.00465121211126181</v>
      </c>
      <c r="AT10" s="190" t="n">
        <v>0.497505547070948</v>
      </c>
      <c r="AU10" s="190" t="n">
        <v>0</v>
      </c>
      <c r="AV10" s="190" t="n">
        <v>0.0617096177056101</v>
      </c>
      <c r="AW10" s="191" t="n">
        <v>0.526624360598684</v>
      </c>
      <c r="AX10" s="192" t="n">
        <f aca="false">SUM(AO10:AW10)</f>
        <v>37.7114968553481</v>
      </c>
    </row>
    <row r="11" customFormat="false" ht="12.75" hidden="false" customHeight="false" outlineLevel="0" collapsed="false">
      <c r="B11" s="160" t="s">
        <v>135</v>
      </c>
      <c r="C11" s="169" t="n">
        <v>3198.2815172036</v>
      </c>
      <c r="D11" s="169" t="n">
        <v>3602.32256033008</v>
      </c>
      <c r="E11" s="169" t="n">
        <v>2595.93692634028</v>
      </c>
      <c r="F11" s="169" t="n">
        <v>4421.1070291954</v>
      </c>
      <c r="G11" s="169" t="n">
        <v>1197.88420689516</v>
      </c>
      <c r="H11" s="169" t="n">
        <v>4671.52569957342</v>
      </c>
      <c r="I11" s="166" t="n">
        <v>1780.13676672593</v>
      </c>
      <c r="J11" s="166" t="n">
        <v>2976.03241049908</v>
      </c>
      <c r="K11" s="167" t="n">
        <v>16781.3599575468</v>
      </c>
      <c r="L11" s="168" t="n">
        <f aca="false">SUM(C11:K11)</f>
        <v>41224.5870743098</v>
      </c>
      <c r="M11" s="170" t="n">
        <f aca="false">(L11-L7)/L7</f>
        <v>-0.115463554829796</v>
      </c>
      <c r="N11" s="183"/>
      <c r="P11" s="160" t="n">
        <v>2000</v>
      </c>
      <c r="Q11" s="166" t="n">
        <f aca="false">SUM(C26:C29)</f>
        <v>17111.1435710672</v>
      </c>
      <c r="R11" s="166" t="n">
        <f aca="false">SUM(D26:D29)</f>
        <v>21537.8984736086</v>
      </c>
      <c r="S11" s="166" t="n">
        <f aca="false">SUM(E26:E29)</f>
        <v>14186.186425884</v>
      </c>
      <c r="T11" s="166" t="n">
        <f aca="false">SUM(F26:F29)</f>
        <v>25544.7804656333</v>
      </c>
      <c r="U11" s="166" t="n">
        <f aca="false">SUM(G26:G29)</f>
        <v>6116.37839261423</v>
      </c>
      <c r="V11" s="166" t="n">
        <f aca="false">SUM(H26:H29)</f>
        <v>26132.6738977219</v>
      </c>
      <c r="W11" s="166" t="n">
        <f aca="false">SUM(I26:I29)</f>
        <v>8652.14927062603</v>
      </c>
      <c r="X11" s="166" t="n">
        <f aca="false">SUM(J26:J29)</f>
        <v>17640.9853282309</v>
      </c>
      <c r="Y11" s="167" t="n">
        <f aca="false">SUM(K26:K29)</f>
        <v>86072.2530232692</v>
      </c>
      <c r="Z11" s="168" t="n">
        <f aca="false">SUM(L26:L29)</f>
        <v>222994.448848655</v>
      </c>
      <c r="AB11" s="156" t="n">
        <v>2000</v>
      </c>
      <c r="AC11" s="157" t="n">
        <v>17129.1277765221</v>
      </c>
      <c r="AD11" s="157" t="n">
        <v>21537.900200938</v>
      </c>
      <c r="AE11" s="157" t="n">
        <v>14186.2096538246</v>
      </c>
      <c r="AF11" s="157" t="n">
        <v>25544.8303074097</v>
      </c>
      <c r="AG11" s="157" t="n">
        <v>6116.38722342144</v>
      </c>
      <c r="AH11" s="157" t="n">
        <v>26133.269375921</v>
      </c>
      <c r="AI11" s="157" t="n">
        <v>8652.15186848508</v>
      </c>
      <c r="AJ11" s="157" t="n">
        <v>17641.0762680643</v>
      </c>
      <c r="AK11" s="158" t="n">
        <v>98527.0905487556</v>
      </c>
      <c r="AL11" s="189" t="n">
        <f aca="false">SUM(AC11:AK11)</f>
        <v>235468.043223342</v>
      </c>
      <c r="AN11" s="156" t="n">
        <v>2000</v>
      </c>
      <c r="AO11" s="190" t="n">
        <v>17.9842054551787</v>
      </c>
      <c r="AP11" s="190" t="n">
        <v>0.00172733022397693</v>
      </c>
      <c r="AQ11" s="190" t="n">
        <v>0.0232279405742741</v>
      </c>
      <c r="AR11" s="190" t="n">
        <v>0.0498417761872872</v>
      </c>
      <c r="AS11" s="190" t="n">
        <v>0.00883080769077953</v>
      </c>
      <c r="AT11" s="190" t="n">
        <v>0.595478199181617</v>
      </c>
      <c r="AU11" s="190" t="n">
        <v>0.00259785947736852</v>
      </c>
      <c r="AV11" s="190" t="n">
        <v>0.0909398331950707</v>
      </c>
      <c r="AW11" s="191" t="n">
        <v>0.497698673395086</v>
      </c>
      <c r="AX11" s="192" t="n">
        <f aca="false">SUM(AO11:AW11)</f>
        <v>19.2545478751041</v>
      </c>
    </row>
    <row r="12" customFormat="false" ht="12.75" hidden="false" customHeight="false" outlineLevel="0" collapsed="false">
      <c r="B12" s="160" t="s">
        <v>136</v>
      </c>
      <c r="C12" s="169" t="n">
        <v>3529.70197352244</v>
      </c>
      <c r="D12" s="169" t="n">
        <v>4182.58459820775</v>
      </c>
      <c r="E12" s="169" t="n">
        <v>2838.91219583</v>
      </c>
      <c r="F12" s="169" t="n">
        <v>4076.56988080618</v>
      </c>
      <c r="G12" s="169" t="n">
        <v>1048.94101511342</v>
      </c>
      <c r="H12" s="169" t="n">
        <v>4035.4598669666</v>
      </c>
      <c r="I12" s="166" t="n">
        <v>1680.792766261</v>
      </c>
      <c r="J12" s="166" t="n">
        <v>3088.83026749898</v>
      </c>
      <c r="K12" s="167" t="n">
        <v>16551.7905319191</v>
      </c>
      <c r="L12" s="168" t="n">
        <f aca="false">SUM(C12:K12)</f>
        <v>41033.5830961255</v>
      </c>
      <c r="M12" s="170" t="n">
        <f aca="false">(L12-L8)/L8</f>
        <v>-0.02007948334637</v>
      </c>
      <c r="N12" s="183"/>
      <c r="P12" s="160" t="n">
        <v>2001</v>
      </c>
      <c r="Q12" s="150" t="n">
        <f aca="false">SUM(C30:C33)</f>
        <v>20000.1507967618</v>
      </c>
      <c r="R12" s="150" t="n">
        <f aca="false">SUM(D30:D33)</f>
        <v>20769.4979460591</v>
      </c>
      <c r="S12" s="150" t="n">
        <f aca="false">SUM(E30:E33)</f>
        <v>17314.2016272725</v>
      </c>
      <c r="T12" s="150" t="n">
        <f aca="false">SUM(F30:F33)</f>
        <v>26835.8465768986</v>
      </c>
      <c r="U12" s="150" t="n">
        <f aca="false">SUM(G30:G33)</f>
        <v>7096.86853878522</v>
      </c>
      <c r="V12" s="150" t="n">
        <f aca="false">SUM(H30:H33)</f>
        <v>28812.5725342076</v>
      </c>
      <c r="W12" s="151" t="n">
        <f aca="false">SUM(I30:I33)</f>
        <v>9537.84806784583</v>
      </c>
      <c r="X12" s="151" t="n">
        <f aca="false">SUM(J30:J33)</f>
        <v>19040.3270017993</v>
      </c>
      <c r="Y12" s="163" t="n">
        <f aca="false">SUM(K30:K33)</f>
        <v>94195.858101008</v>
      </c>
      <c r="Z12" s="164" t="n">
        <f aca="false">SUM(L30:L33)</f>
        <v>243603.171190638</v>
      </c>
      <c r="AB12" s="156" t="n">
        <v>2001</v>
      </c>
      <c r="AC12" s="157" t="n">
        <v>20009.8313350568</v>
      </c>
      <c r="AD12" s="157" t="n">
        <v>20769.5145903949</v>
      </c>
      <c r="AE12" s="157" t="n">
        <v>17314.2151457006</v>
      </c>
      <c r="AF12" s="157" t="n">
        <v>26837.5219207595</v>
      </c>
      <c r="AG12" s="157" t="n">
        <v>7096.89732248205</v>
      </c>
      <c r="AH12" s="157" t="n">
        <v>28813.2902545247</v>
      </c>
      <c r="AI12" s="157" t="n">
        <v>9537.85132355596</v>
      </c>
      <c r="AJ12" s="157" t="n">
        <v>19040.3498193324</v>
      </c>
      <c r="AK12" s="158" t="n">
        <v>107201.343240293</v>
      </c>
      <c r="AL12" s="189" t="n">
        <f aca="false">SUM(AC12:AK12)</f>
        <v>256620.8149521</v>
      </c>
      <c r="AN12" s="156" t="n">
        <v>2001</v>
      </c>
      <c r="AO12" s="190" t="n">
        <v>9.68053829509305</v>
      </c>
      <c r="AP12" s="190" t="n">
        <v>0.0166443367221487</v>
      </c>
      <c r="AQ12" s="190" t="n">
        <v>0.0135184281127283</v>
      </c>
      <c r="AR12" s="190" t="n">
        <v>1.67534386079293</v>
      </c>
      <c r="AS12" s="190" t="n">
        <v>0.0287836972268952</v>
      </c>
      <c r="AT12" s="190" t="n">
        <v>0.717720317230898</v>
      </c>
      <c r="AU12" s="190" t="n">
        <v>0.00325571057046744</v>
      </c>
      <c r="AV12" s="190" t="n">
        <v>0.0228175330959793</v>
      </c>
      <c r="AW12" s="191" t="n">
        <v>1.98796624704754</v>
      </c>
      <c r="AX12" s="192" t="n">
        <f aca="false">SUM(AO12:AW12)</f>
        <v>14.1465884258926</v>
      </c>
    </row>
    <row r="13" customFormat="false" ht="12.75" hidden="false" customHeight="false" outlineLevel="0" collapsed="false">
      <c r="B13" s="160" t="s">
        <v>137</v>
      </c>
      <c r="C13" s="169" t="n">
        <v>3541.22865436594</v>
      </c>
      <c r="D13" s="169" t="n">
        <v>4353.56961594217</v>
      </c>
      <c r="E13" s="169" t="n">
        <v>2595.0871652728</v>
      </c>
      <c r="F13" s="169" t="n">
        <v>4586.25236053248</v>
      </c>
      <c r="G13" s="169" t="n">
        <v>1043.00251323467</v>
      </c>
      <c r="H13" s="169" t="n">
        <v>4454.3549773668</v>
      </c>
      <c r="I13" s="166" t="n">
        <v>1712.32336051249</v>
      </c>
      <c r="J13" s="166" t="n">
        <v>3271.9441097677</v>
      </c>
      <c r="K13" s="167" t="n">
        <v>16293.5101819056</v>
      </c>
      <c r="L13" s="168" t="n">
        <f aca="false">SUM(C13:K13)</f>
        <v>41851.2729389006</v>
      </c>
      <c r="M13" s="170" t="n">
        <f aca="false">(L13-L9)/L9</f>
        <v>-0.0397683549695125</v>
      </c>
      <c r="N13" s="183"/>
      <c r="P13" s="160" t="n">
        <v>2002</v>
      </c>
      <c r="Q13" s="166" t="n">
        <f aca="false">SUM(C34:C37)</f>
        <v>20773.8649203352</v>
      </c>
      <c r="R13" s="166" t="n">
        <f aca="false">SUM(D34:D37)</f>
        <v>23170.4052831272</v>
      </c>
      <c r="S13" s="166" t="n">
        <f aca="false">SUM(E34:E37)</f>
        <v>17565.1362201112</v>
      </c>
      <c r="T13" s="166" t="n">
        <f aca="false">SUM(F34:F37)</f>
        <v>29306.150990988</v>
      </c>
      <c r="U13" s="166" t="n">
        <f aca="false">SUM(G34:G37)</f>
        <v>6279.36523765734</v>
      </c>
      <c r="V13" s="166" t="n">
        <f aca="false">SUM(H34:H37)</f>
        <v>31960.0327566004</v>
      </c>
      <c r="W13" s="166" t="n">
        <f aca="false">SUM(I34:I37)</f>
        <v>9578.96165062278</v>
      </c>
      <c r="X13" s="166" t="n">
        <f aca="false">SUM(J34:J37)</f>
        <v>21355.098757819</v>
      </c>
      <c r="Y13" s="167" t="n">
        <f aca="false">SUM(K34:K37)</f>
        <v>98277.0624805759</v>
      </c>
      <c r="Z13" s="168" t="n">
        <f aca="false">SUM(L34:L37)</f>
        <v>258266.078297837</v>
      </c>
      <c r="AB13" s="156" t="n">
        <v>2002</v>
      </c>
      <c r="AC13" s="157" t="n">
        <v>20781.3049878201</v>
      </c>
      <c r="AD13" s="157" t="n">
        <v>23174.7697520201</v>
      </c>
      <c r="AE13" s="157" t="n">
        <v>17565.1704897523</v>
      </c>
      <c r="AF13" s="157" t="n">
        <v>29309.0477368261</v>
      </c>
      <c r="AG13" s="157" t="n">
        <v>6279.37409903303</v>
      </c>
      <c r="AH13" s="157" t="n">
        <v>31962.4909922822</v>
      </c>
      <c r="AI13" s="157" t="n">
        <v>9578.96914783425</v>
      </c>
      <c r="AJ13" s="157" t="n">
        <v>21384.249369948</v>
      </c>
      <c r="AK13" s="158" t="n">
        <v>112551.667521888</v>
      </c>
      <c r="AL13" s="189" t="n">
        <f aca="false">SUM(AC13:AK13)</f>
        <v>272587.044097404</v>
      </c>
      <c r="AN13" s="156" t="n">
        <v>2002</v>
      </c>
      <c r="AO13" s="190" t="n">
        <v>7.44006748508315</v>
      </c>
      <c r="AP13" s="190" t="n">
        <v>4.36446889370374</v>
      </c>
      <c r="AQ13" s="190" t="n">
        <v>0.0342696411120436</v>
      </c>
      <c r="AR13" s="190" t="n">
        <v>2.89674583847328</v>
      </c>
      <c r="AS13" s="190" t="n">
        <v>0.00886137596900391</v>
      </c>
      <c r="AT13" s="190" t="n">
        <v>2.4582356819241</v>
      </c>
      <c r="AU13" s="190" t="n">
        <v>0.0074972118822242</v>
      </c>
      <c r="AV13" s="190" t="n">
        <v>29.1506121291957</v>
      </c>
      <c r="AW13" s="191" t="n">
        <v>3.81175302808674</v>
      </c>
      <c r="AX13" s="192" t="n">
        <f aca="false">SUM(AO13:AW13)</f>
        <v>50.17251128543</v>
      </c>
    </row>
    <row r="14" customFormat="false" ht="12.75" hidden="false" customHeight="false" outlineLevel="0" collapsed="false">
      <c r="B14" s="160" t="s">
        <v>138</v>
      </c>
      <c r="C14" s="161" t="n">
        <v>2951.95924504312</v>
      </c>
      <c r="D14" s="161" t="n">
        <v>3989.82021193885</v>
      </c>
      <c r="E14" s="161" t="n">
        <v>2479.39967370351</v>
      </c>
      <c r="F14" s="161" t="n">
        <v>3669.52275900475</v>
      </c>
      <c r="G14" s="161" t="n">
        <v>773.500360807933</v>
      </c>
      <c r="H14" s="161" t="n">
        <v>4102.63887519653</v>
      </c>
      <c r="I14" s="162" t="n">
        <v>1583.62380239142</v>
      </c>
      <c r="J14" s="162" t="n">
        <v>3691.03343933554</v>
      </c>
      <c r="K14" s="163" t="n">
        <v>15297.4412928956</v>
      </c>
      <c r="L14" s="164" t="n">
        <f aca="false">SUM(C14:K14)</f>
        <v>38538.9396603173</v>
      </c>
      <c r="M14" s="165" t="n">
        <f aca="false">(L14-L10)/L10</f>
        <v>-0.0960408899895935</v>
      </c>
      <c r="N14" s="183"/>
      <c r="P14" s="160" t="n">
        <v>2003</v>
      </c>
      <c r="Q14" s="150" t="n">
        <f aca="false">SUM(C38:C41)</f>
        <v>21238.3781376421</v>
      </c>
      <c r="R14" s="150" t="n">
        <f aca="false">SUM(D38:D41)</f>
        <v>23805.140625944</v>
      </c>
      <c r="S14" s="150" t="n">
        <f aca="false">SUM(E38:E41)</f>
        <v>20953.3467722184</v>
      </c>
      <c r="T14" s="150" t="n">
        <f aca="false">SUM(F38:F41)</f>
        <v>31509.9074327939</v>
      </c>
      <c r="U14" s="150" t="n">
        <f aca="false">SUM(G38:G41)</f>
        <v>7842.49673838358</v>
      </c>
      <c r="V14" s="150" t="n">
        <f aca="false">SUM(H38:H41)</f>
        <v>35624.1632889983</v>
      </c>
      <c r="W14" s="151" t="n">
        <f aca="false">SUM(I38:I41)</f>
        <v>8064.18767222364</v>
      </c>
      <c r="X14" s="151" t="n">
        <f aca="false">SUM(J38:J41)</f>
        <v>21351.6088655124</v>
      </c>
      <c r="Y14" s="163" t="n">
        <f aca="false">SUM(K38:K41)</f>
        <v>103450.825469076</v>
      </c>
      <c r="Z14" s="164" t="n">
        <f aca="false">SUM(L38:L41)</f>
        <v>273840.055002792</v>
      </c>
      <c r="AB14" s="156" t="n">
        <v>2003</v>
      </c>
      <c r="AC14" s="157" t="n">
        <v>21238.9495414359</v>
      </c>
      <c r="AD14" s="157" t="n">
        <v>23807.5301636114</v>
      </c>
      <c r="AE14" s="157" t="n">
        <v>20953.3614622245</v>
      </c>
      <c r="AF14" s="157" t="n">
        <v>31512.3900149574</v>
      </c>
      <c r="AG14" s="157" t="n">
        <v>7842.49869347657</v>
      </c>
      <c r="AH14" s="157" t="n">
        <v>35625.8604931407</v>
      </c>
      <c r="AI14" s="157" t="n">
        <v>8064.19110897503</v>
      </c>
      <c r="AJ14" s="157" t="n">
        <v>21351.6161964284</v>
      </c>
      <c r="AK14" s="158" t="n">
        <v>115924.548153161</v>
      </c>
      <c r="AL14" s="189" t="n">
        <f aca="false">SUM(AC14:AK14)</f>
        <v>286320.94582741</v>
      </c>
      <c r="AN14" s="156" t="n">
        <v>2003</v>
      </c>
      <c r="AO14" s="190" t="n">
        <v>0.571403793932819</v>
      </c>
      <c r="AP14" s="190" t="n">
        <v>2.38953766819474</v>
      </c>
      <c r="AQ14" s="190" t="n">
        <v>0.0146900061886667</v>
      </c>
      <c r="AR14" s="190" t="n">
        <v>2.48258216342347</v>
      </c>
      <c r="AS14" s="190" t="n">
        <v>0.00195509341456571</v>
      </c>
      <c r="AT14" s="190" t="n">
        <v>1.69720414270937</v>
      </c>
      <c r="AU14" s="190" t="n">
        <v>0.00343675184841345</v>
      </c>
      <c r="AV14" s="190" t="n">
        <v>0.00733091621471364</v>
      </c>
      <c r="AW14" s="191" t="n">
        <v>2.54344999404031</v>
      </c>
      <c r="AX14" s="192" t="n">
        <f aca="false">SUM(AO14:AW14)</f>
        <v>9.71159052996707</v>
      </c>
    </row>
    <row r="15" customFormat="false" ht="12.75" hidden="false" customHeight="false" outlineLevel="0" collapsed="false">
      <c r="B15" s="160" t="s">
        <v>139</v>
      </c>
      <c r="C15" s="161" t="n">
        <v>3680.88860927707</v>
      </c>
      <c r="D15" s="161" t="n">
        <v>3822.33600231819</v>
      </c>
      <c r="E15" s="161" t="n">
        <v>3291.55876602037</v>
      </c>
      <c r="F15" s="161" t="n">
        <v>4752.04560056705</v>
      </c>
      <c r="G15" s="161" t="n">
        <v>1079.5339884605</v>
      </c>
      <c r="H15" s="161" t="n">
        <v>5411.59851669994</v>
      </c>
      <c r="I15" s="162" t="n">
        <v>1895.27244777877</v>
      </c>
      <c r="J15" s="162" t="n">
        <v>3510.42299425829</v>
      </c>
      <c r="K15" s="163" t="n">
        <v>18794.3593649971</v>
      </c>
      <c r="L15" s="164" t="n">
        <f aca="false">SUM(C15:K15)</f>
        <v>46238.0162903772</v>
      </c>
      <c r="M15" s="165" t="n">
        <f aca="false">(L15-L11)/L11</f>
        <v>0.121612599952316</v>
      </c>
      <c r="N15" s="183"/>
      <c r="P15" s="160" t="n">
        <v>2004</v>
      </c>
      <c r="Q15" s="166" t="n">
        <f aca="false">SUM(C42:C45)</f>
        <v>24088.891106499</v>
      </c>
      <c r="R15" s="166" t="n">
        <f aca="false">SUM(D42:D45)</f>
        <v>26186.5299221911</v>
      </c>
      <c r="S15" s="166" t="n">
        <f aca="false">SUM(E42:E45)</f>
        <v>23964.3762991153</v>
      </c>
      <c r="T15" s="166" t="n">
        <f aca="false">SUM(F42:F45)</f>
        <v>36699.2054533045</v>
      </c>
      <c r="U15" s="166" t="n">
        <f aca="false">SUM(G42:G45)</f>
        <v>7668.99285370926</v>
      </c>
      <c r="V15" s="166" t="n">
        <f aca="false">SUM(H42:H45)</f>
        <v>40983.4143178495</v>
      </c>
      <c r="W15" s="166" t="n">
        <f aca="false">SUM(I42:I45)</f>
        <v>9231.46020644334</v>
      </c>
      <c r="X15" s="166" t="n">
        <f aca="false">SUM(J42:J45)</f>
        <v>24026.5607714914</v>
      </c>
      <c r="Y15" s="167" t="n">
        <f aca="false">SUM(K42:K45)</f>
        <v>106990.336522093</v>
      </c>
      <c r="Z15" s="168" t="n">
        <f aca="false">SUM(L42:L45)</f>
        <v>299839.767452696</v>
      </c>
      <c r="AB15" s="156" t="n">
        <v>2004</v>
      </c>
      <c r="AC15" s="157" t="n">
        <v>24098.0449845658</v>
      </c>
      <c r="AD15" s="157" t="n">
        <v>26187.0623598367</v>
      </c>
      <c r="AE15" s="157" t="n">
        <v>23964.3945181851</v>
      </c>
      <c r="AF15" s="157" t="n">
        <v>36700.7878207531</v>
      </c>
      <c r="AG15" s="157" t="n">
        <v>7669.00312785748</v>
      </c>
      <c r="AH15" s="157" t="n">
        <v>40985.3282136635</v>
      </c>
      <c r="AI15" s="157" t="n">
        <v>9231.46776503396</v>
      </c>
      <c r="AJ15" s="157" t="n">
        <v>24026.5820337246</v>
      </c>
      <c r="AK15" s="158" t="n">
        <v>124010.577992402</v>
      </c>
      <c r="AL15" s="189" t="n">
        <f aca="false">SUM(AC15:AK15)</f>
        <v>316873.248816022</v>
      </c>
      <c r="AN15" s="156" t="n">
        <v>2004</v>
      </c>
      <c r="AO15" s="190" t="n">
        <v>9.15387806694</v>
      </c>
      <c r="AP15" s="190" t="n">
        <v>0.532437646302693</v>
      </c>
      <c r="AQ15" s="190" t="n">
        <v>0.0182190697981104</v>
      </c>
      <c r="AR15" s="190" t="n">
        <v>1.58236744848407</v>
      </c>
      <c r="AS15" s="190" t="n">
        <v>0.0102741484623832</v>
      </c>
      <c r="AT15" s="190" t="n">
        <v>1.91389581410244</v>
      </c>
      <c r="AU15" s="190" t="n">
        <v>0.00755859103437151</v>
      </c>
      <c r="AV15" s="190" t="n">
        <v>0.021262233286447</v>
      </c>
      <c r="AW15" s="191" t="n">
        <v>2.92924032408777</v>
      </c>
      <c r="AX15" s="192" t="n">
        <f aca="false">SUM(AO15:AW15)</f>
        <v>16.1691333424983</v>
      </c>
    </row>
    <row r="16" customFormat="false" ht="12.75" hidden="false" customHeight="false" outlineLevel="0" collapsed="false">
      <c r="B16" s="160" t="s">
        <v>140</v>
      </c>
      <c r="C16" s="161" t="n">
        <v>3798.21293938094</v>
      </c>
      <c r="D16" s="161" t="n">
        <v>4322.22820222675</v>
      </c>
      <c r="E16" s="161" t="n">
        <v>3160.14920198935</v>
      </c>
      <c r="F16" s="161" t="n">
        <v>4451.67889560782</v>
      </c>
      <c r="G16" s="161" t="n">
        <v>1070.80150469483</v>
      </c>
      <c r="H16" s="161" t="n">
        <v>4641.58325242091</v>
      </c>
      <c r="I16" s="162" t="n">
        <v>1656.56961414339</v>
      </c>
      <c r="J16" s="162" t="n">
        <v>3437.62760022261</v>
      </c>
      <c r="K16" s="163" t="n">
        <v>17754.5460759988</v>
      </c>
      <c r="L16" s="164" t="n">
        <f aca="false">SUM(C16:K16)</f>
        <v>44293.3972866854</v>
      </c>
      <c r="M16" s="165" t="n">
        <f aca="false">(L16-L12)/L12</f>
        <v>0.079442591764981</v>
      </c>
      <c r="N16" s="183"/>
      <c r="P16" s="160" t="n">
        <v>2005</v>
      </c>
      <c r="Q16" s="150" t="n">
        <f aca="false">SUM(C46:C49)</f>
        <v>26812.0353348279</v>
      </c>
      <c r="R16" s="150" t="n">
        <f aca="false">SUM(D46:D49)</f>
        <v>26828.6058693361</v>
      </c>
      <c r="S16" s="150" t="n">
        <f aca="false">SUM(E46:E49)</f>
        <v>28808.4985143339</v>
      </c>
      <c r="T16" s="150" t="n">
        <f aca="false">SUM(F46:F49)</f>
        <v>38065.8020074699</v>
      </c>
      <c r="U16" s="150" t="n">
        <f aca="false">SUM(G46:G49)</f>
        <v>8705.42821307956</v>
      </c>
      <c r="V16" s="150" t="n">
        <f aca="false">SUM(H46:H49)</f>
        <v>47210.0428978406</v>
      </c>
      <c r="W16" s="151" t="n">
        <f aca="false">SUM(I46:I49)</f>
        <v>10597.085075633</v>
      </c>
      <c r="X16" s="151" t="n">
        <f aca="false">SUM(J46:J49)</f>
        <v>21974.1501931171</v>
      </c>
      <c r="Y16" s="163" t="n">
        <f aca="false">SUM(K46:K49)</f>
        <v>112211.997711738</v>
      </c>
      <c r="Z16" s="164" t="n">
        <f aca="false">SUM(L46:L49)</f>
        <v>321213.645817376</v>
      </c>
      <c r="AB16" s="156" t="n">
        <v>2005</v>
      </c>
      <c r="AC16" s="157" t="n">
        <v>26823.6849718399</v>
      </c>
      <c r="AD16" s="157" t="n">
        <v>26829.0152904328</v>
      </c>
      <c r="AE16" s="157" t="n">
        <v>28808.5381531554</v>
      </c>
      <c r="AF16" s="157" t="n">
        <v>38065.8805822568</v>
      </c>
      <c r="AG16" s="157" t="n">
        <v>8705.43062614993</v>
      </c>
      <c r="AH16" s="157" t="n">
        <v>47211.9607563288</v>
      </c>
      <c r="AI16" s="157" t="n">
        <v>10597.0865386125</v>
      </c>
      <c r="AJ16" s="157" t="n">
        <v>21974.2337620917</v>
      </c>
      <c r="AK16" s="158" t="n">
        <v>131815.666651457</v>
      </c>
      <c r="AL16" s="189" t="n">
        <f aca="false">SUM(AC16:AK16)</f>
        <v>340831.497332325</v>
      </c>
      <c r="AN16" s="156" t="n">
        <v>2005</v>
      </c>
      <c r="AO16" s="190" t="n">
        <v>11.6496370117129</v>
      </c>
      <c r="AP16" s="190" t="n">
        <v>0.409421096935326</v>
      </c>
      <c r="AQ16" s="190" t="n">
        <v>0.0396388211859339</v>
      </c>
      <c r="AR16" s="190" t="n">
        <v>0.0785747863885538</v>
      </c>
      <c r="AS16" s="190" t="n">
        <v>0.00241307045579215</v>
      </c>
      <c r="AT16" s="190" t="n">
        <v>1.91785848786586</v>
      </c>
      <c r="AU16" s="190" t="n">
        <v>0.00146297945282463</v>
      </c>
      <c r="AV16" s="190" t="n">
        <v>0.0835689741122937</v>
      </c>
      <c r="AW16" s="191" t="n">
        <v>1.05845279137008</v>
      </c>
      <c r="AX16" s="192" t="n">
        <f aca="false">SUM(AO16:AW16)</f>
        <v>15.2410280194795</v>
      </c>
    </row>
    <row r="17" customFormat="false" ht="12.75" hidden="false" customHeight="false" outlineLevel="0" collapsed="false">
      <c r="B17" s="160" t="s">
        <v>141</v>
      </c>
      <c r="C17" s="161" t="n">
        <v>4325.35738417987</v>
      </c>
      <c r="D17" s="161" t="n">
        <v>4629.78675906023</v>
      </c>
      <c r="E17" s="161" t="n">
        <v>2919.38265433157</v>
      </c>
      <c r="F17" s="161" t="n">
        <v>4875.66819228462</v>
      </c>
      <c r="G17" s="161" t="n">
        <v>1251.38545865116</v>
      </c>
      <c r="H17" s="161" t="n">
        <v>5673.42072301124</v>
      </c>
      <c r="I17" s="162" t="n">
        <v>2092.43819983021</v>
      </c>
      <c r="J17" s="162" t="n">
        <v>3764.52101987493</v>
      </c>
      <c r="K17" s="163" t="n">
        <v>18864.620767377</v>
      </c>
      <c r="L17" s="164" t="n">
        <f aca="false">SUM(C17:K17)</f>
        <v>48396.5811586008</v>
      </c>
      <c r="M17" s="165" t="n">
        <f aca="false">(L17-L13)/L13</f>
        <v>0.156394483609992</v>
      </c>
      <c r="N17" s="183"/>
      <c r="P17" s="160" t="n">
        <v>2006</v>
      </c>
      <c r="Q17" s="166" t="n">
        <f aca="false">SUM(C50:C53)</f>
        <v>26618.9789951702</v>
      </c>
      <c r="R17" s="166" t="n">
        <f aca="false">SUM(D50:D53)</f>
        <v>29895.3241602745</v>
      </c>
      <c r="S17" s="166" t="n">
        <f aca="false">SUM(E50:E53)</f>
        <v>33536.9156716548</v>
      </c>
      <c r="T17" s="166" t="n">
        <f aca="false">SUM(F50:F53)</f>
        <v>39607.0396365247</v>
      </c>
      <c r="U17" s="166" t="n">
        <f aca="false">SUM(G50:G53)</f>
        <v>9128.22247686891</v>
      </c>
      <c r="V17" s="166" t="n">
        <f aca="false">SUM(H50:H53)</f>
        <v>55004.0140954151</v>
      </c>
      <c r="W17" s="166" t="n">
        <f aca="false">SUM(I50:I53)</f>
        <v>11406.773969809</v>
      </c>
      <c r="X17" s="166" t="n">
        <f aca="false">SUM(J50:J53)</f>
        <v>23031.3009156146</v>
      </c>
      <c r="Y17" s="167" t="n">
        <f aca="false">SUM(K50:K53)</f>
        <v>123684.3399366</v>
      </c>
      <c r="Z17" s="168" t="n">
        <f aca="false">SUM(L50:L53)</f>
        <v>351912.909857932</v>
      </c>
      <c r="AB17" s="156" t="n">
        <v>2006</v>
      </c>
      <c r="AC17" s="157" t="n">
        <v>26624.4341908247</v>
      </c>
      <c r="AD17" s="157" t="n">
        <v>29895.3356025149</v>
      </c>
      <c r="AE17" s="157" t="n">
        <v>33536.9252737766</v>
      </c>
      <c r="AF17" s="157" t="n">
        <v>39607.1182855833</v>
      </c>
      <c r="AG17" s="157" t="n">
        <v>9128.22620021981</v>
      </c>
      <c r="AH17" s="157" t="n">
        <v>55004.6119295755</v>
      </c>
      <c r="AI17" s="157" t="n">
        <v>11406.7753974777</v>
      </c>
      <c r="AJ17" s="157" t="n">
        <v>23031.3255798124</v>
      </c>
      <c r="AK17" s="158" t="n">
        <v>143717.073791794</v>
      </c>
      <c r="AL17" s="189" t="n">
        <f aca="false">SUM(AC17:AK17)</f>
        <v>371951.826251579</v>
      </c>
      <c r="AN17" s="156" t="n">
        <v>2006</v>
      </c>
      <c r="AO17" s="190" t="n">
        <v>5.45519565427759</v>
      </c>
      <c r="AP17" s="190" t="n">
        <v>0.0114422409533005</v>
      </c>
      <c r="AQ17" s="190" t="n">
        <v>0.00960212142672655</v>
      </c>
      <c r="AR17" s="190" t="n">
        <v>0.0786490583406461</v>
      </c>
      <c r="AS17" s="190" t="n">
        <v>0.00372335109331345</v>
      </c>
      <c r="AT17" s="190" t="n">
        <v>0.597834160398638</v>
      </c>
      <c r="AU17" s="190" t="n">
        <v>0.00142766887801366</v>
      </c>
      <c r="AV17" s="190" t="n">
        <v>0.0246641976570604</v>
      </c>
      <c r="AW17" s="191" t="n">
        <v>1.90654510859581</v>
      </c>
      <c r="AX17" s="192" t="n">
        <f aca="false">SUM(AO17:AW17)</f>
        <v>8.0890835616211</v>
      </c>
    </row>
    <row r="18" customFormat="false" ht="12.75" hidden="false" customHeight="false" outlineLevel="0" collapsed="false">
      <c r="B18" s="160" t="s">
        <v>142</v>
      </c>
      <c r="C18" s="169" t="n">
        <v>3598.57941602919</v>
      </c>
      <c r="D18" s="169" t="n">
        <v>4415.50026752641</v>
      </c>
      <c r="E18" s="169" t="n">
        <v>3500.16357576737</v>
      </c>
      <c r="F18" s="169" t="n">
        <v>5421.01518316078</v>
      </c>
      <c r="G18" s="169" t="n">
        <v>1362.80092582129</v>
      </c>
      <c r="H18" s="169" t="n">
        <v>5459.29629709053</v>
      </c>
      <c r="I18" s="166" t="n">
        <v>1753.73555027352</v>
      </c>
      <c r="J18" s="166" t="n">
        <v>4081.02391598364</v>
      </c>
      <c r="K18" s="167" t="n">
        <v>19101.64253221</v>
      </c>
      <c r="L18" s="168" t="n">
        <f aca="false">SUM(C18:K18)</f>
        <v>48693.7576638627</v>
      </c>
      <c r="M18" s="170" t="n">
        <f aca="false">(L18-L14)/L14</f>
        <v>0.2634950025364</v>
      </c>
      <c r="N18" s="183"/>
      <c r="P18" s="160" t="n">
        <v>2007</v>
      </c>
      <c r="Q18" s="150" t="n">
        <f aca="false">SUM(C54:C57)</f>
        <v>30497.4932450585</v>
      </c>
      <c r="R18" s="150" t="n">
        <f aca="false">SUM(D54:D57)</f>
        <v>33100.4502022062</v>
      </c>
      <c r="S18" s="150" t="n">
        <f aca="false">SUM(E54:E57)</f>
        <v>34730.5071798994</v>
      </c>
      <c r="T18" s="150" t="n">
        <f aca="false">SUM(F54:F57)</f>
        <v>42811.1048695558</v>
      </c>
      <c r="U18" s="150" t="n">
        <f aca="false">SUM(G54:G57)</f>
        <v>9380.16253445404</v>
      </c>
      <c r="V18" s="150" t="n">
        <f aca="false">SUM(H54:H57)</f>
        <v>53242.437471362</v>
      </c>
      <c r="W18" s="151" t="n">
        <f aca="false">SUM(I54:I57)</f>
        <v>10513.3735229182</v>
      </c>
      <c r="X18" s="151" t="n">
        <f aca="false">SUM(J54:J57)</f>
        <v>26924.7286150932</v>
      </c>
      <c r="Y18" s="163" t="n">
        <f aca="false">SUM(K54:K57)</f>
        <v>137378.94598759</v>
      </c>
      <c r="Z18" s="164" t="n">
        <f aca="false">SUM(L54:L57)</f>
        <v>378579.203628138</v>
      </c>
      <c r="AB18" s="156" t="n">
        <v>2007</v>
      </c>
      <c r="AC18" s="157" t="n">
        <v>30505.1694679053</v>
      </c>
      <c r="AD18" s="157" t="n">
        <v>33100.4750513763</v>
      </c>
      <c r="AE18" s="157" t="n">
        <v>34730.5348460358</v>
      </c>
      <c r="AF18" s="157" t="n">
        <v>42811.2899896999</v>
      </c>
      <c r="AG18" s="157" t="n">
        <v>9380.16452603011</v>
      </c>
      <c r="AH18" s="157" t="n">
        <v>53243.7791309681</v>
      </c>
      <c r="AI18" s="157" t="n">
        <v>10513.3779977248</v>
      </c>
      <c r="AJ18" s="157" t="n">
        <v>26924.9272947204</v>
      </c>
      <c r="AK18" s="158" t="n">
        <v>156274.524314899</v>
      </c>
      <c r="AL18" s="189" t="n">
        <f aca="false">SUM(AC18:AK18)</f>
        <v>397484.24261936</v>
      </c>
      <c r="AN18" s="156" t="n">
        <v>2007</v>
      </c>
      <c r="AO18" s="190" t="n">
        <v>7.67622284692231</v>
      </c>
      <c r="AP18" s="190" t="n">
        <v>0.0248491707688535</v>
      </c>
      <c r="AQ18" s="190" t="n">
        <v>0.0276661363684864</v>
      </c>
      <c r="AR18" s="190" t="n">
        <v>0.185120143998125</v>
      </c>
      <c r="AS18" s="190" t="n">
        <v>0.00199157643597667</v>
      </c>
      <c r="AT18" s="190" t="n">
        <v>1.34165960628139</v>
      </c>
      <c r="AU18" s="190" t="n">
        <v>0.00447480700794072</v>
      </c>
      <c r="AV18" s="190" t="n">
        <v>0.198679627212928</v>
      </c>
      <c r="AW18" s="191" t="n">
        <v>4.33533349087005</v>
      </c>
      <c r="AX18" s="193" t="n">
        <f aca="false">SUM(AO18:AW18)</f>
        <v>13.7959974058661</v>
      </c>
    </row>
    <row r="19" customFormat="false" ht="12.75" hidden="false" customHeight="false" outlineLevel="0" collapsed="false">
      <c r="B19" s="160" t="s">
        <v>143</v>
      </c>
      <c r="C19" s="169" t="n">
        <v>3599.47247998982</v>
      </c>
      <c r="D19" s="169" t="n">
        <v>4507.29865116146</v>
      </c>
      <c r="E19" s="169" t="n">
        <v>2996.06200405363</v>
      </c>
      <c r="F19" s="169" t="n">
        <v>5985.98472582246</v>
      </c>
      <c r="G19" s="169" t="n">
        <v>1075.96806047667</v>
      </c>
      <c r="H19" s="169" t="n">
        <v>5627.28163830927</v>
      </c>
      <c r="I19" s="166" t="n">
        <v>1783.21413557885</v>
      </c>
      <c r="J19" s="166" t="n">
        <v>3659.62164242557</v>
      </c>
      <c r="K19" s="167" t="n">
        <v>18848.8124215768</v>
      </c>
      <c r="L19" s="168" t="n">
        <f aca="false">SUM(C19:K19)</f>
        <v>48083.7157593945</v>
      </c>
      <c r="M19" s="170" t="n">
        <f aca="false">(L19-L15)/L15</f>
        <v>0.0399173584226921</v>
      </c>
      <c r="N19" s="183"/>
      <c r="P19" s="160" t="n">
        <v>2008</v>
      </c>
      <c r="Q19" s="166" t="n">
        <f aca="false">SUM(C58:C61)</f>
        <v>28313.3527016696</v>
      </c>
      <c r="R19" s="166" t="n">
        <f aca="false">SUM(D58:D61)</f>
        <v>27943.9478979706</v>
      </c>
      <c r="S19" s="166" t="n">
        <f aca="false">SUM(E58:E61)</f>
        <v>32017.224722327</v>
      </c>
      <c r="T19" s="166" t="n">
        <f aca="false">SUM(F58:F61)</f>
        <v>38150.3705892225</v>
      </c>
      <c r="U19" s="166" t="n">
        <f aca="false">SUM(G58:G61)</f>
        <v>9016.22854715908</v>
      </c>
      <c r="V19" s="166" t="n">
        <f aca="false">SUM(H58:H61)</f>
        <v>44301.1099900009</v>
      </c>
      <c r="W19" s="166" t="n">
        <f aca="false">SUM(I58:I61)</f>
        <v>13305.8108547767</v>
      </c>
      <c r="X19" s="166" t="n">
        <f aca="false">SUM(J58:J61)</f>
        <v>23356.9308761282</v>
      </c>
      <c r="Y19" s="167" t="n">
        <f aca="false">SUM(K58:K61)</f>
        <v>129645.742396388</v>
      </c>
      <c r="Z19" s="168" t="n">
        <f aca="false">SUM(L58:L61)</f>
        <v>346050.718575643</v>
      </c>
      <c r="AB19" s="156" t="n">
        <v>2008</v>
      </c>
      <c r="AC19" s="157" t="n">
        <v>28319.9786135052</v>
      </c>
      <c r="AD19" s="157" t="n">
        <v>27943.9636075673</v>
      </c>
      <c r="AE19" s="157" t="n">
        <v>32017.3112468075</v>
      </c>
      <c r="AF19" s="157" t="n">
        <v>38150.5170962341</v>
      </c>
      <c r="AG19" s="157" t="n">
        <v>9016.23097714904</v>
      </c>
      <c r="AH19" s="157" t="n">
        <v>44301.8205886697</v>
      </c>
      <c r="AI19" s="157" t="n">
        <v>13305.8138441249</v>
      </c>
      <c r="AJ19" s="157" t="n">
        <v>23357.2702649988</v>
      </c>
      <c r="AK19" s="158" t="n">
        <v>146521.835999369</v>
      </c>
      <c r="AL19" s="189" t="n">
        <f aca="false">SUM(AC19:AK19)</f>
        <v>362934.742238426</v>
      </c>
      <c r="AN19" s="156" t="n">
        <v>2008</v>
      </c>
      <c r="AO19" s="190" t="n">
        <v>6.62591183564527</v>
      </c>
      <c r="AP19" s="190" t="n">
        <v>0.015709597181668</v>
      </c>
      <c r="AQ19" s="190" t="n">
        <v>0.0865244804355174</v>
      </c>
      <c r="AR19" s="190" t="n">
        <v>0.146507011581552</v>
      </c>
      <c r="AS19" s="190" t="n">
        <v>0.00242999010740369</v>
      </c>
      <c r="AT19" s="190" t="n">
        <v>0.710598668777979</v>
      </c>
      <c r="AU19" s="190" t="n">
        <v>0.00298934847371277</v>
      </c>
      <c r="AV19" s="190" t="n">
        <v>0.33938887053323</v>
      </c>
      <c r="AW19" s="191" t="n">
        <v>3.27029614269852</v>
      </c>
      <c r="AX19" s="193" t="n">
        <f aca="false">SUM(AO19:AW19)</f>
        <v>11.2003559454349</v>
      </c>
    </row>
    <row r="20" customFormat="false" ht="13.5" hidden="false" customHeight="true" outlineLevel="0" collapsed="false">
      <c r="B20" s="160" t="s">
        <v>144</v>
      </c>
      <c r="C20" s="169" t="n">
        <v>3733.12893395611</v>
      </c>
      <c r="D20" s="169" t="n">
        <v>4166.33759536928</v>
      </c>
      <c r="E20" s="169" t="n">
        <v>3425.68328248849</v>
      </c>
      <c r="F20" s="169" t="n">
        <v>4731.71726075299</v>
      </c>
      <c r="G20" s="169" t="n">
        <v>1284.0030944216</v>
      </c>
      <c r="H20" s="169" t="n">
        <v>5349.52373432652</v>
      </c>
      <c r="I20" s="166" t="n">
        <v>1762.93416938684</v>
      </c>
      <c r="J20" s="166" t="n">
        <v>3700.8443159181</v>
      </c>
      <c r="K20" s="167" t="n">
        <v>18546.0677111361</v>
      </c>
      <c r="L20" s="168" t="n">
        <f aca="false">SUM(C20:K20)</f>
        <v>46700.2400977561</v>
      </c>
      <c r="M20" s="170" t="n">
        <f aca="false">(L20-L16)/L16</f>
        <v>0.0543386364223211</v>
      </c>
      <c r="N20" s="183"/>
      <c r="P20" s="160" t="n">
        <v>2009</v>
      </c>
      <c r="Q20" s="150" t="n">
        <f aca="false">SUM(C62:C65)</f>
        <v>23537.1490203327</v>
      </c>
      <c r="R20" s="150" t="n">
        <f aca="false">SUM(D62:D65)</f>
        <v>27350.4028108084</v>
      </c>
      <c r="S20" s="150" t="n">
        <f aca="false">SUM(E62:E65)</f>
        <v>26170.7213729591</v>
      </c>
      <c r="T20" s="150" t="n">
        <f aca="false">SUM(F62:F65)</f>
        <v>34085.8510892133</v>
      </c>
      <c r="U20" s="150" t="n">
        <f aca="false">SUM(G62:G65)</f>
        <v>8067.83479857709</v>
      </c>
      <c r="V20" s="150" t="n">
        <f aca="false">SUM(H62:H65)</f>
        <v>37801.8889455273</v>
      </c>
      <c r="W20" s="151" t="n">
        <f aca="false">SUM(I62:I65)</f>
        <v>10501.3290038882</v>
      </c>
      <c r="X20" s="151" t="n">
        <f aca="false">SUM(J62:J65)</f>
        <v>22536.7263591003</v>
      </c>
      <c r="Y20" s="163" t="n">
        <f aca="false">SUM(K62:K65)</f>
        <v>108186.14191109</v>
      </c>
      <c r="Z20" s="164" t="n">
        <f aca="false">SUM(L62:L65)</f>
        <v>298238.045311496</v>
      </c>
      <c r="AB20" s="156" t="n">
        <v>2009</v>
      </c>
      <c r="AC20" s="157" t="n">
        <v>23537.0185656652</v>
      </c>
      <c r="AD20" s="157" t="n">
        <v>27350.5093126905</v>
      </c>
      <c r="AE20" s="157" t="n">
        <v>26170.7853534868</v>
      </c>
      <c r="AF20" s="157" t="n">
        <v>34082.2857437984</v>
      </c>
      <c r="AG20" s="157" t="n">
        <v>8067.83720402383</v>
      </c>
      <c r="AH20" s="157" t="n">
        <v>37801.5564546399</v>
      </c>
      <c r="AI20" s="157" t="n">
        <v>10501.2990313341</v>
      </c>
      <c r="AJ20" s="157" t="n">
        <v>22536.6153509539</v>
      </c>
      <c r="AK20" s="158" t="n">
        <v>124350.635876989</v>
      </c>
      <c r="AL20" s="189" t="n">
        <f aca="false">SUM(AC20:AK20)</f>
        <v>314398.542893581</v>
      </c>
      <c r="AN20" s="156" t="n">
        <v>2009</v>
      </c>
      <c r="AO20" s="190" t="n">
        <v>4.22431113186458</v>
      </c>
      <c r="AP20" s="190" t="n">
        <v>0.119128034033257</v>
      </c>
      <c r="AQ20" s="190" t="n">
        <v>0.0852893761141415</v>
      </c>
      <c r="AR20" s="190" t="n">
        <v>0.0408015302953503</v>
      </c>
      <c r="AS20" s="190" t="n">
        <v>0.0037773782995229</v>
      </c>
      <c r="AT20" s="190" t="n">
        <v>0.834405404538574</v>
      </c>
      <c r="AU20" s="190" t="n">
        <v>0.00299123261701619</v>
      </c>
      <c r="AV20" s="190" t="n">
        <v>0.0221966693263791</v>
      </c>
      <c r="AW20" s="191" t="n">
        <v>0.336651638122569</v>
      </c>
      <c r="AX20" s="193" t="n">
        <f aca="false">SUM(AO20:AW20)</f>
        <v>5.66955239521139</v>
      </c>
    </row>
    <row r="21" customFormat="false" ht="12.75" hidden="false" customHeight="false" outlineLevel="0" collapsed="false">
      <c r="B21" s="160" t="s">
        <v>145</v>
      </c>
      <c r="C21" s="169" t="n">
        <v>4007.7289505558</v>
      </c>
      <c r="D21" s="169" t="n">
        <v>3789.16715350705</v>
      </c>
      <c r="E21" s="169" t="n">
        <v>2704.80426019738</v>
      </c>
      <c r="F21" s="169" t="n">
        <v>5690.99361303153</v>
      </c>
      <c r="G21" s="169" t="n">
        <v>1587.38643395939</v>
      </c>
      <c r="H21" s="169" t="n">
        <v>5673.74855974723</v>
      </c>
      <c r="I21" s="166" t="n">
        <v>1592.72250161311</v>
      </c>
      <c r="J21" s="166" t="n">
        <v>3896.95318118377</v>
      </c>
      <c r="K21" s="167" t="n">
        <v>19553.3668293692</v>
      </c>
      <c r="L21" s="168" t="n">
        <f aca="false">SUM(C21:K21)</f>
        <v>48496.8714831644</v>
      </c>
      <c r="M21" s="170" t="n">
        <f aca="false">(L21-L17)/L17</f>
        <v>0.00207226052259631</v>
      </c>
      <c r="N21" s="183"/>
      <c r="P21" s="160" t="n">
        <v>2010</v>
      </c>
      <c r="Q21" s="166" t="n">
        <f aca="false">SUM(C66:C69)</f>
        <v>24207.385450707</v>
      </c>
      <c r="R21" s="166" t="n">
        <f aca="false">SUM(D66:D69)</f>
        <v>25838.6960357464</v>
      </c>
      <c r="S21" s="166" t="n">
        <f aca="false">SUM(E66:E69)</f>
        <v>26019.9648192514</v>
      </c>
      <c r="T21" s="166" t="n">
        <f aca="false">SUM(F66:F69)</f>
        <v>33376.5855476745</v>
      </c>
      <c r="U21" s="166" t="n">
        <f aca="false">SUM(G66:G69)</f>
        <v>8538.2460475471</v>
      </c>
      <c r="V21" s="166" t="n">
        <f aca="false">SUM(H66:H69)</f>
        <v>35067.2202539376</v>
      </c>
      <c r="W21" s="166" t="n">
        <f aca="false">SUM(I66:I69)</f>
        <v>10723.3256083289</v>
      </c>
      <c r="X21" s="166" t="n">
        <f aca="false">SUM(J66:J69)</f>
        <v>23907.9470517207</v>
      </c>
      <c r="Y21" s="167" t="n">
        <f aca="false">SUM(K66:K69)</f>
        <v>111462.537378819</v>
      </c>
      <c r="Z21" s="168" t="n">
        <f aca="false">SUM(L66:L69)</f>
        <v>299141.908193732</v>
      </c>
      <c r="AB21" s="156" t="n">
        <v>2010</v>
      </c>
      <c r="AC21" s="157" t="n">
        <v>24205.0562292086</v>
      </c>
      <c r="AD21" s="157" t="n">
        <v>25838.6907337586</v>
      </c>
      <c r="AE21" s="157" t="n">
        <v>26019.9628428017</v>
      </c>
      <c r="AF21" s="157" t="n">
        <v>33373.5308079774</v>
      </c>
      <c r="AG21" s="157" t="n">
        <v>8538.23903331425</v>
      </c>
      <c r="AH21" s="157" t="n">
        <v>35068.0749789632</v>
      </c>
      <c r="AI21" s="157" t="n">
        <v>10723.3018573758</v>
      </c>
      <c r="AJ21" s="157" t="n">
        <v>23908.0026839617</v>
      </c>
      <c r="AK21" s="158" t="n">
        <v>125761.732206284</v>
      </c>
      <c r="AL21" s="189" t="n">
        <f aca="false">SUM(AC21:AK21)</f>
        <v>313436.591373645</v>
      </c>
      <c r="AN21" s="156" t="n">
        <v>2010</v>
      </c>
      <c r="AO21" s="190" t="n">
        <v>3.60884414143251</v>
      </c>
      <c r="AP21" s="190" t="n">
        <v>0.0043916410219722</v>
      </c>
      <c r="AQ21" s="190" t="n">
        <v>0.0413398706297747</v>
      </c>
      <c r="AR21" s="190" t="n">
        <v>0.16558237105541</v>
      </c>
      <c r="AS21" s="190" t="n">
        <v>0.00191438108595879</v>
      </c>
      <c r="AT21" s="190" t="n">
        <v>2.11949263067482</v>
      </c>
      <c r="AU21" s="190" t="n">
        <v>0.00430296003347507</v>
      </c>
      <c r="AV21" s="190" t="n">
        <v>0.203029113670368</v>
      </c>
      <c r="AW21" s="191" t="n">
        <v>0.400491254447658</v>
      </c>
      <c r="AX21" s="193" t="n">
        <f aca="false">SUM(AO21:AW21)</f>
        <v>6.54938836405195</v>
      </c>
    </row>
    <row r="22" customFormat="false" ht="12.75" hidden="false" customHeight="false" outlineLevel="0" collapsed="false">
      <c r="B22" s="160" t="s">
        <v>146</v>
      </c>
      <c r="C22" s="161" t="n">
        <v>3918.66866193074</v>
      </c>
      <c r="D22" s="161" t="n">
        <v>4732.0901307017</v>
      </c>
      <c r="E22" s="161" t="n">
        <v>3206.32776340102</v>
      </c>
      <c r="F22" s="161" t="n">
        <v>6348.6544129988</v>
      </c>
      <c r="G22" s="161" t="n">
        <v>1551.54652881491</v>
      </c>
      <c r="H22" s="161" t="n">
        <v>5371.82451234932</v>
      </c>
      <c r="I22" s="162" t="n">
        <v>1874.67066481361</v>
      </c>
      <c r="J22" s="162" t="n">
        <v>4055.63507905323</v>
      </c>
      <c r="K22" s="163" t="n">
        <v>20663.8755816337</v>
      </c>
      <c r="L22" s="164" t="n">
        <f aca="false">SUM(C22:K22)</f>
        <v>51723.293335697</v>
      </c>
      <c r="M22" s="165" t="n">
        <f aca="false">(L22-L18)/L18</f>
        <v>0.0622160994998054</v>
      </c>
      <c r="N22" s="183"/>
      <c r="P22" s="160" t="s">
        <v>147</v>
      </c>
      <c r="Q22" s="150" t="n">
        <f aca="false">SUM(C70:C73)</f>
        <v>23116.0346695887</v>
      </c>
      <c r="R22" s="150" t="n">
        <f aca="false">SUM(D70:D73)</f>
        <v>28093.4390036025</v>
      </c>
      <c r="S22" s="150" t="n">
        <f aca="false">SUM(E70:E73)</f>
        <v>24490.0258358705</v>
      </c>
      <c r="T22" s="150" t="n">
        <f aca="false">SUM(F70:F73)</f>
        <v>33777.2259299023</v>
      </c>
      <c r="U22" s="150" t="n">
        <f aca="false">SUM(G70:G73)</f>
        <v>7625.25872047915</v>
      </c>
      <c r="V22" s="150" t="n">
        <f aca="false">SUM(H70:H73)</f>
        <v>30527.4152227145</v>
      </c>
      <c r="W22" s="151" t="n">
        <f aca="false">SUM(I70:I73)</f>
        <v>10714.0435849449</v>
      </c>
      <c r="X22" s="151" t="n">
        <f aca="false">SUM(J70:J73)</f>
        <v>20354.9428234877</v>
      </c>
      <c r="Y22" s="163" t="n">
        <f aca="false">SUM(K70:K73)</f>
        <v>111498.734952901</v>
      </c>
      <c r="Z22" s="164" t="n">
        <f aca="false">SUM(L70:L73)</f>
        <v>290197.120743491</v>
      </c>
      <c r="AB22" s="156" t="n">
        <v>2011</v>
      </c>
      <c r="AC22" s="157" t="n">
        <v>23125.9792175633</v>
      </c>
      <c r="AD22" s="157" t="n">
        <v>28094.5822667005</v>
      </c>
      <c r="AE22" s="157" t="n">
        <v>24490.3214013865</v>
      </c>
      <c r="AF22" s="157" t="n">
        <v>33773.7121920848</v>
      </c>
      <c r="AG22" s="157" t="n">
        <v>7625.25562760921</v>
      </c>
      <c r="AH22" s="157" t="n">
        <v>30529.9589094594</v>
      </c>
      <c r="AI22" s="157" t="n">
        <v>10714.0688399018</v>
      </c>
      <c r="AJ22" s="157" t="n">
        <v>20365.5888506468</v>
      </c>
      <c r="AK22" s="158" t="n">
        <v>126849.09834173</v>
      </c>
      <c r="AL22" s="189" t="n">
        <f aca="false">SUM(AC22:AK22)</f>
        <v>305568.565647083</v>
      </c>
      <c r="AN22" s="156" t="n">
        <v>2011</v>
      </c>
      <c r="AO22" s="190" t="n">
        <v>15.7116249855075</v>
      </c>
      <c r="AP22" s="190" t="n">
        <v>1.18622552004243</v>
      </c>
      <c r="AQ22" s="190" t="n">
        <v>0.330343298565358</v>
      </c>
      <c r="AR22" s="190" t="n">
        <v>0.918200219379589</v>
      </c>
      <c r="AS22" s="190" t="n">
        <v>0.0235595486693124</v>
      </c>
      <c r="AT22" s="190" t="n">
        <v>4.09326600760472</v>
      </c>
      <c r="AU22" s="190" t="n">
        <v>0.0364861308409958</v>
      </c>
      <c r="AV22" s="190" t="n">
        <v>10.7969055596348</v>
      </c>
      <c r="AW22" s="191" t="n">
        <v>4.58373377036207</v>
      </c>
      <c r="AX22" s="193" t="n">
        <f aca="false">SUM(AO22:AW22)</f>
        <v>37.6803450406068</v>
      </c>
    </row>
    <row r="23" customFormat="false" ht="12.75" hidden="false" customHeight="false" outlineLevel="0" collapsed="false">
      <c r="B23" s="160" t="s">
        <v>148</v>
      </c>
      <c r="C23" s="161" t="n">
        <v>4077.41737175605</v>
      </c>
      <c r="D23" s="161" t="n">
        <v>5743.88432996483</v>
      </c>
      <c r="E23" s="161" t="n">
        <v>3114.28585917554</v>
      </c>
      <c r="F23" s="161" t="n">
        <v>5591.16713387132</v>
      </c>
      <c r="G23" s="161" t="n">
        <v>1355.61645528345</v>
      </c>
      <c r="H23" s="161" t="n">
        <v>5606.48226283628</v>
      </c>
      <c r="I23" s="162" t="n">
        <v>1657.75831610472</v>
      </c>
      <c r="J23" s="162" t="n">
        <v>4598.48248999788</v>
      </c>
      <c r="K23" s="163" t="n">
        <v>20771.1625179684</v>
      </c>
      <c r="L23" s="164" t="n">
        <f aca="false">SUM(C23:K23)</f>
        <v>52516.2567369585</v>
      </c>
      <c r="M23" s="165" t="n">
        <f aca="false">(L23-L19)/L19</f>
        <v>0.0921838278835175</v>
      </c>
      <c r="N23" s="183"/>
      <c r="P23" s="160" t="str">
        <f aca="false">EXPT_VL!$P23</f>
        <v>2012</v>
      </c>
      <c r="Q23" s="166" t="n">
        <f aca="false">SUM(C74:C77)</f>
        <v>22708.7061393104</v>
      </c>
      <c r="R23" s="166" t="n">
        <f aca="false">SUM(D74:D77)</f>
        <v>23507.6718722791</v>
      </c>
      <c r="S23" s="166" t="n">
        <f aca="false">SUM(E74:E77)</f>
        <v>24571.6629512339</v>
      </c>
      <c r="T23" s="166" t="n">
        <f aca="false">SUM(F74:F77)</f>
        <v>34513.0141589855</v>
      </c>
      <c r="U23" s="166" t="n">
        <f aca="false">SUM(G74:G77)</f>
        <v>7521.79874493436</v>
      </c>
      <c r="V23" s="166" t="n">
        <f aca="false">SUM(H74:H77)</f>
        <v>28068.1215246293</v>
      </c>
      <c r="W23" s="166" t="n">
        <f aca="false">SUM(I74:I77)</f>
        <v>9342.12515032995</v>
      </c>
      <c r="X23" s="166" t="n">
        <f aca="false">SUM(J74:J77)</f>
        <v>20798.5376478811</v>
      </c>
      <c r="Y23" s="167" t="n">
        <f aca="false">SUM(K74:K77)</f>
        <v>103381.82733487</v>
      </c>
      <c r="Z23" s="168" t="n">
        <f aca="false">SUM(L74:L77)</f>
        <v>274413.465524454</v>
      </c>
      <c r="AB23" s="156" t="n">
        <v>2012</v>
      </c>
      <c r="AC23" s="157" t="n">
        <v>22730.3451035271</v>
      </c>
      <c r="AD23" s="157" t="n">
        <v>23508.9283133282</v>
      </c>
      <c r="AE23" s="157" t="n">
        <v>24572.0384667129</v>
      </c>
      <c r="AF23" s="157" t="n">
        <v>34518.3891321369</v>
      </c>
      <c r="AG23" s="157" t="n">
        <v>7521.84874459411</v>
      </c>
      <c r="AH23" s="157" t="n">
        <v>28074.0250829237</v>
      </c>
      <c r="AI23" s="157" t="n">
        <v>9342.17271170896</v>
      </c>
      <c r="AJ23" s="157" t="n">
        <v>20809.1143895618</v>
      </c>
      <c r="AK23" s="158" t="n">
        <v>119208.717669087</v>
      </c>
      <c r="AL23" s="189" t="n">
        <f aca="false">SUM(AC23:AK23)</f>
        <v>290285.579613581</v>
      </c>
      <c r="AN23" s="156" t="n">
        <v>2012</v>
      </c>
      <c r="AO23" s="190" t="n">
        <v>15.922968741455</v>
      </c>
      <c r="AP23" s="190" t="n">
        <v>1.21577949795704</v>
      </c>
      <c r="AQ23" s="190" t="n">
        <v>0.346312373620137</v>
      </c>
      <c r="AR23" s="190" t="n">
        <v>0.960288895742685</v>
      </c>
      <c r="AS23" s="190" t="n">
        <v>0.0245957269002655</v>
      </c>
      <c r="AT23" s="190" t="n">
        <v>4.36720713346864</v>
      </c>
      <c r="AU23" s="190" t="n">
        <v>0.0381111289744722</v>
      </c>
      <c r="AV23" s="190" t="n">
        <v>10.4632125250392</v>
      </c>
      <c r="AW23" s="191" t="n">
        <v>4.65493096393638</v>
      </c>
      <c r="AX23" s="193" t="n">
        <f aca="false">SUM(AO23:AW23)</f>
        <v>37.9934069870938</v>
      </c>
    </row>
    <row r="24" customFormat="false" ht="12.75" hidden="false" customHeight="false" outlineLevel="0" collapsed="false">
      <c r="B24" s="160" t="s">
        <v>150</v>
      </c>
      <c r="C24" s="161" t="n">
        <v>4093.94930305426</v>
      </c>
      <c r="D24" s="161" t="n">
        <v>5160.3851330945</v>
      </c>
      <c r="E24" s="161" t="n">
        <v>3007.55679876358</v>
      </c>
      <c r="F24" s="161" t="n">
        <v>5150.65309848447</v>
      </c>
      <c r="G24" s="161" t="n">
        <v>1431.71652508725</v>
      </c>
      <c r="H24" s="161" t="n">
        <v>5876.03239024625</v>
      </c>
      <c r="I24" s="162" t="n">
        <v>1516.74248258759</v>
      </c>
      <c r="J24" s="162" t="n">
        <v>4412.83459772693</v>
      </c>
      <c r="K24" s="163" t="n">
        <v>18923.7297950324</v>
      </c>
      <c r="L24" s="164" t="n">
        <f aca="false">SUM(C24:K24)</f>
        <v>49573.6001240772</v>
      </c>
      <c r="M24" s="165" t="n">
        <f aca="false">(L24-L20)/L20</f>
        <v>0.0615277356241946</v>
      </c>
      <c r="N24" s="183"/>
      <c r="P24" s="160" t="n">
        <f aca="false">EXPT_VL!$P24</f>
        <v>2013</v>
      </c>
      <c r="Q24" s="161" t="n">
        <f aca="false">SUM(C78:C81)</f>
        <v>22950.0664298332</v>
      </c>
      <c r="R24" s="161" t="n">
        <f aca="false">SUM(D78:D81)</f>
        <v>22761.5485632517</v>
      </c>
      <c r="S24" s="161" t="n">
        <f aca="false">SUM(E78:E81)</f>
        <v>21807.7007727827</v>
      </c>
      <c r="T24" s="161" t="n">
        <f aca="false">SUM(F78:F81)</f>
        <v>32529.6995421367</v>
      </c>
      <c r="U24" s="161" t="n">
        <f aca="false">SUM(G78:G81)</f>
        <v>6126.67331182268</v>
      </c>
      <c r="V24" s="161" t="n">
        <f aca="false">SUM(H78:H81)</f>
        <v>25667.6995246427</v>
      </c>
      <c r="W24" s="162" t="n">
        <f aca="false">SUM(I78:I81)</f>
        <v>8828.81649723186</v>
      </c>
      <c r="X24" s="162" t="n">
        <f aca="false">SUM(J78:J81)</f>
        <v>18128.9250968754</v>
      </c>
      <c r="Y24" s="163" t="n">
        <f aca="false">SUM(K78:K81)</f>
        <v>101307.493793559</v>
      </c>
      <c r="Z24" s="164" t="n">
        <f aca="false">SUM(L78:L81)</f>
        <v>260108.623532136</v>
      </c>
      <c r="AB24" s="156" t="n">
        <v>2013</v>
      </c>
      <c r="AC24" s="157" t="n">
        <v>22985.1070900587</v>
      </c>
      <c r="AD24" s="157" t="n">
        <v>22762.7165007491</v>
      </c>
      <c r="AE24" s="157" t="n">
        <v>21808.1146461799</v>
      </c>
      <c r="AF24" s="157" t="n">
        <v>32546.72630842</v>
      </c>
      <c r="AG24" s="157" t="n">
        <v>6126.79129755057</v>
      </c>
      <c r="AH24" s="157" t="n">
        <v>25677.2007445987</v>
      </c>
      <c r="AI24" s="157" t="n">
        <v>8828.88432109286</v>
      </c>
      <c r="AJ24" s="157" t="n">
        <v>18138.7540403864</v>
      </c>
      <c r="AK24" s="158" t="n">
        <v>116271.910703288</v>
      </c>
      <c r="AL24" s="189" t="n">
        <f aca="false">SUM(AC24:AK24)</f>
        <v>275146.205652324</v>
      </c>
      <c r="AN24" s="156" t="n">
        <v>2013</v>
      </c>
      <c r="AO24" s="190" t="n">
        <v>13.7908096933514</v>
      </c>
      <c r="AP24" s="190" t="n">
        <v>1.00926724703029</v>
      </c>
      <c r="AQ24" s="190" t="n">
        <v>0.296537408221555</v>
      </c>
      <c r="AR24" s="190" t="n">
        <v>0.823095415496474</v>
      </c>
      <c r="AS24" s="190" t="n">
        <v>0.021063380516527</v>
      </c>
      <c r="AT24" s="190" t="n">
        <v>3.84250732980801</v>
      </c>
      <c r="AU24" s="190" t="n">
        <v>0.0328863220195788</v>
      </c>
      <c r="AV24" s="190" t="n">
        <v>9.42144900359278</v>
      </c>
      <c r="AW24" s="191" t="n">
        <v>4.03162096488808</v>
      </c>
      <c r="AX24" s="193" t="n">
        <f aca="false">SUM(AO24:AW24)</f>
        <v>33.2692367649247</v>
      </c>
    </row>
    <row r="25" customFormat="false" ht="12.75" hidden="false" customHeight="false" outlineLevel="0" collapsed="false">
      <c r="B25" s="160" t="s">
        <v>151</v>
      </c>
      <c r="C25" s="161" t="n">
        <v>4678.15435802545</v>
      </c>
      <c r="D25" s="161" t="n">
        <v>4765.94424138772</v>
      </c>
      <c r="E25" s="161" t="n">
        <v>3864.9060972419</v>
      </c>
      <c r="F25" s="161" t="n">
        <v>6203.98187459477</v>
      </c>
      <c r="G25" s="161" t="n">
        <v>1540.56032853558</v>
      </c>
      <c r="H25" s="161" t="n">
        <v>6246.45230653764</v>
      </c>
      <c r="I25" s="162" t="n">
        <v>1879.62081410665</v>
      </c>
      <c r="J25" s="162" t="n">
        <v>4243.98693399446</v>
      </c>
      <c r="K25" s="163" t="n">
        <v>20475.5351868035</v>
      </c>
      <c r="L25" s="164" t="n">
        <f aca="false">SUM(C25:K25)</f>
        <v>53899.1421412277</v>
      </c>
      <c r="M25" s="165" t="n">
        <f aca="false">(L25-L21)/L21</f>
        <v>0.111394209416965</v>
      </c>
      <c r="N25" s="183"/>
      <c r="P25" s="160" t="n">
        <f aca="false">EXPT_VL!$P25</f>
        <v>2014</v>
      </c>
      <c r="Q25" s="166" t="n">
        <f aca="false">SUM(C82:C85)</f>
        <v>20392.130741336</v>
      </c>
      <c r="R25" s="166" t="n">
        <f aca="false">SUM(D82:D85)</f>
        <v>22948.144866672</v>
      </c>
      <c r="S25" s="166" t="n">
        <f aca="false">SUM(E82:E85)</f>
        <v>20164.9505650497</v>
      </c>
      <c r="T25" s="166" t="n">
        <f aca="false">SUM(F82:F85)</f>
        <v>33180.3825441238</v>
      </c>
      <c r="U25" s="166" t="n">
        <f aca="false">SUM(G82:G85)</f>
        <v>6532.54085720858</v>
      </c>
      <c r="V25" s="166" t="n">
        <f aca="false">SUM(H82:H85)</f>
        <v>25575.1683567465</v>
      </c>
      <c r="W25" s="166" t="n">
        <f aca="false">SUM(I82:I85)</f>
        <v>8655.74944181198</v>
      </c>
      <c r="X25" s="166" t="n">
        <f aca="false">SUM(J82:J85)</f>
        <v>18202.5727747864</v>
      </c>
      <c r="Y25" s="167" t="n">
        <f aca="false">SUM(K82:K85)</f>
        <v>107038.967923959</v>
      </c>
      <c r="Z25" s="168" t="n">
        <f aca="false">SUM(L82:L85)</f>
        <v>262690.608071694</v>
      </c>
      <c r="AB25" s="156" t="n">
        <v>2014</v>
      </c>
      <c r="AC25" s="157" t="n">
        <v>20410.2488740271</v>
      </c>
      <c r="AD25" s="157" t="n">
        <v>22948.9235560608</v>
      </c>
      <c r="AE25" s="157" t="n">
        <v>20165.2078480374</v>
      </c>
      <c r="AF25" s="157" t="n">
        <v>33186.8741909878</v>
      </c>
      <c r="AG25" s="157" t="n">
        <v>6532.59015079198</v>
      </c>
      <c r="AH25" s="157" t="n">
        <v>25580.1292053797</v>
      </c>
      <c r="AI25" s="157" t="n">
        <v>8655.78488069587</v>
      </c>
      <c r="AJ25" s="157" t="n">
        <v>18210.2362006023</v>
      </c>
      <c r="AK25" s="158" t="n">
        <v>122690.464596381</v>
      </c>
      <c r="AL25" s="189" t="n">
        <f aca="false">SUM(AC25:AK25)</f>
        <v>278380.459502964</v>
      </c>
      <c r="AN25" s="156" t="n">
        <v>2014</v>
      </c>
      <c r="AO25" s="190" t="n">
        <v>10.4426105045221</v>
      </c>
      <c r="AP25" s="190" t="n">
        <v>0.730997137081443</v>
      </c>
      <c r="AQ25" s="190" t="n">
        <v>0.220727288633196</v>
      </c>
      <c r="AR25" s="190" t="n">
        <v>0.615884612899951</v>
      </c>
      <c r="AS25" s="190" t="n">
        <v>0.0157189249558409</v>
      </c>
      <c r="AT25" s="190" t="n">
        <v>2.90930174705481</v>
      </c>
      <c r="AU25" s="190" t="n">
        <v>0.0246512998902899</v>
      </c>
      <c r="AV25" s="190" t="n">
        <v>7.54822623739892</v>
      </c>
      <c r="AW25" s="191" t="n">
        <v>3.19157235412475</v>
      </c>
      <c r="AX25" s="193" t="n">
        <f aca="false">SUM(AO25:AW25)</f>
        <v>25.6996901065613</v>
      </c>
    </row>
    <row r="26" customFormat="false" ht="12.75" hidden="false" customHeight="false" outlineLevel="0" collapsed="false">
      <c r="B26" s="160" t="s">
        <v>152</v>
      </c>
      <c r="C26" s="169" t="n">
        <v>4142.85182345213</v>
      </c>
      <c r="D26" s="169" t="n">
        <v>6588.99933722311</v>
      </c>
      <c r="E26" s="169" t="n">
        <v>3347.45574671348</v>
      </c>
      <c r="F26" s="169" t="n">
        <v>5818.34958374945</v>
      </c>
      <c r="G26" s="169" t="n">
        <v>1655.84061622446</v>
      </c>
      <c r="H26" s="169" t="n">
        <v>6200.33240591401</v>
      </c>
      <c r="I26" s="166" t="n">
        <v>1983.50302437989</v>
      </c>
      <c r="J26" s="166" t="n">
        <v>4801.36757420473</v>
      </c>
      <c r="K26" s="167" t="n">
        <v>20430.2443329422</v>
      </c>
      <c r="L26" s="168" t="n">
        <f aca="false">SUM(C26:K26)</f>
        <v>54968.9444448034</v>
      </c>
      <c r="M26" s="170" t="n">
        <f aca="false">(L26-L22)/L22</f>
        <v>0.0627502794155303</v>
      </c>
      <c r="N26" s="183"/>
      <c r="P26" s="160" t="str">
        <f aca="false">EXPT_VL!$P26</f>
        <v>2015</v>
      </c>
      <c r="Q26" s="161" t="n">
        <f aca="false">SUM(C86:C89)</f>
        <v>23004.3103214198</v>
      </c>
      <c r="R26" s="161" t="n">
        <f aca="false">SUM(D86:D89)</f>
        <v>26675.8143910102</v>
      </c>
      <c r="S26" s="161" t="n">
        <f aca="false">SUM(E86:E89)</f>
        <v>23139.5430940069</v>
      </c>
      <c r="T26" s="161" t="n">
        <f aca="false">SUM(F86:F89)</f>
        <v>34791.8302185067</v>
      </c>
      <c r="U26" s="161" t="n">
        <f aca="false">SUM(G86:G89)</f>
        <v>7959.25997963135</v>
      </c>
      <c r="V26" s="161" t="n">
        <f aca="false">SUM(H86:H89)</f>
        <v>28103.4563884595</v>
      </c>
      <c r="W26" s="162" t="n">
        <f aca="false">SUM(I86:I89)</f>
        <v>11069.8706626406</v>
      </c>
      <c r="X26" s="162" t="n">
        <f aca="false">SUM(J86:J89)</f>
        <v>22198.4812837521</v>
      </c>
      <c r="Y26" s="163" t="n">
        <f aca="false">SUM(K86:K89)</f>
        <v>114080.038346735</v>
      </c>
      <c r="Z26" s="164" t="n">
        <f aca="false">SUM(L86:L89)</f>
        <v>291022.604686162</v>
      </c>
      <c r="AB26" s="156" t="n">
        <v>2015</v>
      </c>
      <c r="AC26" s="157" t="n">
        <v>23040.8613786054</v>
      </c>
      <c r="AD26" s="157" t="n">
        <v>26677.3288165344</v>
      </c>
      <c r="AE26" s="157" t="n">
        <v>23140.0528629935</v>
      </c>
      <c r="AF26" s="157" t="n">
        <v>34805.5616958446</v>
      </c>
      <c r="AG26" s="157" t="n">
        <v>7959.36652905861</v>
      </c>
      <c r="AH26" s="157" t="n">
        <v>28113.0329305473</v>
      </c>
      <c r="AI26" s="157" t="n">
        <v>11069.9423409818</v>
      </c>
      <c r="AJ26" s="157" t="n">
        <v>22218.6027917831</v>
      </c>
      <c r="AK26" s="158" t="n">
        <v>130461.423796217</v>
      </c>
      <c r="AL26" s="189" t="n">
        <f aca="false">SUM(AC26:AK26)</f>
        <v>307486.173142566</v>
      </c>
      <c r="AN26" s="156" t="n">
        <v>2015</v>
      </c>
      <c r="AO26" s="190" t="n">
        <v>23.2902122548884</v>
      </c>
      <c r="AP26" s="190" t="n">
        <v>1.42350587287615</v>
      </c>
      <c r="AQ26" s="190" t="n">
        <v>0.441531751759073</v>
      </c>
      <c r="AR26" s="190" t="n">
        <v>1.24769541639288</v>
      </c>
      <c r="AS26" s="190" t="n">
        <v>0.0315992241182168</v>
      </c>
      <c r="AT26" s="190" t="n">
        <v>5.9696634906424</v>
      </c>
      <c r="AU26" s="190" t="n">
        <v>0.0507194664401758</v>
      </c>
      <c r="AV26" s="190" t="n">
        <v>19.8709525434622</v>
      </c>
      <c r="AW26" s="191" t="n">
        <v>5.90748009368125</v>
      </c>
      <c r="AX26" s="193" t="n">
        <f aca="false">SUM(AO26:AW26)</f>
        <v>58.2333601142607</v>
      </c>
    </row>
    <row r="27" customFormat="false" ht="12.75" hidden="false" customHeight="false" outlineLevel="0" collapsed="false">
      <c r="B27" s="160" t="s">
        <v>154</v>
      </c>
      <c r="C27" s="169" t="n">
        <v>4505.58531441885</v>
      </c>
      <c r="D27" s="169" t="n">
        <v>4631.26346874209</v>
      </c>
      <c r="E27" s="169" t="n">
        <v>3843.12540176884</v>
      </c>
      <c r="F27" s="169" t="n">
        <v>7131.72246909122</v>
      </c>
      <c r="G27" s="169" t="n">
        <v>1469.84560160175</v>
      </c>
      <c r="H27" s="169" t="n">
        <v>7266.55771125238</v>
      </c>
      <c r="I27" s="166" t="n">
        <v>2315.86816294495</v>
      </c>
      <c r="J27" s="166" t="n">
        <v>4500.50563868547</v>
      </c>
      <c r="K27" s="167" t="n">
        <v>23247.3608073845</v>
      </c>
      <c r="L27" s="168" t="n">
        <f aca="false">SUM(C27:K27)</f>
        <v>58911.83457589</v>
      </c>
      <c r="M27" s="170" t="n">
        <f aca="false">(L27-L23)/L23</f>
        <v>0.121782819955455</v>
      </c>
      <c r="N27" s="183"/>
      <c r="P27" s="160" t="str">
        <f aca="false">EXPT_VL!$P27</f>
        <v>2016</v>
      </c>
      <c r="Q27" s="166" t="n">
        <f aca="false">SUM(C90:C93)</f>
        <v>24059.814380321</v>
      </c>
      <c r="R27" s="166" t="n">
        <f aca="false">SUM(D90:D93)</f>
        <v>25028.5329192779</v>
      </c>
      <c r="S27" s="166" t="n">
        <f aca="false">SUM(E90:E93)</f>
        <v>23285.3622077431</v>
      </c>
      <c r="T27" s="166" t="n">
        <f aca="false">SUM(F90:F93)</f>
        <v>40131.6887806767</v>
      </c>
      <c r="U27" s="166" t="n">
        <f aca="false">SUM(G90:G93)</f>
        <v>6991.97383119711</v>
      </c>
      <c r="V27" s="166" t="n">
        <f aca="false">SUM(H90:H93)</f>
        <v>29195.7261536305</v>
      </c>
      <c r="W27" s="166" t="n">
        <f aca="false">SUM(I90:I93)</f>
        <v>10591.6709801951</v>
      </c>
      <c r="X27" s="166" t="n">
        <f aca="false">SUM(J90:J93)</f>
        <v>21517.4463416769</v>
      </c>
      <c r="Y27" s="167" t="n">
        <f aca="false">SUM(K90:K93)</f>
        <v>120158.721841214</v>
      </c>
      <c r="Z27" s="168" t="n">
        <f aca="false">SUM(L90:L93)</f>
        <v>300960.937435932</v>
      </c>
      <c r="AB27" s="156" t="n">
        <v>2016</v>
      </c>
      <c r="AC27" s="157" t="n">
        <v>24072.0002773285</v>
      </c>
      <c r="AD27" s="157" t="n">
        <v>25029.3064840561</v>
      </c>
      <c r="AE27" s="157" t="n">
        <v>23285.6032126795</v>
      </c>
      <c r="AF27" s="157" t="n">
        <v>40132.3644494611</v>
      </c>
      <c r="AG27" s="157" t="n">
        <v>6991.99096913926</v>
      </c>
      <c r="AH27" s="157" t="n">
        <v>29198.909374249</v>
      </c>
      <c r="AI27" s="157" t="n">
        <v>10591.6976147087</v>
      </c>
      <c r="AJ27" s="157" t="n">
        <v>21527.2642731375</v>
      </c>
      <c r="AK27" s="158" t="n">
        <v>140825.537696288</v>
      </c>
      <c r="AL27" s="189" t="n">
        <f aca="false">SUM(AC27:AK27)</f>
        <v>321654.674351048</v>
      </c>
      <c r="AM27" s="110"/>
      <c r="AN27" s="156" t="n">
        <v>2016</v>
      </c>
      <c r="AO27" s="190" t="n">
        <v>12.1858970075294</v>
      </c>
      <c r="AP27" s="190" t="n">
        <v>0.773564778268101</v>
      </c>
      <c r="AQ27" s="190" t="n">
        <v>0.241004936395141</v>
      </c>
      <c r="AR27" s="190" t="n">
        <v>0.675668784357717</v>
      </c>
      <c r="AS27" s="190" t="n">
        <v>0.0171379421303212</v>
      </c>
      <c r="AT27" s="190" t="n">
        <v>3.18322061839863</v>
      </c>
      <c r="AU27" s="190" t="n">
        <v>0.0266345136762784</v>
      </c>
      <c r="AV27" s="190" t="n">
        <v>9.81793146067998</v>
      </c>
      <c r="AW27" s="191" t="n">
        <v>3.44557410594149</v>
      </c>
      <c r="AX27" s="193" t="n">
        <f aca="false">SUM(AO27:AW27)</f>
        <v>30.366634147377</v>
      </c>
    </row>
    <row r="28" customFormat="false" ht="12.75" hidden="false" customHeight="false" outlineLevel="0" collapsed="false">
      <c r="B28" s="160" t="s">
        <v>156</v>
      </c>
      <c r="C28" s="169" t="n">
        <v>4237.91073156268</v>
      </c>
      <c r="D28" s="169" t="n">
        <v>5293.66350468746</v>
      </c>
      <c r="E28" s="169" t="n">
        <v>3494.7952220011</v>
      </c>
      <c r="F28" s="169" t="n">
        <v>6486.15316584005</v>
      </c>
      <c r="G28" s="169" t="n">
        <v>1644.1167721103</v>
      </c>
      <c r="H28" s="169" t="n">
        <v>6428.7151485762</v>
      </c>
      <c r="I28" s="166" t="n">
        <v>2108.55041693719</v>
      </c>
      <c r="J28" s="166" t="n">
        <v>4601.46765775385</v>
      </c>
      <c r="K28" s="167" t="n">
        <v>20790.8445200142</v>
      </c>
      <c r="L28" s="168" t="n">
        <f aca="false">SUM(C28:K28)</f>
        <v>55086.217139483</v>
      </c>
      <c r="M28" s="170" t="n">
        <f aca="false">(L28-L24)/L24</f>
        <v>0.111200659254287</v>
      </c>
      <c r="N28" s="183"/>
      <c r="O28" s="185" t="s">
        <v>158</v>
      </c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</row>
    <row r="29" customFormat="false" ht="12.75" hidden="false" customHeight="false" outlineLevel="0" collapsed="false">
      <c r="B29" s="160" t="s">
        <v>157</v>
      </c>
      <c r="C29" s="169" t="n">
        <v>4224.79570163349</v>
      </c>
      <c r="D29" s="169" t="n">
        <v>5023.97216295589</v>
      </c>
      <c r="E29" s="169" t="n">
        <v>3500.81005540057</v>
      </c>
      <c r="F29" s="169" t="n">
        <v>6108.55524695257</v>
      </c>
      <c r="G29" s="169" t="n">
        <v>1346.57540267772</v>
      </c>
      <c r="H29" s="169" t="n">
        <v>6237.0686319793</v>
      </c>
      <c r="I29" s="166" t="n">
        <v>2244.22766636399</v>
      </c>
      <c r="J29" s="166" t="n">
        <v>3737.64445758681</v>
      </c>
      <c r="K29" s="167" t="n">
        <v>21603.8033629284</v>
      </c>
      <c r="L29" s="168" t="n">
        <f aca="false">SUM(C29:K29)</f>
        <v>54027.4526884787</v>
      </c>
      <c r="M29" s="170" t="n">
        <f aca="false">(L29-L25)/L25</f>
        <v>0.00238056752211086</v>
      </c>
      <c r="N29" s="183"/>
      <c r="O29" s="185"/>
      <c r="P29" s="160" t="str">
        <f aca="false">EXPT_VL!P29</f>
        <v>2017</v>
      </c>
      <c r="Q29" s="161" t="n">
        <f aca="false">SUM(C96:C99)</f>
        <v>26061.8216426134</v>
      </c>
      <c r="R29" s="161" t="n">
        <f aca="false">SUM(D96:D99)</f>
        <v>26435.6940960688</v>
      </c>
      <c r="S29" s="161" t="n">
        <f aca="false">SUM(E96:E99)</f>
        <v>27988.7968184303</v>
      </c>
      <c r="T29" s="161" t="n">
        <f aca="false">SUM(F96:F99)</f>
        <v>42367.9952632758</v>
      </c>
      <c r="U29" s="161" t="n">
        <f aca="false">SUM(G96:G99)</f>
        <v>7926.33847653436</v>
      </c>
      <c r="V29" s="161" t="n">
        <f aca="false">SUM(H96:H99)</f>
        <v>33532.5083934351</v>
      </c>
      <c r="W29" s="161" t="n">
        <f aca="false">SUM(I96:I99)</f>
        <v>11389.5868594378</v>
      </c>
      <c r="X29" s="161" t="n">
        <f aca="false">SUM(J96:J99)</f>
        <v>23225.7225028571</v>
      </c>
      <c r="Y29" s="161" t="n">
        <f aca="false">SUM(K96:K99)</f>
        <v>123900.941104272</v>
      </c>
      <c r="Z29" s="164" t="n">
        <f aca="false">SUM(L96:L99)</f>
        <v>322829.405156924</v>
      </c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</row>
    <row r="30" customFormat="false" ht="12.75" hidden="false" customHeight="false" outlineLevel="0" collapsed="false">
      <c r="B30" s="160" t="s">
        <v>160</v>
      </c>
      <c r="C30" s="161" t="n">
        <v>4876.92705126396</v>
      </c>
      <c r="D30" s="161" t="n">
        <v>4918.02450071456</v>
      </c>
      <c r="E30" s="161" t="n">
        <v>4385.52643724873</v>
      </c>
      <c r="F30" s="161" t="n">
        <v>6395.17501710325</v>
      </c>
      <c r="G30" s="161" t="n">
        <v>1519.98432252165</v>
      </c>
      <c r="H30" s="161" t="n">
        <v>6851.40792064343</v>
      </c>
      <c r="I30" s="162" t="n">
        <v>2477.74003271225</v>
      </c>
      <c r="J30" s="162" t="n">
        <v>4756.29571103306</v>
      </c>
      <c r="K30" s="163" t="n">
        <v>23391.4855975302</v>
      </c>
      <c r="L30" s="164" t="n">
        <f aca="false">SUM(C30:K30)</f>
        <v>59572.5665907711</v>
      </c>
      <c r="M30" s="165" t="n">
        <f aca="false">(L30-L26)/L26</f>
        <v>0.0837495096997971</v>
      </c>
      <c r="N30" s="183"/>
      <c r="P30" s="160" t="s">
        <v>161</v>
      </c>
      <c r="Q30" s="166" t="n">
        <f aca="false">SUM(C100:C103)</f>
        <v>27196.9170486502</v>
      </c>
      <c r="R30" s="166" t="n">
        <f aca="false">SUM(D100:D103)</f>
        <v>26871.2443817476</v>
      </c>
      <c r="S30" s="166" t="n">
        <f aca="false">SUM(E100:E103)</f>
        <v>28893.140508869</v>
      </c>
      <c r="T30" s="166" t="n">
        <f aca="false">SUM(F100:F103)</f>
        <v>42922.5200021333</v>
      </c>
      <c r="U30" s="166" t="n">
        <f aca="false">SUM(G100:G103)</f>
        <v>7960.17696855544</v>
      </c>
      <c r="V30" s="166" t="n">
        <f aca="false">SUM(H100:H103)</f>
        <v>34334.5287267117</v>
      </c>
      <c r="W30" s="166" t="n">
        <f aca="false">SUM(I100:I103)</f>
        <v>11075.0998925504</v>
      </c>
      <c r="X30" s="166" t="n">
        <f aca="false">SUM(J100:J103)</f>
        <v>22749.6948049296</v>
      </c>
      <c r="Y30" s="167" t="n">
        <f aca="false">SUM(K100:K103)</f>
        <v>126345.053562006</v>
      </c>
      <c r="Z30" s="168" t="n">
        <f aca="false">SUM(L100:L103)</f>
        <v>328348.375896154</v>
      </c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</row>
    <row r="31" customFormat="false" ht="12.75" hidden="false" customHeight="false" outlineLevel="0" collapsed="false">
      <c r="B31" s="160" t="s">
        <v>162</v>
      </c>
      <c r="C31" s="161" t="n">
        <v>5142.19332420167</v>
      </c>
      <c r="D31" s="161" t="n">
        <v>4873.34076305107</v>
      </c>
      <c r="E31" s="161" t="n">
        <v>4670.1088676294</v>
      </c>
      <c r="F31" s="161" t="n">
        <v>7282.30360927517</v>
      </c>
      <c r="G31" s="161" t="n">
        <v>1653.21602199457</v>
      </c>
      <c r="H31" s="161" t="n">
        <v>7538.9476515779</v>
      </c>
      <c r="I31" s="162" t="n">
        <v>2660.28759728454</v>
      </c>
      <c r="J31" s="162" t="n">
        <v>5850.49036285174</v>
      </c>
      <c r="K31" s="163" t="n">
        <v>24158.4257271668</v>
      </c>
      <c r="L31" s="164" t="n">
        <f aca="false">SUM(C31:K31)</f>
        <v>63829.3139250329</v>
      </c>
      <c r="M31" s="165" t="n">
        <f aca="false">(L31-L27)/L27</f>
        <v>0.0834718420253608</v>
      </c>
      <c r="N31" s="183"/>
      <c r="Q31" s="110"/>
      <c r="R31" s="110"/>
      <c r="S31" s="110"/>
      <c r="T31" s="110"/>
      <c r="U31" s="110"/>
      <c r="V31" s="110"/>
      <c r="W31" s="110"/>
      <c r="X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</row>
    <row r="32" customFormat="false" ht="12.75" hidden="false" customHeight="false" outlineLevel="0" collapsed="false">
      <c r="B32" s="160" t="s">
        <v>163</v>
      </c>
      <c r="C32" s="161" t="n">
        <v>4507.8234652323</v>
      </c>
      <c r="D32" s="161" t="n">
        <v>5210.47111620615</v>
      </c>
      <c r="E32" s="161" t="n">
        <v>3891.89986090641</v>
      </c>
      <c r="F32" s="161" t="n">
        <v>6499.84074979577</v>
      </c>
      <c r="G32" s="161" t="n">
        <v>1914.86931882774</v>
      </c>
      <c r="H32" s="161" t="n">
        <v>6965.76366452686</v>
      </c>
      <c r="I32" s="162" t="n">
        <v>2115.96849670227</v>
      </c>
      <c r="J32" s="162" t="n">
        <v>4352.80431786656</v>
      </c>
      <c r="K32" s="163" t="n">
        <v>23342.5538091466</v>
      </c>
      <c r="L32" s="164" t="n">
        <f aca="false">SUM(C32:K32)</f>
        <v>58801.9947992106</v>
      </c>
      <c r="M32" s="165" t="n">
        <f aca="false">(L32-L28)/L28</f>
        <v>0.0674538542067418</v>
      </c>
      <c r="N32" s="183"/>
      <c r="P32" s="0" t="s">
        <v>252</v>
      </c>
      <c r="Q32" s="110"/>
      <c r="R32" s="110"/>
      <c r="S32" s="110"/>
      <c r="T32" s="110"/>
      <c r="U32" s="110"/>
      <c r="V32" s="110"/>
      <c r="W32" s="110"/>
      <c r="X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</row>
    <row r="33" customFormat="false" ht="12.75" hidden="false" customHeight="false" outlineLevel="0" collapsed="false">
      <c r="B33" s="160" t="s">
        <v>164</v>
      </c>
      <c r="C33" s="161" t="n">
        <v>5473.20695606385</v>
      </c>
      <c r="D33" s="161" t="n">
        <v>5767.6615660873</v>
      </c>
      <c r="E33" s="161" t="n">
        <v>4366.66646148797</v>
      </c>
      <c r="F33" s="161" t="n">
        <v>6658.52720072442</v>
      </c>
      <c r="G33" s="161" t="n">
        <v>2008.79887544126</v>
      </c>
      <c r="H33" s="161" t="n">
        <v>7456.45329745937</v>
      </c>
      <c r="I33" s="162" t="n">
        <v>2283.85194114677</v>
      </c>
      <c r="J33" s="162" t="n">
        <v>4080.73661004792</v>
      </c>
      <c r="K33" s="163" t="n">
        <v>23303.3929671644</v>
      </c>
      <c r="L33" s="164" t="n">
        <f aca="false">SUM(C33:K33)</f>
        <v>61399.2958756232</v>
      </c>
      <c r="M33" s="165" t="n">
        <f aca="false">(L33-L29)/L29</f>
        <v>0.136446247607682</v>
      </c>
      <c r="N33" s="183"/>
      <c r="P33" s="0" t="s">
        <v>253</v>
      </c>
      <c r="Q33" s="110"/>
      <c r="R33" s="110"/>
      <c r="S33" s="110"/>
      <c r="T33" s="110"/>
      <c r="U33" s="110"/>
      <c r="V33" s="110"/>
      <c r="W33" s="110"/>
      <c r="X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</row>
    <row r="34" customFormat="false" ht="12.75" hidden="false" customHeight="false" outlineLevel="0" collapsed="false">
      <c r="B34" s="160" t="s">
        <v>165</v>
      </c>
      <c r="C34" s="169" t="n">
        <v>4892.07436628396</v>
      </c>
      <c r="D34" s="169" t="n">
        <v>5677.77879865028</v>
      </c>
      <c r="E34" s="169" t="n">
        <v>4126.61697045994</v>
      </c>
      <c r="F34" s="169" t="n">
        <v>6869.66294493236</v>
      </c>
      <c r="G34" s="169" t="n">
        <v>1483.67714622437</v>
      </c>
      <c r="H34" s="169" t="n">
        <v>7161.95725387579</v>
      </c>
      <c r="I34" s="166" t="n">
        <v>2467.3047280478</v>
      </c>
      <c r="J34" s="166" t="n">
        <v>5484.2337020238</v>
      </c>
      <c r="K34" s="167" t="n">
        <v>24568.7148473451</v>
      </c>
      <c r="L34" s="168" t="n">
        <f aca="false">SUM(C34:K34)</f>
        <v>62732.0207578434</v>
      </c>
      <c r="M34" s="170" t="n">
        <f aca="false">(L34-L30)/L30</f>
        <v>0.0530353877276414</v>
      </c>
      <c r="N34" s="183"/>
      <c r="Q34" s="110"/>
      <c r="R34" s="110"/>
      <c r="S34" s="110"/>
      <c r="T34" s="110"/>
      <c r="U34" s="110"/>
      <c r="V34" s="110"/>
      <c r="W34" s="110"/>
      <c r="X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</row>
    <row r="35" customFormat="false" ht="12.75" hidden="false" customHeight="false" outlineLevel="0" collapsed="false">
      <c r="B35" s="160" t="s">
        <v>166</v>
      </c>
      <c r="C35" s="169" t="n">
        <v>5133.31713125781</v>
      </c>
      <c r="D35" s="169" t="n">
        <v>6016.46637212536</v>
      </c>
      <c r="E35" s="169" t="n">
        <v>4030.61557765849</v>
      </c>
      <c r="F35" s="169" t="n">
        <v>7826.99870099876</v>
      </c>
      <c r="G35" s="169" t="n">
        <v>1680.55362096403</v>
      </c>
      <c r="H35" s="169" t="n">
        <v>8712.27689978589</v>
      </c>
      <c r="I35" s="166" t="n">
        <v>2569.47118737917</v>
      </c>
      <c r="J35" s="166" t="n">
        <v>5638.2133326939</v>
      </c>
      <c r="K35" s="167" t="n">
        <v>25859.7402953323</v>
      </c>
      <c r="L35" s="168" t="n">
        <f aca="false">SUM(C35:K35)</f>
        <v>67467.6531181958</v>
      </c>
      <c r="M35" s="170" t="n">
        <f aca="false">(L35-L31)/L31</f>
        <v>0.057001070032432</v>
      </c>
      <c r="N35" s="183"/>
      <c r="Q35" s="110"/>
      <c r="R35" s="110"/>
      <c r="S35" s="110"/>
      <c r="T35" s="110"/>
      <c r="U35" s="110"/>
      <c r="V35" s="110"/>
      <c r="W35" s="110"/>
      <c r="X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</row>
    <row r="36" customFormat="false" ht="12.75" hidden="false" customHeight="false" outlineLevel="0" collapsed="false">
      <c r="B36" s="160" t="s">
        <v>167</v>
      </c>
      <c r="C36" s="169" t="n">
        <v>5508.09886464223</v>
      </c>
      <c r="D36" s="169" t="n">
        <v>5659.62339129061</v>
      </c>
      <c r="E36" s="169" t="n">
        <v>4708.44313491301</v>
      </c>
      <c r="F36" s="169" t="n">
        <v>7280.28958727637</v>
      </c>
      <c r="G36" s="169" t="n">
        <v>1557.22565775734</v>
      </c>
      <c r="H36" s="169" t="n">
        <v>7892.20304216927</v>
      </c>
      <c r="I36" s="166" t="n">
        <v>2386.83728647997</v>
      </c>
      <c r="J36" s="166" t="n">
        <v>4629.4596396656</v>
      </c>
      <c r="K36" s="167" t="n">
        <v>23750.0710045846</v>
      </c>
      <c r="L36" s="168" t="n">
        <f aca="false">SUM(C36:K36)</f>
        <v>63372.251608779</v>
      </c>
      <c r="M36" s="170" t="n">
        <f aca="false">(L36-L32)/L32</f>
        <v>0.0777228191862245</v>
      </c>
      <c r="N36" s="183"/>
      <c r="Q36" s="110"/>
      <c r="R36" s="110"/>
      <c r="S36" s="110"/>
      <c r="T36" s="110"/>
      <c r="U36" s="110"/>
      <c r="V36" s="110"/>
      <c r="W36" s="110"/>
      <c r="X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</row>
    <row r="37" customFormat="false" ht="12.75" hidden="false" customHeight="false" outlineLevel="0" collapsed="false">
      <c r="B37" s="160" t="s">
        <v>168</v>
      </c>
      <c r="C37" s="169" t="n">
        <v>5240.37455815116</v>
      </c>
      <c r="D37" s="169" t="n">
        <v>5816.53672106099</v>
      </c>
      <c r="E37" s="169" t="n">
        <v>4699.46053707974</v>
      </c>
      <c r="F37" s="169" t="n">
        <v>7329.19975778054</v>
      </c>
      <c r="G37" s="169" t="n">
        <v>1557.9088127116</v>
      </c>
      <c r="H37" s="169" t="n">
        <v>8193.59556076942</v>
      </c>
      <c r="I37" s="166" t="n">
        <v>2155.34844871584</v>
      </c>
      <c r="J37" s="166" t="n">
        <v>5603.19208343566</v>
      </c>
      <c r="K37" s="167" t="n">
        <v>24098.5363333138</v>
      </c>
      <c r="L37" s="168" t="n">
        <f aca="false">SUM(C37:K37)</f>
        <v>64694.1528130188</v>
      </c>
      <c r="M37" s="170" t="n">
        <f aca="false">(L37-L33)/L33</f>
        <v>0.0536627804994691</v>
      </c>
      <c r="N37" s="183"/>
      <c r="Q37" s="110"/>
      <c r="R37" s="110"/>
      <c r="S37" s="110"/>
      <c r="T37" s="110"/>
      <c r="U37" s="110"/>
      <c r="V37" s="110"/>
      <c r="W37" s="110"/>
      <c r="X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</row>
    <row r="38" customFormat="false" ht="12.75" hidden="false" customHeight="false" outlineLevel="0" collapsed="false">
      <c r="B38" s="160" t="s">
        <v>169</v>
      </c>
      <c r="C38" s="161" t="n">
        <v>5346.53908064882</v>
      </c>
      <c r="D38" s="161" t="n">
        <v>5541.45586972186</v>
      </c>
      <c r="E38" s="161" t="n">
        <v>4650.82487681303</v>
      </c>
      <c r="F38" s="161" t="n">
        <v>8358.86482087957</v>
      </c>
      <c r="G38" s="161" t="n">
        <v>1981.07966146681</v>
      </c>
      <c r="H38" s="161" t="n">
        <v>8867.15967917839</v>
      </c>
      <c r="I38" s="162" t="n">
        <v>1889.34711015021</v>
      </c>
      <c r="J38" s="162" t="n">
        <v>5553.43186359353</v>
      </c>
      <c r="K38" s="163" t="n">
        <v>26144.4570530565</v>
      </c>
      <c r="L38" s="164" t="n">
        <f aca="false">SUM(C38:K38)</f>
        <v>68333.1600155088</v>
      </c>
      <c r="M38" s="165" t="n">
        <f aca="false">(L38-L34)/L34</f>
        <v>0.089286765992869</v>
      </c>
      <c r="N38" s="183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customFormat="false" ht="12.75" hidden="false" customHeight="false" outlineLevel="0" collapsed="false">
      <c r="B39" s="160" t="s">
        <v>170</v>
      </c>
      <c r="C39" s="161" t="n">
        <v>5401.22130075532</v>
      </c>
      <c r="D39" s="161" t="n">
        <v>6392.41692198867</v>
      </c>
      <c r="E39" s="161" t="n">
        <v>5819.98231113898</v>
      </c>
      <c r="F39" s="161" t="n">
        <v>7932.99009395928</v>
      </c>
      <c r="G39" s="161" t="n">
        <v>1916.49730171324</v>
      </c>
      <c r="H39" s="161" t="n">
        <v>9063.06988472994</v>
      </c>
      <c r="I39" s="162" t="n">
        <v>2506.91573931356</v>
      </c>
      <c r="J39" s="162" t="n">
        <v>5225.59065244526</v>
      </c>
      <c r="K39" s="163" t="n">
        <v>26579.0524976534</v>
      </c>
      <c r="L39" s="164" t="n">
        <f aca="false">SUM(C39:K39)</f>
        <v>70837.7367036976</v>
      </c>
      <c r="M39" s="165" t="n">
        <f aca="false">(L39-L35)/L35</f>
        <v>0.0499511014500214</v>
      </c>
      <c r="N39" s="183"/>
      <c r="Q39" s="110"/>
      <c r="R39" s="110"/>
      <c r="S39" s="110"/>
      <c r="T39" s="110"/>
      <c r="U39" s="110"/>
      <c r="V39" s="110"/>
      <c r="W39" s="110"/>
      <c r="X39" s="110"/>
    </row>
    <row r="40" customFormat="false" ht="12.75" hidden="false" customHeight="false" outlineLevel="0" collapsed="false">
      <c r="B40" s="160" t="s">
        <v>171</v>
      </c>
      <c r="C40" s="161" t="n">
        <v>4811.78826379432</v>
      </c>
      <c r="D40" s="161" t="n">
        <v>5424.41436422312</v>
      </c>
      <c r="E40" s="161" t="n">
        <v>4890.39468523406</v>
      </c>
      <c r="F40" s="161" t="n">
        <v>7418.06519595116</v>
      </c>
      <c r="G40" s="161" t="n">
        <v>1803.10685913218</v>
      </c>
      <c r="H40" s="161" t="n">
        <v>9036.46327299992</v>
      </c>
      <c r="I40" s="162" t="n">
        <v>1983.27071173445</v>
      </c>
      <c r="J40" s="162" t="n">
        <v>4470.84926245963</v>
      </c>
      <c r="K40" s="163" t="n">
        <v>24193.9820965291</v>
      </c>
      <c r="L40" s="164" t="n">
        <f aca="false">SUM(C40:K40)</f>
        <v>64032.334712058</v>
      </c>
      <c r="M40" s="165" t="n">
        <f aca="false">(L40-L36)/L36</f>
        <v>0.0104159641881424</v>
      </c>
      <c r="N40" s="183"/>
      <c r="Q40" s="110"/>
      <c r="R40" s="110"/>
      <c r="S40" s="110"/>
      <c r="T40" s="110"/>
      <c r="U40" s="110"/>
      <c r="V40" s="110"/>
      <c r="W40" s="110"/>
      <c r="X40" s="110"/>
    </row>
    <row r="41" customFormat="false" ht="12.75" hidden="false" customHeight="false" outlineLevel="0" collapsed="false">
      <c r="B41" s="160" t="s">
        <v>172</v>
      </c>
      <c r="C41" s="161" t="n">
        <v>5678.8294924436</v>
      </c>
      <c r="D41" s="161" t="n">
        <v>6446.8534700103</v>
      </c>
      <c r="E41" s="161" t="n">
        <v>5592.14489903238</v>
      </c>
      <c r="F41" s="161" t="n">
        <v>7799.98732200395</v>
      </c>
      <c r="G41" s="161" t="n">
        <v>2141.81291607136</v>
      </c>
      <c r="H41" s="161" t="n">
        <v>8657.47045209004</v>
      </c>
      <c r="I41" s="162" t="n">
        <v>1684.65411102542</v>
      </c>
      <c r="J41" s="162" t="n">
        <v>6101.73708701394</v>
      </c>
      <c r="K41" s="163" t="n">
        <v>26533.3338218368</v>
      </c>
      <c r="L41" s="164" t="n">
        <f aca="false">SUM(C41:K41)</f>
        <v>70636.8235715278</v>
      </c>
      <c r="M41" s="165" t="n">
        <f aca="false">(L41-L37)/L37</f>
        <v>0.0918579268776378</v>
      </c>
      <c r="N41" s="183"/>
    </row>
    <row r="42" customFormat="false" ht="12.75" hidden="false" customHeight="false" outlineLevel="0" collapsed="false">
      <c r="B42" s="160" t="s">
        <v>173</v>
      </c>
      <c r="C42" s="169" t="n">
        <v>5913.07382874039</v>
      </c>
      <c r="D42" s="169" t="n">
        <v>6369.05594757132</v>
      </c>
      <c r="E42" s="169" t="n">
        <v>6642.28009235581</v>
      </c>
      <c r="F42" s="169" t="n">
        <v>9146.25364031877</v>
      </c>
      <c r="G42" s="169" t="n">
        <v>1855.74205631469</v>
      </c>
      <c r="H42" s="169" t="n">
        <v>9923.51640710292</v>
      </c>
      <c r="I42" s="166" t="n">
        <v>2758.87879236425</v>
      </c>
      <c r="J42" s="166" t="n">
        <v>5777.72496286678</v>
      </c>
      <c r="K42" s="167" t="n">
        <v>28253.4371273062</v>
      </c>
      <c r="L42" s="168" t="n">
        <f aca="false">SUM(C42:K42)</f>
        <v>76639.9628549411</v>
      </c>
      <c r="M42" s="170" t="n">
        <f aca="false">(L42-L38)/L38</f>
        <v>0.121563276709976</v>
      </c>
      <c r="N42" s="183"/>
    </row>
    <row r="43" customFormat="false" ht="12.75" hidden="false" customHeight="false" outlineLevel="0" collapsed="false">
      <c r="B43" s="160" t="s">
        <v>174</v>
      </c>
      <c r="C43" s="169" t="n">
        <v>6183.88815568284</v>
      </c>
      <c r="D43" s="169" t="n">
        <v>6043.34700696673</v>
      </c>
      <c r="E43" s="169" t="n">
        <v>5384.94209264152</v>
      </c>
      <c r="F43" s="169" t="n">
        <v>10200.3364400566</v>
      </c>
      <c r="G43" s="169" t="n">
        <v>2068.42142882727</v>
      </c>
      <c r="H43" s="169" t="n">
        <v>10498.8724019236</v>
      </c>
      <c r="I43" s="166" t="n">
        <v>2500.49502931252</v>
      </c>
      <c r="J43" s="166" t="n">
        <v>7105.07969200776</v>
      </c>
      <c r="K43" s="167" t="n">
        <v>26619.290641372</v>
      </c>
      <c r="L43" s="168" t="n">
        <f aca="false">SUM(C43:K43)</f>
        <v>76604.6728887908</v>
      </c>
      <c r="M43" s="170" t="n">
        <f aca="false">(L43-L39)/L39</f>
        <v>0.0814105087690093</v>
      </c>
      <c r="N43" s="183"/>
    </row>
    <row r="44" customFormat="false" ht="12.75" hidden="false" customHeight="false" outlineLevel="0" collapsed="false">
      <c r="B44" s="160" t="s">
        <v>175</v>
      </c>
      <c r="C44" s="169" t="n">
        <v>5705.95970090492</v>
      </c>
      <c r="D44" s="169" t="n">
        <v>6946.48342225622</v>
      </c>
      <c r="E44" s="169" t="n">
        <v>5572.37121848857</v>
      </c>
      <c r="F44" s="169" t="n">
        <v>8486.60691762693</v>
      </c>
      <c r="G44" s="169" t="n">
        <v>1808.47078877659</v>
      </c>
      <c r="H44" s="169" t="n">
        <v>9785.6770355783</v>
      </c>
      <c r="I44" s="166" t="n">
        <v>1841.24357956598</v>
      </c>
      <c r="J44" s="166" t="n">
        <v>5004.09555880253</v>
      </c>
      <c r="K44" s="167" t="n">
        <v>25637.99336573</v>
      </c>
      <c r="L44" s="168" t="n">
        <f aca="false">SUM(C44:K44)</f>
        <v>70788.90158773</v>
      </c>
      <c r="M44" s="170" t="n">
        <f aca="false">(L44-L40)/L40</f>
        <v>0.105518046562805</v>
      </c>
      <c r="N44" s="183"/>
    </row>
    <row r="45" customFormat="false" ht="12.75" hidden="false" customHeight="false" outlineLevel="0" collapsed="false">
      <c r="B45" s="160" t="s">
        <v>176</v>
      </c>
      <c r="C45" s="169" t="n">
        <v>6285.96942117086</v>
      </c>
      <c r="D45" s="169" t="n">
        <v>6827.64354539685</v>
      </c>
      <c r="E45" s="169" t="n">
        <v>6364.78289562936</v>
      </c>
      <c r="F45" s="169" t="n">
        <v>8866.00845530219</v>
      </c>
      <c r="G45" s="169" t="n">
        <v>1936.35857979071</v>
      </c>
      <c r="H45" s="169" t="n">
        <v>10775.3484732447</v>
      </c>
      <c r="I45" s="166" t="n">
        <v>2130.84280520059</v>
      </c>
      <c r="J45" s="166" t="n">
        <v>6139.66055781435</v>
      </c>
      <c r="K45" s="167" t="n">
        <v>26479.6153876845</v>
      </c>
      <c r="L45" s="168" t="n">
        <f aca="false">SUM(C45:K45)</f>
        <v>75806.2301212341</v>
      </c>
      <c r="M45" s="170" t="n">
        <f aca="false">(L45-L41)/L41</f>
        <v>0.0731828851912029</v>
      </c>
      <c r="N45" s="183"/>
    </row>
    <row r="46" customFormat="false" ht="12.75" hidden="false" customHeight="false" outlineLevel="0" collapsed="false">
      <c r="B46" s="160" t="s">
        <v>177</v>
      </c>
      <c r="C46" s="161" t="n">
        <v>6478.64452916067</v>
      </c>
      <c r="D46" s="161" t="n">
        <v>5869.2583339895</v>
      </c>
      <c r="E46" s="161" t="n">
        <v>7260.37825809906</v>
      </c>
      <c r="F46" s="161" t="n">
        <v>8517.24842288643</v>
      </c>
      <c r="G46" s="161" t="n">
        <v>2132.2427712368</v>
      </c>
      <c r="H46" s="161" t="n">
        <v>10473.8067571319</v>
      </c>
      <c r="I46" s="162" t="n">
        <v>2168.29429527326</v>
      </c>
      <c r="J46" s="162" t="n">
        <v>4668.49025193457</v>
      </c>
      <c r="K46" s="163" t="n">
        <v>25210.275229775</v>
      </c>
      <c r="L46" s="164" t="n">
        <f aca="false">SUM(C46:K46)</f>
        <v>72778.6388494871</v>
      </c>
      <c r="M46" s="165" t="n">
        <f aca="false">(L46-L42)/L42</f>
        <v>-0.0503826445318408</v>
      </c>
      <c r="N46" s="183"/>
    </row>
    <row r="47" customFormat="false" ht="12.75" hidden="false" customHeight="false" outlineLevel="0" collapsed="false">
      <c r="B47" s="160" t="s">
        <v>178</v>
      </c>
      <c r="C47" s="161" t="n">
        <v>6961.898201738</v>
      </c>
      <c r="D47" s="161" t="n">
        <v>6688.22807904849</v>
      </c>
      <c r="E47" s="161" t="n">
        <v>6906.76900741556</v>
      </c>
      <c r="F47" s="161" t="n">
        <v>10153.9692014367</v>
      </c>
      <c r="G47" s="161" t="n">
        <v>2547.59048486697</v>
      </c>
      <c r="H47" s="161" t="n">
        <v>11972.7867052188</v>
      </c>
      <c r="I47" s="162" t="n">
        <v>3128.23956228272</v>
      </c>
      <c r="J47" s="162" t="n">
        <v>5716.9979310158</v>
      </c>
      <c r="K47" s="163" t="n">
        <v>29907.0232456218</v>
      </c>
      <c r="L47" s="164" t="n">
        <f aca="false">SUM(C47:K47)</f>
        <v>83983.5024186448</v>
      </c>
      <c r="M47" s="165" t="n">
        <f aca="false">(L47-L43)/L43</f>
        <v>0.0963234911343601</v>
      </c>
      <c r="N47" s="183"/>
    </row>
    <row r="48" customFormat="false" ht="12.75" hidden="false" customHeight="false" outlineLevel="0" collapsed="false">
      <c r="B48" s="160" t="s">
        <v>179</v>
      </c>
      <c r="C48" s="161" t="n">
        <v>6072.73011558435</v>
      </c>
      <c r="D48" s="161" t="n">
        <v>6957.13104628169</v>
      </c>
      <c r="E48" s="161" t="n">
        <v>7409.57573414735</v>
      </c>
      <c r="F48" s="161" t="n">
        <v>9626.21799639412</v>
      </c>
      <c r="G48" s="161" t="n">
        <v>1947.96449358623</v>
      </c>
      <c r="H48" s="161" t="n">
        <v>11230.5286391518</v>
      </c>
      <c r="I48" s="162" t="n">
        <v>2636.20156495031</v>
      </c>
      <c r="J48" s="162" t="n">
        <v>6193.39067557362</v>
      </c>
      <c r="K48" s="163" t="n">
        <v>28380.6702087589</v>
      </c>
      <c r="L48" s="164" t="n">
        <f aca="false">SUM(C48:K48)</f>
        <v>80454.4104744284</v>
      </c>
      <c r="M48" s="165" t="n">
        <f aca="false">(L48-L44)/L44</f>
        <v>0.136539890716057</v>
      </c>
      <c r="N48" s="183"/>
    </row>
    <row r="49" customFormat="false" ht="12.75" hidden="false" customHeight="false" outlineLevel="0" collapsed="false">
      <c r="B49" s="160" t="s">
        <v>180</v>
      </c>
      <c r="C49" s="161" t="n">
        <v>7298.76248834486</v>
      </c>
      <c r="D49" s="161" t="n">
        <v>7313.9884100164</v>
      </c>
      <c r="E49" s="161" t="n">
        <v>7231.77551467193</v>
      </c>
      <c r="F49" s="161" t="n">
        <v>9768.36638675271</v>
      </c>
      <c r="G49" s="161" t="n">
        <v>2077.63046338957</v>
      </c>
      <c r="H49" s="161" t="n">
        <v>13532.9207963382</v>
      </c>
      <c r="I49" s="162" t="n">
        <v>2664.34965312675</v>
      </c>
      <c r="J49" s="162" t="n">
        <v>5395.2713345931</v>
      </c>
      <c r="K49" s="163" t="n">
        <v>28714.0290275818</v>
      </c>
      <c r="L49" s="164" t="n">
        <f aca="false">SUM(C49:K49)</f>
        <v>83997.0940748153</v>
      </c>
      <c r="M49" s="165" t="n">
        <f aca="false">(L49-L45)/L45</f>
        <v>0.108050010407876</v>
      </c>
      <c r="N49" s="183"/>
    </row>
    <row r="50" customFormat="false" ht="12.75" hidden="false" customHeight="false" outlineLevel="0" collapsed="false">
      <c r="B50" s="160" t="s">
        <v>181</v>
      </c>
      <c r="C50" s="169" t="n">
        <v>6481.26962104203</v>
      </c>
      <c r="D50" s="169" t="n">
        <v>7784.24194237327</v>
      </c>
      <c r="E50" s="169" t="n">
        <v>7235.55828785064</v>
      </c>
      <c r="F50" s="169" t="n">
        <v>10099.4743576493</v>
      </c>
      <c r="G50" s="169" t="n">
        <v>2238.3652446737</v>
      </c>
      <c r="H50" s="169" t="n">
        <v>15833.9488884026</v>
      </c>
      <c r="I50" s="166" t="n">
        <v>3187.85328546736</v>
      </c>
      <c r="J50" s="166" t="n">
        <v>5579.99959337603</v>
      </c>
      <c r="K50" s="167" t="n">
        <v>30933.3987452004</v>
      </c>
      <c r="L50" s="168" t="n">
        <f aca="false">SUM(C50:K50)</f>
        <v>89374.1099660353</v>
      </c>
      <c r="M50" s="170" t="n">
        <f aca="false">(L50-L46)/L46</f>
        <v>0.228026676218404</v>
      </c>
      <c r="N50" s="183"/>
    </row>
    <row r="51" customFormat="false" ht="12.75" hidden="false" customHeight="false" outlineLevel="0" collapsed="false">
      <c r="B51" s="160" t="s">
        <v>182</v>
      </c>
      <c r="C51" s="169" t="n">
        <v>6992.01214547333</v>
      </c>
      <c r="D51" s="169" t="n">
        <v>8183.5234111304</v>
      </c>
      <c r="E51" s="169" t="n">
        <v>9189.43715106962</v>
      </c>
      <c r="F51" s="169" t="n">
        <v>10236.7776343986</v>
      </c>
      <c r="G51" s="169" t="n">
        <v>1989.39618991963</v>
      </c>
      <c r="H51" s="169" t="n">
        <v>14035.8022516796</v>
      </c>
      <c r="I51" s="166" t="n">
        <v>2827.51506405173</v>
      </c>
      <c r="J51" s="166" t="n">
        <v>6390.95082371014</v>
      </c>
      <c r="K51" s="167" t="n">
        <v>31545.3147779732</v>
      </c>
      <c r="L51" s="168" t="n">
        <f aca="false">SUM(C51:K51)</f>
        <v>91390.7294494063</v>
      </c>
      <c r="M51" s="170" t="n">
        <f aca="false">(L51-L47)/L47</f>
        <v>0.0881985963604811</v>
      </c>
      <c r="N51" s="183"/>
    </row>
    <row r="52" customFormat="false" ht="12.75" hidden="false" customHeight="false" outlineLevel="0" collapsed="false">
      <c r="B52" s="160" t="s">
        <v>183</v>
      </c>
      <c r="C52" s="169" t="n">
        <v>6527.80405018526</v>
      </c>
      <c r="D52" s="169" t="n">
        <v>6835.09700693684</v>
      </c>
      <c r="E52" s="169" t="n">
        <v>8545.91194623048</v>
      </c>
      <c r="F52" s="169" t="n">
        <v>9020.93834490524</v>
      </c>
      <c r="G52" s="169" t="n">
        <v>2365.64678302529</v>
      </c>
      <c r="H52" s="169" t="n">
        <v>10777.2743452358</v>
      </c>
      <c r="I52" s="166" t="n">
        <v>2211.43013850051</v>
      </c>
      <c r="J52" s="166" t="n">
        <v>5758.67664695252</v>
      </c>
      <c r="K52" s="167" t="n">
        <v>28871.3603801335</v>
      </c>
      <c r="L52" s="168" t="n">
        <f aca="false">SUM(C52:K52)</f>
        <v>80914.1396421055</v>
      </c>
      <c r="M52" s="170" t="n">
        <f aca="false">(L52-L48)/L48</f>
        <v>0.00571415743358377</v>
      </c>
      <c r="N52" s="183"/>
    </row>
    <row r="53" customFormat="false" ht="12.75" hidden="false" customHeight="false" outlineLevel="0" collapsed="false">
      <c r="B53" s="160" t="s">
        <v>184</v>
      </c>
      <c r="C53" s="169" t="n">
        <v>6617.89317846963</v>
      </c>
      <c r="D53" s="169" t="n">
        <v>7092.46179983403</v>
      </c>
      <c r="E53" s="169" t="n">
        <v>8566.00828650404</v>
      </c>
      <c r="F53" s="169" t="n">
        <v>10249.8492995716</v>
      </c>
      <c r="G53" s="169" t="n">
        <v>2534.81425925029</v>
      </c>
      <c r="H53" s="169" t="n">
        <v>14356.9886100969</v>
      </c>
      <c r="I53" s="166" t="n">
        <v>3179.9754817894</v>
      </c>
      <c r="J53" s="166" t="n">
        <v>5301.67385157592</v>
      </c>
      <c r="K53" s="167" t="n">
        <v>32334.2660332926</v>
      </c>
      <c r="L53" s="168" t="n">
        <f aca="false">SUM(C53:K53)</f>
        <v>90233.9308003845</v>
      </c>
      <c r="M53" s="170" t="n">
        <f aca="false">(L53-L49)/L49</f>
        <v>0.0742506249086909</v>
      </c>
      <c r="N53" s="183"/>
    </row>
    <row r="54" customFormat="false" ht="12.75" hidden="false" customHeight="false" outlineLevel="0" collapsed="false">
      <c r="B54" s="160" t="s">
        <v>185</v>
      </c>
      <c r="C54" s="161" t="n">
        <v>7677.78791498527</v>
      </c>
      <c r="D54" s="161" t="n">
        <v>6781.76398658439</v>
      </c>
      <c r="E54" s="161" t="n">
        <v>7811.83308019236</v>
      </c>
      <c r="F54" s="161" t="n">
        <v>9418.35393535747</v>
      </c>
      <c r="G54" s="161" t="n">
        <v>1873.3072845036</v>
      </c>
      <c r="H54" s="161" t="n">
        <v>12406.6959993557</v>
      </c>
      <c r="I54" s="162" t="n">
        <v>2464.28525235867</v>
      </c>
      <c r="J54" s="162" t="n">
        <v>7423.17122703095</v>
      </c>
      <c r="K54" s="163" t="n">
        <v>34064.0926348922</v>
      </c>
      <c r="L54" s="164" t="n">
        <f aca="false">SUM(C54:K54)</f>
        <v>89921.2913152606</v>
      </c>
      <c r="M54" s="165" t="n">
        <f aca="false">(L54-L50)/L50</f>
        <v>0.00612236977166271</v>
      </c>
      <c r="N54" s="183"/>
    </row>
    <row r="55" customFormat="false" ht="12.75" hidden="false" customHeight="false" outlineLevel="0" collapsed="false">
      <c r="B55" s="160" t="s">
        <v>186</v>
      </c>
      <c r="C55" s="161" t="n">
        <v>7655.81321065459</v>
      </c>
      <c r="D55" s="161" t="n">
        <v>9336.33084511551</v>
      </c>
      <c r="E55" s="161" t="n">
        <v>9424.35907598076</v>
      </c>
      <c r="F55" s="161" t="n">
        <v>12205.1589385065</v>
      </c>
      <c r="G55" s="161" t="n">
        <v>2501.08524190307</v>
      </c>
      <c r="H55" s="161" t="n">
        <v>14544.6116162026</v>
      </c>
      <c r="I55" s="162" t="n">
        <v>2781.33198635436</v>
      </c>
      <c r="J55" s="162" t="n">
        <v>6665.05119159066</v>
      </c>
      <c r="K55" s="163" t="n">
        <v>34026.4113380031</v>
      </c>
      <c r="L55" s="164" t="n">
        <f aca="false">SUM(C55:K55)</f>
        <v>99140.1534443111</v>
      </c>
      <c r="M55" s="165" t="n">
        <f aca="false">(L55-L51)/L51</f>
        <v>0.0847944210708464</v>
      </c>
      <c r="N55" s="183"/>
    </row>
    <row r="56" customFormat="false" ht="12.75" hidden="false" customHeight="false" outlineLevel="0" collapsed="false">
      <c r="B56" s="160" t="s">
        <v>187</v>
      </c>
      <c r="C56" s="161" t="n">
        <v>7342.25674045181</v>
      </c>
      <c r="D56" s="161" t="n">
        <v>8175.56886839652</v>
      </c>
      <c r="E56" s="161" t="n">
        <v>8487.97091998782</v>
      </c>
      <c r="F56" s="161" t="n">
        <v>11178.058807084</v>
      </c>
      <c r="G56" s="161" t="n">
        <v>2394.943333361</v>
      </c>
      <c r="H56" s="161" t="n">
        <v>13670.0443423435</v>
      </c>
      <c r="I56" s="162" t="n">
        <v>2666.98420716314</v>
      </c>
      <c r="J56" s="162" t="n">
        <v>5655.24499622789</v>
      </c>
      <c r="K56" s="163" t="n">
        <v>35244.1953679726</v>
      </c>
      <c r="L56" s="164" t="n">
        <f aca="false">SUM(C56:K56)</f>
        <v>94815.2675829883</v>
      </c>
      <c r="M56" s="165" t="n">
        <f aca="false">(L56-L52)/L52</f>
        <v>0.171800973258438</v>
      </c>
      <c r="N56" s="183"/>
    </row>
    <row r="57" customFormat="false" ht="12.75" hidden="false" customHeight="false" outlineLevel="0" collapsed="false">
      <c r="B57" s="160" t="s">
        <v>188</v>
      </c>
      <c r="C57" s="161" t="n">
        <v>7821.63537896683</v>
      </c>
      <c r="D57" s="161" t="n">
        <v>8806.7865021098</v>
      </c>
      <c r="E57" s="161" t="n">
        <v>9006.34410373842</v>
      </c>
      <c r="F57" s="161" t="n">
        <v>10009.5331886079</v>
      </c>
      <c r="G57" s="161" t="n">
        <v>2610.82667468636</v>
      </c>
      <c r="H57" s="161" t="n">
        <v>12621.0855134601</v>
      </c>
      <c r="I57" s="162" t="n">
        <v>2600.77207704207</v>
      </c>
      <c r="J57" s="162" t="n">
        <v>7181.26120024375</v>
      </c>
      <c r="K57" s="163" t="n">
        <v>34044.2466467222</v>
      </c>
      <c r="L57" s="164" t="n">
        <f aca="false">SUM(C57:K57)</f>
        <v>94702.4912855775</v>
      </c>
      <c r="M57" s="165" t="n">
        <f aca="false">(L57-L53)/L53</f>
        <v>0.0495219530564215</v>
      </c>
      <c r="N57" s="183"/>
    </row>
    <row r="58" customFormat="false" ht="12.75" hidden="false" customHeight="false" outlineLevel="0" collapsed="false">
      <c r="B58" s="160" t="s">
        <v>189</v>
      </c>
      <c r="C58" s="169" t="n">
        <v>7640.58221484974</v>
      </c>
      <c r="D58" s="169" t="n">
        <v>7499.49294096536</v>
      </c>
      <c r="E58" s="169" t="n">
        <v>9657.54560363874</v>
      </c>
      <c r="F58" s="169" t="n">
        <v>10803.2227252148</v>
      </c>
      <c r="G58" s="169" t="n">
        <v>2147.37851124858</v>
      </c>
      <c r="H58" s="169" t="n">
        <v>11631.2282070241</v>
      </c>
      <c r="I58" s="166" t="n">
        <v>3246.53231473899</v>
      </c>
      <c r="J58" s="166" t="n">
        <v>6201.11568256989</v>
      </c>
      <c r="K58" s="167" t="n">
        <v>34814.6612135567</v>
      </c>
      <c r="L58" s="168" t="n">
        <f aca="false">SUM(C58:K58)</f>
        <v>93641.759413807</v>
      </c>
      <c r="M58" s="170" t="n">
        <f aca="false">(L58-L54)/L54</f>
        <v>0.0413747183134029</v>
      </c>
    </row>
    <row r="59" customFormat="false" ht="12.75" hidden="false" customHeight="false" outlineLevel="0" collapsed="false">
      <c r="B59" s="160" t="s">
        <v>190</v>
      </c>
      <c r="C59" s="169" t="n">
        <v>7845.89639278446</v>
      </c>
      <c r="D59" s="169" t="n">
        <v>6579.94568621146</v>
      </c>
      <c r="E59" s="169" t="n">
        <v>8226.91136928715</v>
      </c>
      <c r="F59" s="169" t="n">
        <v>8757.5395440627</v>
      </c>
      <c r="G59" s="169" t="n">
        <v>2638.69316130276</v>
      </c>
      <c r="H59" s="169" t="n">
        <v>13207.0763984604</v>
      </c>
      <c r="I59" s="166" t="n">
        <v>3571.73225990869</v>
      </c>
      <c r="J59" s="166" t="n">
        <v>6175.37641903609</v>
      </c>
      <c r="K59" s="167" t="n">
        <v>31815.3873238518</v>
      </c>
      <c r="L59" s="168" t="n">
        <f aca="false">SUM(C59:K59)</f>
        <v>88818.5585549055</v>
      </c>
      <c r="M59" s="170" t="n">
        <f aca="false">(L59-L55)/L55</f>
        <v>-0.104111144988326</v>
      </c>
    </row>
    <row r="60" customFormat="false" ht="13.5" hidden="false" customHeight="true" outlineLevel="0" collapsed="false">
      <c r="B60" s="160" t="s">
        <v>191</v>
      </c>
      <c r="C60" s="169" t="n">
        <v>6205.70272738272</v>
      </c>
      <c r="D60" s="169" t="n">
        <v>7492.5510210877</v>
      </c>
      <c r="E60" s="169" t="n">
        <v>7472.61716469592</v>
      </c>
      <c r="F60" s="169" t="n">
        <v>9492.77837179251</v>
      </c>
      <c r="G60" s="169" t="n">
        <v>2157.14215195763</v>
      </c>
      <c r="H60" s="169" t="n">
        <v>9752.63177829717</v>
      </c>
      <c r="I60" s="166" t="n">
        <v>3339.19751283353</v>
      </c>
      <c r="J60" s="166" t="n">
        <v>5911.05800995615</v>
      </c>
      <c r="K60" s="167" t="n">
        <v>33233.597102569</v>
      </c>
      <c r="L60" s="168" t="n">
        <f aca="false">SUM(C60:K60)</f>
        <v>85057.2758405724</v>
      </c>
      <c r="M60" s="170" t="n">
        <f aca="false">(L60-L56)/L56</f>
        <v>-0.102915827705439</v>
      </c>
      <c r="N60" s="183"/>
    </row>
    <row r="61" customFormat="false" ht="12.75" hidden="false" customHeight="false" outlineLevel="0" collapsed="false">
      <c r="B61" s="160" t="s">
        <v>192</v>
      </c>
      <c r="C61" s="169" t="n">
        <v>6621.17136665264</v>
      </c>
      <c r="D61" s="169" t="n">
        <v>6371.95824970604</v>
      </c>
      <c r="E61" s="169" t="n">
        <v>6660.15058470523</v>
      </c>
      <c r="F61" s="169" t="n">
        <v>9096.8299481524</v>
      </c>
      <c r="G61" s="169" t="n">
        <v>2073.01472265011</v>
      </c>
      <c r="H61" s="169" t="n">
        <v>9710.1736062192</v>
      </c>
      <c r="I61" s="166" t="n">
        <v>3148.34876729552</v>
      </c>
      <c r="J61" s="166" t="n">
        <v>5069.38076456611</v>
      </c>
      <c r="K61" s="167" t="n">
        <v>29782.0967564109</v>
      </c>
      <c r="L61" s="168" t="n">
        <f aca="false">SUM(C61:K61)</f>
        <v>78533.1247663581</v>
      </c>
      <c r="M61" s="170" t="n">
        <f aca="false">(L61-L57)/L57</f>
        <v>-0.17073855502344</v>
      </c>
      <c r="N61" s="183"/>
    </row>
    <row r="62" customFormat="false" ht="12.75" hidden="false" customHeight="false" outlineLevel="0" collapsed="false">
      <c r="B62" s="160" t="s">
        <v>193</v>
      </c>
      <c r="C62" s="161" t="n">
        <v>5975.54037762487</v>
      </c>
      <c r="D62" s="161" t="n">
        <v>6496.08127197893</v>
      </c>
      <c r="E62" s="161" t="n">
        <v>6747.62327177469</v>
      </c>
      <c r="F62" s="161" t="n">
        <v>8289.08859321096</v>
      </c>
      <c r="G62" s="161" t="n">
        <v>2343.344169285</v>
      </c>
      <c r="H62" s="161" t="n">
        <v>8763.03923263385</v>
      </c>
      <c r="I62" s="162" t="n">
        <v>2190.51487042848</v>
      </c>
      <c r="J62" s="162" t="n">
        <v>5915.48306516355</v>
      </c>
      <c r="K62" s="163" t="n">
        <v>26557.2551847972</v>
      </c>
      <c r="L62" s="164" t="n">
        <f aca="false">SUM(C62:K62)</f>
        <v>73277.9700368975</v>
      </c>
      <c r="M62" s="165" t="n">
        <f aca="false">(L62-L58)/L58</f>
        <v>-0.217464830908622</v>
      </c>
      <c r="N62" s="183"/>
    </row>
    <row r="63" customFormat="false" ht="12.75" hidden="false" customHeight="false" outlineLevel="0" collapsed="false">
      <c r="B63" s="160" t="s">
        <v>194</v>
      </c>
      <c r="C63" s="161" t="n">
        <v>5873.14858517394</v>
      </c>
      <c r="D63" s="161" t="n">
        <v>6379.01866299919</v>
      </c>
      <c r="E63" s="161" t="n">
        <v>6549.0658140502</v>
      </c>
      <c r="F63" s="161" t="n">
        <v>8398.03144571867</v>
      </c>
      <c r="G63" s="161" t="n">
        <v>2002.19847567524</v>
      </c>
      <c r="H63" s="161" t="n">
        <v>9966.61383720651</v>
      </c>
      <c r="I63" s="162" t="n">
        <v>2912.35032756587</v>
      </c>
      <c r="J63" s="162" t="n">
        <v>6880.93088387807</v>
      </c>
      <c r="K63" s="163" t="n">
        <v>27753.4402187432</v>
      </c>
      <c r="L63" s="164" t="n">
        <f aca="false">SUM(C63:K63)</f>
        <v>76714.7982510109</v>
      </c>
      <c r="M63" s="165" t="n">
        <f aca="false">(L63-L59)/L59</f>
        <v>-0.13627512651438</v>
      </c>
      <c r="N63" s="183"/>
    </row>
    <row r="64" customFormat="false" ht="12.75" hidden="false" customHeight="false" outlineLevel="0" collapsed="false">
      <c r="B64" s="160" t="s">
        <v>195</v>
      </c>
      <c r="C64" s="161" t="n">
        <v>5903.32612847307</v>
      </c>
      <c r="D64" s="161" t="n">
        <v>7769.33898314748</v>
      </c>
      <c r="E64" s="161" t="n">
        <v>6375.96387506021</v>
      </c>
      <c r="F64" s="161" t="n">
        <v>9347.95611666963</v>
      </c>
      <c r="G64" s="161" t="n">
        <v>1723.92542004633</v>
      </c>
      <c r="H64" s="161" t="n">
        <v>9984.74902642533</v>
      </c>
      <c r="I64" s="162" t="n">
        <v>2566.92732805056</v>
      </c>
      <c r="J64" s="162" t="n">
        <v>4802.55091316682</v>
      </c>
      <c r="K64" s="163" t="n">
        <v>26546.5467620113</v>
      </c>
      <c r="L64" s="164" t="n">
        <f aca="false">SUM(C64:K64)</f>
        <v>75021.2845530507</v>
      </c>
      <c r="M64" s="165" t="n">
        <f aca="false">(L64-L60)/L60</f>
        <v>-0.1179909794705</v>
      </c>
      <c r="N64" s="183"/>
    </row>
    <row r="65" customFormat="false" ht="12.75" hidden="false" customHeight="false" outlineLevel="0" collapsed="false">
      <c r="B65" s="160" t="s">
        <v>196</v>
      </c>
      <c r="C65" s="161" t="n">
        <v>5785.13392906087</v>
      </c>
      <c r="D65" s="161" t="n">
        <v>6705.96389268279</v>
      </c>
      <c r="E65" s="161" t="n">
        <v>6498.06841207398</v>
      </c>
      <c r="F65" s="161" t="n">
        <v>8050.77493361405</v>
      </c>
      <c r="G65" s="161" t="n">
        <v>1998.36673357053</v>
      </c>
      <c r="H65" s="161" t="n">
        <v>9087.48684926158</v>
      </c>
      <c r="I65" s="162" t="n">
        <v>2831.53647784327</v>
      </c>
      <c r="J65" s="162" t="n">
        <v>4937.76149689186</v>
      </c>
      <c r="K65" s="163" t="n">
        <v>27328.8997455382</v>
      </c>
      <c r="L65" s="164" t="n">
        <f aca="false">SUM(C65:K65)</f>
        <v>73223.9924705371</v>
      </c>
      <c r="M65" s="165" t="n">
        <f aca="false">(L65-L61)/L61</f>
        <v>-0.0676037316943153</v>
      </c>
      <c r="N65" s="183"/>
    </row>
    <row r="66" customFormat="false" ht="12.75" hidden="false" customHeight="false" outlineLevel="0" collapsed="false">
      <c r="B66" s="160" t="s">
        <v>197</v>
      </c>
      <c r="C66" s="169" t="n">
        <v>6047.69339108501</v>
      </c>
      <c r="D66" s="169" t="n">
        <v>6392.07855839383</v>
      </c>
      <c r="E66" s="169" t="n">
        <v>5881.51234667493</v>
      </c>
      <c r="F66" s="169" t="n">
        <v>7982.24489581335</v>
      </c>
      <c r="G66" s="169" t="n">
        <v>2018.20784177603</v>
      </c>
      <c r="H66" s="169" t="n">
        <v>8583.01872010161</v>
      </c>
      <c r="I66" s="166" t="n">
        <v>2620.25436168473</v>
      </c>
      <c r="J66" s="166" t="n">
        <v>6274.19867542216</v>
      </c>
      <c r="K66" s="167" t="n">
        <v>26149.669790515</v>
      </c>
      <c r="L66" s="168" t="n">
        <f aca="false">SUM(C66:K66)</f>
        <v>71948.8785814667</v>
      </c>
      <c r="M66" s="170" t="n">
        <f aca="false">(L66-L62)/L62</f>
        <v>-0.0181376674976343</v>
      </c>
      <c r="N66" s="183"/>
    </row>
    <row r="67" customFormat="false" ht="12.75" hidden="false" customHeight="false" outlineLevel="0" collapsed="false">
      <c r="B67" s="160" t="s">
        <v>198</v>
      </c>
      <c r="C67" s="169" t="n">
        <v>6336.32186405787</v>
      </c>
      <c r="D67" s="169" t="n">
        <v>6079.30826339316</v>
      </c>
      <c r="E67" s="169" t="n">
        <v>6204.68622727309</v>
      </c>
      <c r="F67" s="169" t="n">
        <v>9325.63748236826</v>
      </c>
      <c r="G67" s="169" t="n">
        <v>2358.38197195935</v>
      </c>
      <c r="H67" s="169" t="n">
        <v>8992.29277977824</v>
      </c>
      <c r="I67" s="166" t="n">
        <v>2581.34926499935</v>
      </c>
      <c r="J67" s="166" t="n">
        <v>6738.35857698447</v>
      </c>
      <c r="K67" s="167" t="n">
        <v>28864.107687402</v>
      </c>
      <c r="L67" s="168" t="n">
        <f aca="false">SUM(C67:K67)</f>
        <v>77480.4441182158</v>
      </c>
      <c r="M67" s="170" t="n">
        <f aca="false">(L67-L63)/L63</f>
        <v>0.00998041948438402</v>
      </c>
      <c r="N67" s="183"/>
    </row>
    <row r="68" customFormat="false" ht="12.75" hidden="false" customHeight="false" outlineLevel="0" collapsed="false">
      <c r="B68" s="160" t="s">
        <v>199</v>
      </c>
      <c r="C68" s="169" t="n">
        <v>6005.3959766863</v>
      </c>
      <c r="D68" s="169" t="n">
        <v>6420.02560788387</v>
      </c>
      <c r="E68" s="169" t="n">
        <v>5976.94808220847</v>
      </c>
      <c r="F68" s="169" t="n">
        <v>8229.59272310644</v>
      </c>
      <c r="G68" s="169" t="n">
        <v>2020.579887197</v>
      </c>
      <c r="H68" s="169" t="n">
        <v>9239.00872260788</v>
      </c>
      <c r="I68" s="166" t="n">
        <v>2175.35286913513</v>
      </c>
      <c r="J68" s="166" t="n">
        <v>5283.55637267075</v>
      </c>
      <c r="K68" s="167" t="n">
        <v>27897.6054245927</v>
      </c>
      <c r="L68" s="168" t="n">
        <f aca="false">SUM(C68:K68)</f>
        <v>73248.0656660885</v>
      </c>
      <c r="M68" s="170" t="n">
        <f aca="false">(L68-L64)/L64</f>
        <v>-0.0236362106770951</v>
      </c>
      <c r="N68" s="183"/>
    </row>
    <row r="69" customFormat="false" ht="12.75" hidden="false" customHeight="false" outlineLevel="0" collapsed="false">
      <c r="B69" s="160" t="s">
        <v>200</v>
      </c>
      <c r="C69" s="169" t="n">
        <v>5817.97421887785</v>
      </c>
      <c r="D69" s="169" t="n">
        <v>6947.28360607554</v>
      </c>
      <c r="E69" s="169" t="n">
        <v>7956.81816309492</v>
      </c>
      <c r="F69" s="169" t="n">
        <v>7839.11044638647</v>
      </c>
      <c r="G69" s="169" t="n">
        <v>2141.07634661471</v>
      </c>
      <c r="H69" s="169" t="n">
        <v>8252.90003144989</v>
      </c>
      <c r="I69" s="166" t="n">
        <v>3346.36911250971</v>
      </c>
      <c r="J69" s="166" t="n">
        <v>5611.83342664331</v>
      </c>
      <c r="K69" s="167" t="n">
        <v>28551.1544763089</v>
      </c>
      <c r="L69" s="168" t="n">
        <f aca="false">SUM(C69:K69)</f>
        <v>76464.5198279613</v>
      </c>
      <c r="M69" s="170" t="n">
        <f aca="false">(L69-L65)/L65</f>
        <v>0.0442549941363569</v>
      </c>
    </row>
    <row r="70" customFormat="false" ht="12.75" hidden="false" customHeight="false" outlineLevel="0" collapsed="false">
      <c r="B70" s="160" t="s">
        <v>201</v>
      </c>
      <c r="C70" s="161" t="n">
        <v>5717.62057843045</v>
      </c>
      <c r="D70" s="161" t="n">
        <v>7177.59938166014</v>
      </c>
      <c r="E70" s="161" t="n">
        <v>6111.44383227036</v>
      </c>
      <c r="F70" s="161" t="n">
        <v>8633.9379066434</v>
      </c>
      <c r="G70" s="161" t="n">
        <v>1710.21078791545</v>
      </c>
      <c r="H70" s="161" t="n">
        <v>7472.48763597354</v>
      </c>
      <c r="I70" s="162" t="n">
        <v>2696.8334936956</v>
      </c>
      <c r="J70" s="162" t="n">
        <v>5897.00894029104</v>
      </c>
      <c r="K70" s="163" t="n">
        <v>29686.8243072927</v>
      </c>
      <c r="L70" s="164" t="n">
        <f aca="false">SUM(C70:K70)</f>
        <v>75103.9668641727</v>
      </c>
      <c r="M70" s="165" t="n">
        <f aca="false">(L70-L66)/L66</f>
        <v>0.0438518062395311</v>
      </c>
    </row>
    <row r="71" customFormat="false" ht="12.75" hidden="false" customHeight="false" outlineLevel="0" collapsed="false">
      <c r="B71" s="160" t="s">
        <v>202</v>
      </c>
      <c r="C71" s="161" t="n">
        <v>5870.69750142888</v>
      </c>
      <c r="D71" s="161" t="n">
        <v>7187.24782114631</v>
      </c>
      <c r="E71" s="161" t="n">
        <v>6138.40835514473</v>
      </c>
      <c r="F71" s="161" t="n">
        <v>8959.31156790212</v>
      </c>
      <c r="G71" s="161" t="n">
        <v>1710.45729475299</v>
      </c>
      <c r="H71" s="161" t="n">
        <v>8273.54476565077</v>
      </c>
      <c r="I71" s="162" t="n">
        <v>2819.0493299869</v>
      </c>
      <c r="J71" s="162" t="n">
        <v>4986.86278088146</v>
      </c>
      <c r="K71" s="163" t="n">
        <v>28209.5249263207</v>
      </c>
      <c r="L71" s="164" t="n">
        <f aca="false">SUM(C71:K71)</f>
        <v>74155.1043432149</v>
      </c>
      <c r="M71" s="165" t="n">
        <f aca="false">(L71-L67)/L67</f>
        <v>-0.0429184397798149</v>
      </c>
    </row>
    <row r="72" customFormat="false" ht="12.75" hidden="false" customHeight="false" outlineLevel="0" collapsed="false">
      <c r="B72" s="160" t="s">
        <v>203</v>
      </c>
      <c r="C72" s="161" t="n">
        <v>5740.20421681713</v>
      </c>
      <c r="D72" s="161" t="n">
        <v>6770.93703899252</v>
      </c>
      <c r="E72" s="161" t="n">
        <v>6022.72099070019</v>
      </c>
      <c r="F72" s="161" t="n">
        <v>8220.7446414263</v>
      </c>
      <c r="G72" s="161" t="n">
        <v>2016.14944353383</v>
      </c>
      <c r="H72" s="161" t="n">
        <v>7200.77196893517</v>
      </c>
      <c r="I72" s="162" t="n">
        <v>2518.99043220698</v>
      </c>
      <c r="J72" s="162" t="n">
        <v>4572.2528004109</v>
      </c>
      <c r="K72" s="163" t="n">
        <v>26826.4904209972</v>
      </c>
      <c r="L72" s="164" t="n">
        <f aca="false">SUM(C72:K72)</f>
        <v>69889.2619540202</v>
      </c>
      <c r="M72" s="165" t="n">
        <f aca="false">(L72-L68)/L68</f>
        <v>-0.045855186502534</v>
      </c>
    </row>
    <row r="73" customFormat="false" ht="12.75" hidden="false" customHeight="false" outlineLevel="0" collapsed="false">
      <c r="B73" s="160" t="s">
        <v>204</v>
      </c>
      <c r="C73" s="161" t="n">
        <v>5787.51237291225</v>
      </c>
      <c r="D73" s="161" t="n">
        <v>6957.65476180349</v>
      </c>
      <c r="E73" s="161" t="n">
        <v>6217.45265775527</v>
      </c>
      <c r="F73" s="161" t="n">
        <v>7963.23181393051</v>
      </c>
      <c r="G73" s="161" t="n">
        <v>2188.44119427687</v>
      </c>
      <c r="H73" s="161" t="n">
        <v>7580.61085215501</v>
      </c>
      <c r="I73" s="162" t="n">
        <v>2679.17032905546</v>
      </c>
      <c r="J73" s="162" t="n">
        <v>4898.81830190431</v>
      </c>
      <c r="K73" s="163" t="n">
        <v>26775.89529829</v>
      </c>
      <c r="L73" s="164" t="n">
        <f aca="false">SUM(C73:K73)</f>
        <v>71048.7875820832</v>
      </c>
      <c r="M73" s="165" t="n">
        <f aca="false">(L73-L69)/L69</f>
        <v>-0.0708267345176961</v>
      </c>
    </row>
    <row r="74" customFormat="false" ht="12.75" hidden="false" customHeight="true" outlineLevel="0" collapsed="false">
      <c r="B74" s="160" t="s">
        <v>205</v>
      </c>
      <c r="C74" s="169" t="n">
        <v>5929.45273734212</v>
      </c>
      <c r="D74" s="169" t="n">
        <v>6314.92536371388</v>
      </c>
      <c r="E74" s="169" t="n">
        <v>6044.60660623844</v>
      </c>
      <c r="F74" s="169" t="n">
        <v>8791.74292794132</v>
      </c>
      <c r="G74" s="169" t="n">
        <v>2052.70225926626</v>
      </c>
      <c r="H74" s="169" t="n">
        <v>6867.7531205956</v>
      </c>
      <c r="I74" s="166" t="n">
        <v>2435.74376754513</v>
      </c>
      <c r="J74" s="166" t="n">
        <v>6189.08212349925</v>
      </c>
      <c r="K74" s="167" t="n">
        <v>26649.2024968507</v>
      </c>
      <c r="L74" s="168" t="n">
        <f aca="false">SUM(C74:K74)</f>
        <v>71275.2114029928</v>
      </c>
      <c r="M74" s="170" t="n">
        <f aca="false">(L74-L70)/L70</f>
        <v>-0.0509794038989227</v>
      </c>
    </row>
    <row r="75" customFormat="false" ht="12.75" hidden="false" customHeight="false" outlineLevel="0" collapsed="false">
      <c r="B75" s="160" t="s">
        <v>206</v>
      </c>
      <c r="C75" s="169" t="n">
        <v>5863.31747364481</v>
      </c>
      <c r="D75" s="169" t="n">
        <v>6382.32823774381</v>
      </c>
      <c r="E75" s="169" t="n">
        <v>6311.52054294001</v>
      </c>
      <c r="F75" s="169" t="n">
        <v>9398.09259914023</v>
      </c>
      <c r="G75" s="169" t="n">
        <v>2032.34427540905</v>
      </c>
      <c r="H75" s="169" t="n">
        <v>6683.14665759112</v>
      </c>
      <c r="I75" s="166" t="n">
        <v>2527.58719072092</v>
      </c>
      <c r="J75" s="166" t="n">
        <v>5533.73822489318</v>
      </c>
      <c r="K75" s="167" t="n">
        <v>27029.6360544958</v>
      </c>
      <c r="L75" s="168" t="n">
        <f aca="false">SUM(C75:K75)</f>
        <v>71761.7112565789</v>
      </c>
      <c r="M75" s="170" t="n">
        <f aca="false">(L75-L71)/L71</f>
        <v>-0.0322755002212459</v>
      </c>
    </row>
    <row r="76" customFormat="false" ht="12.75" hidden="false" customHeight="false" outlineLevel="0" collapsed="false">
      <c r="B76" s="160" t="s">
        <v>207</v>
      </c>
      <c r="C76" s="169" t="n">
        <v>5508.55213853631</v>
      </c>
      <c r="D76" s="169" t="n">
        <v>5645.13751754384</v>
      </c>
      <c r="E76" s="169" t="n">
        <v>5648.40866285523</v>
      </c>
      <c r="F76" s="169" t="n">
        <v>8476.38190922655</v>
      </c>
      <c r="G76" s="169" t="n">
        <v>1647.06528289558</v>
      </c>
      <c r="H76" s="169" t="n">
        <v>7775.75608850955</v>
      </c>
      <c r="I76" s="166" t="n">
        <v>2394.71504188077</v>
      </c>
      <c r="J76" s="166" t="n">
        <v>4931.17808492401</v>
      </c>
      <c r="K76" s="167" t="n">
        <v>24708.4864302057</v>
      </c>
      <c r="L76" s="168" t="n">
        <f aca="false">SUM(C76:K76)</f>
        <v>66735.6811565775</v>
      </c>
      <c r="M76" s="170" t="n">
        <f aca="false">(L76-L72)/L72</f>
        <v>-0.0451225368428901</v>
      </c>
    </row>
    <row r="77" customFormat="false" ht="12.75" hidden="false" customHeight="false" outlineLevel="0" collapsed="false">
      <c r="B77" s="160" t="s">
        <v>208</v>
      </c>
      <c r="C77" s="169" t="n">
        <v>5407.38378978718</v>
      </c>
      <c r="D77" s="169" t="n">
        <v>5165.28075327752</v>
      </c>
      <c r="E77" s="169" t="n">
        <v>6567.12713920022</v>
      </c>
      <c r="F77" s="169" t="n">
        <v>7846.79672267738</v>
      </c>
      <c r="G77" s="169" t="n">
        <v>1789.68692736347</v>
      </c>
      <c r="H77" s="169" t="n">
        <v>6741.46565793298</v>
      </c>
      <c r="I77" s="166" t="n">
        <v>1984.07915018313</v>
      </c>
      <c r="J77" s="166" t="n">
        <v>4144.53921456464</v>
      </c>
      <c r="K77" s="167" t="n">
        <v>24994.502353318</v>
      </c>
      <c r="L77" s="168" t="n">
        <f aca="false">SUM(C77:K77)</f>
        <v>64640.8617083045</v>
      </c>
      <c r="M77" s="170" t="n">
        <f aca="false">(L77-L73)/L73</f>
        <v>-0.0901905027777643</v>
      </c>
    </row>
    <row r="78" customFormat="false" ht="12.75" hidden="false" customHeight="false" outlineLevel="0" collapsed="false">
      <c r="B78" s="160" t="s">
        <v>209</v>
      </c>
      <c r="C78" s="161" t="n">
        <v>5576.82686690679</v>
      </c>
      <c r="D78" s="161" t="n">
        <v>5337.7775644624</v>
      </c>
      <c r="E78" s="161" t="n">
        <v>5475.70911020887</v>
      </c>
      <c r="F78" s="161" t="n">
        <v>8445.41734512179</v>
      </c>
      <c r="G78" s="161" t="n">
        <v>1474.7008698635</v>
      </c>
      <c r="H78" s="161" t="n">
        <v>6510.43965757124</v>
      </c>
      <c r="I78" s="162" t="n">
        <v>2011.18721583738</v>
      </c>
      <c r="J78" s="162" t="n">
        <v>4515.00038495041</v>
      </c>
      <c r="K78" s="163" t="n">
        <v>24580.4169878587</v>
      </c>
      <c r="L78" s="164" t="n">
        <f aca="false">SUM(C78:K78)</f>
        <v>63927.476002781</v>
      </c>
      <c r="M78" s="165" t="n">
        <f aca="false">(L78-L74)/L74</f>
        <v>-0.103089633205959</v>
      </c>
    </row>
    <row r="79" customFormat="false" ht="12.75" hidden="false" customHeight="false" outlineLevel="0" collapsed="false">
      <c r="B79" s="160" t="s">
        <v>210</v>
      </c>
      <c r="C79" s="161" t="n">
        <v>6110.43772869312</v>
      </c>
      <c r="D79" s="161" t="n">
        <v>6089.92489563409</v>
      </c>
      <c r="E79" s="161" t="n">
        <v>5578.55531792756</v>
      </c>
      <c r="F79" s="161" t="n">
        <v>8266.25531175938</v>
      </c>
      <c r="G79" s="161" t="n">
        <v>1529.03781098618</v>
      </c>
      <c r="H79" s="161" t="n">
        <v>6216.07031482278</v>
      </c>
      <c r="I79" s="162" t="n">
        <v>2432.33495716343</v>
      </c>
      <c r="J79" s="162" t="n">
        <v>4404.46563380904</v>
      </c>
      <c r="K79" s="163" t="n">
        <v>25465.6087990991</v>
      </c>
      <c r="L79" s="164" t="n">
        <f aca="false">SUM(C79:K79)</f>
        <v>66092.6907698947</v>
      </c>
      <c r="M79" s="165" t="n">
        <f aca="false">(L79-L75)/L75</f>
        <v>-0.0789978442182776</v>
      </c>
    </row>
    <row r="80" customFormat="false" ht="12.75" hidden="false" customHeight="false" outlineLevel="0" collapsed="false">
      <c r="B80" s="160" t="s">
        <v>211</v>
      </c>
      <c r="C80" s="161" t="n">
        <v>5682.81306127555</v>
      </c>
      <c r="D80" s="161" t="n">
        <v>5523.21312061298</v>
      </c>
      <c r="E80" s="161" t="n">
        <v>5547.00183183572</v>
      </c>
      <c r="F80" s="161" t="n">
        <v>7921.26412187012</v>
      </c>
      <c r="G80" s="161" t="n">
        <v>1618.59091532592</v>
      </c>
      <c r="H80" s="161" t="n">
        <v>6230.24687332588</v>
      </c>
      <c r="I80" s="162" t="n">
        <v>2228.41983785738</v>
      </c>
      <c r="J80" s="162" t="n">
        <v>4148.8037860181</v>
      </c>
      <c r="K80" s="163" t="n">
        <v>25650.4501365913</v>
      </c>
      <c r="L80" s="164" t="n">
        <f aca="false">SUM(C80:K80)</f>
        <v>64550.8036847129</v>
      </c>
      <c r="M80" s="165" t="n">
        <f aca="false">(L80-L76)/L76</f>
        <v>-0.0327392698178705</v>
      </c>
    </row>
    <row r="81" customFormat="false" ht="12.75" hidden="false" customHeight="false" outlineLevel="0" collapsed="false">
      <c r="B81" s="160" t="s">
        <v>212</v>
      </c>
      <c r="C81" s="161" t="n">
        <v>5579.98877295778</v>
      </c>
      <c r="D81" s="161" t="n">
        <v>5810.63298254222</v>
      </c>
      <c r="E81" s="161" t="n">
        <v>5206.43451281052</v>
      </c>
      <c r="F81" s="161" t="n">
        <v>7896.76276338545</v>
      </c>
      <c r="G81" s="161" t="n">
        <v>1504.34371564709</v>
      </c>
      <c r="H81" s="161" t="n">
        <v>6710.94267892279</v>
      </c>
      <c r="I81" s="162" t="n">
        <v>2156.87448637368</v>
      </c>
      <c r="J81" s="162" t="n">
        <v>5060.65529209788</v>
      </c>
      <c r="K81" s="163" t="n">
        <v>25611.0178700103</v>
      </c>
      <c r="L81" s="164" t="n">
        <f aca="false">SUM(C81:K81)</f>
        <v>65537.6530747478</v>
      </c>
      <c r="M81" s="165" t="n">
        <f aca="false">(L81-L77)/L77</f>
        <v>0.013873443867287</v>
      </c>
    </row>
    <row r="82" customFormat="false" ht="12.75" hidden="false" customHeight="false" outlineLevel="0" collapsed="false">
      <c r="B82" s="160" t="s">
        <v>213</v>
      </c>
      <c r="C82" s="169" t="n">
        <v>4881.78205072487</v>
      </c>
      <c r="D82" s="169" t="n">
        <v>5375.26080084328</v>
      </c>
      <c r="E82" s="169" t="n">
        <v>4819.32188289528</v>
      </c>
      <c r="F82" s="169" t="n">
        <v>8695.33399456604</v>
      </c>
      <c r="G82" s="169" t="n">
        <v>1509.14275113844</v>
      </c>
      <c r="H82" s="169" t="n">
        <v>5685.3702753788</v>
      </c>
      <c r="I82" s="166" t="n">
        <v>2148.14030822386</v>
      </c>
      <c r="J82" s="166" t="n">
        <v>4206.99687807115</v>
      </c>
      <c r="K82" s="167" t="n">
        <v>25568.5445143978</v>
      </c>
      <c r="L82" s="168" t="n">
        <f aca="false">SUM(C82:K82)</f>
        <v>62889.8934562395</v>
      </c>
      <c r="M82" s="170" t="n">
        <f aca="false">(L82-L78)/L78</f>
        <v>-0.0162306196242821</v>
      </c>
    </row>
    <row r="83" customFormat="false" ht="12.75" hidden="false" customHeight="false" outlineLevel="0" collapsed="false">
      <c r="B83" s="160" t="s">
        <v>214</v>
      </c>
      <c r="C83" s="169" t="n">
        <v>5392.30116121758</v>
      </c>
      <c r="D83" s="169" t="n">
        <v>5855.14171303215</v>
      </c>
      <c r="E83" s="169" t="n">
        <v>5218.04323224099</v>
      </c>
      <c r="F83" s="169" t="n">
        <v>8506.13480485209</v>
      </c>
      <c r="G83" s="169" t="n">
        <v>1662.20841114506</v>
      </c>
      <c r="H83" s="169" t="n">
        <v>6587.52079429889</v>
      </c>
      <c r="I83" s="166" t="n">
        <v>2395.4287090812</v>
      </c>
      <c r="J83" s="166" t="n">
        <v>4678.66356326818</v>
      </c>
      <c r="K83" s="167" t="n">
        <v>27934.5480524622</v>
      </c>
      <c r="L83" s="168" t="n">
        <f aca="false">SUM(C83:K83)</f>
        <v>68229.9904415984</v>
      </c>
      <c r="M83" s="170" t="n">
        <f aca="false">(L83-L79)/L79</f>
        <v>0.0323379128131551</v>
      </c>
    </row>
    <row r="84" customFormat="false" ht="12.75" hidden="false" customHeight="false" outlineLevel="0" collapsed="false">
      <c r="B84" s="160" t="s">
        <v>215</v>
      </c>
      <c r="C84" s="169" t="n">
        <v>4891.7459535768</v>
      </c>
      <c r="D84" s="169" t="n">
        <v>5828.59873848541</v>
      </c>
      <c r="E84" s="169" t="n">
        <v>4468.00612002648</v>
      </c>
      <c r="F84" s="169" t="n">
        <v>8003.93023495384</v>
      </c>
      <c r="G84" s="169" t="n">
        <v>1900.64429004605</v>
      </c>
      <c r="H84" s="169" t="n">
        <v>6720.50066072491</v>
      </c>
      <c r="I84" s="166" t="n">
        <v>2122.20892909034</v>
      </c>
      <c r="J84" s="166" t="n">
        <v>4926.68097333298</v>
      </c>
      <c r="K84" s="167" t="n">
        <v>26327.4347675429</v>
      </c>
      <c r="L84" s="168" t="n">
        <f aca="false">SUM(C84:K84)</f>
        <v>65189.7506677797</v>
      </c>
      <c r="M84" s="170" t="n">
        <f aca="false">(L84-L80)/L80</f>
        <v>0.00989835829446165</v>
      </c>
    </row>
    <row r="85" customFormat="false" ht="12.75" hidden="false" customHeight="false" outlineLevel="0" collapsed="false">
      <c r="B85" s="160" t="s">
        <v>216</v>
      </c>
      <c r="C85" s="169" t="n">
        <v>5226.30157581673</v>
      </c>
      <c r="D85" s="169" t="n">
        <v>5889.14361431119</v>
      </c>
      <c r="E85" s="169" t="n">
        <v>5659.57932988697</v>
      </c>
      <c r="F85" s="169" t="n">
        <v>7974.98350975187</v>
      </c>
      <c r="G85" s="169" t="n">
        <v>1460.54540487903</v>
      </c>
      <c r="H85" s="169" t="n">
        <v>6581.77662634387</v>
      </c>
      <c r="I85" s="166" t="n">
        <v>1989.97149541659</v>
      </c>
      <c r="J85" s="166" t="n">
        <v>4390.23136011408</v>
      </c>
      <c r="K85" s="167" t="n">
        <v>27208.4405895557</v>
      </c>
      <c r="L85" s="168" t="n">
        <f aca="false">SUM(C85:K85)</f>
        <v>66380.9735060761</v>
      </c>
      <c r="M85" s="170" t="n">
        <f aca="false">(L85-L81)/L81</f>
        <v>0.012867723999309</v>
      </c>
    </row>
    <row r="86" customFormat="false" ht="12.75" hidden="false" customHeight="false" outlineLevel="0" collapsed="false">
      <c r="B86" s="160" t="str">
        <f aca="false">EXPT_VL!B86</f>
        <v>2015:1</v>
      </c>
      <c r="C86" s="161" t="n">
        <v>5382.52415853729</v>
      </c>
      <c r="D86" s="161" t="n">
        <v>6516.75033105626</v>
      </c>
      <c r="E86" s="161" t="n">
        <v>5079.07767394355</v>
      </c>
      <c r="F86" s="161" t="n">
        <v>8763.43659845012</v>
      </c>
      <c r="G86" s="161" t="n">
        <v>1366.92166107957</v>
      </c>
      <c r="H86" s="161" t="n">
        <v>6266.54433579962</v>
      </c>
      <c r="I86" s="162" t="n">
        <v>2410.45280649401</v>
      </c>
      <c r="J86" s="162" t="n">
        <v>6491.6183229448</v>
      </c>
      <c r="K86" s="163" t="n">
        <v>27563.6223307137</v>
      </c>
      <c r="L86" s="164" t="n">
        <f aca="false">SUM(C86:K86)</f>
        <v>69840.948219019</v>
      </c>
      <c r="M86" s="165" t="n">
        <f aca="false">(L86-L82)/L82</f>
        <v>0.110527373807942</v>
      </c>
    </row>
    <row r="87" customFormat="false" ht="12.75" hidden="false" customHeight="false" outlineLevel="0" collapsed="false">
      <c r="B87" s="160" t="str">
        <f aca="false">EXPT_VL!B87</f>
        <v>2015:2</v>
      </c>
      <c r="C87" s="161" t="n">
        <v>5480.84848984477</v>
      </c>
      <c r="D87" s="161" t="n">
        <v>6108.29085082627</v>
      </c>
      <c r="E87" s="161" t="n">
        <v>5335.2379436715</v>
      </c>
      <c r="F87" s="161" t="n">
        <v>8592.77232338133</v>
      </c>
      <c r="G87" s="161" t="n">
        <v>2084.55388387557</v>
      </c>
      <c r="H87" s="161" t="n">
        <v>7101.72122528464</v>
      </c>
      <c r="I87" s="162" t="n">
        <v>3320.24369163228</v>
      </c>
      <c r="J87" s="162" t="n">
        <v>6118.15225872735</v>
      </c>
      <c r="K87" s="163" t="n">
        <v>29910.5756633909</v>
      </c>
      <c r="L87" s="164" t="n">
        <f aca="false">SUM(C87:K87)</f>
        <v>74052.3963306346</v>
      </c>
      <c r="M87" s="165" t="n">
        <f aca="false">(L87-L83)/L83</f>
        <v>0.0853349949392109</v>
      </c>
    </row>
    <row r="88" customFormat="false" ht="12.75" hidden="false" customHeight="false" outlineLevel="0" collapsed="false">
      <c r="B88" s="160" t="str">
        <f aca="false">EXPT_VL!B88</f>
        <v>2015:3</v>
      </c>
      <c r="C88" s="161" t="n">
        <v>5615.58122999974</v>
      </c>
      <c r="D88" s="161" t="n">
        <v>7029.95226804038</v>
      </c>
      <c r="E88" s="161" t="n">
        <v>5966.91120425404</v>
      </c>
      <c r="F88" s="161" t="n">
        <v>8773.28956453972</v>
      </c>
      <c r="G88" s="161" t="n">
        <v>2514.51679608312</v>
      </c>
      <c r="H88" s="161" t="n">
        <v>6894.71352866265</v>
      </c>
      <c r="I88" s="162" t="n">
        <v>2522.18066934541</v>
      </c>
      <c r="J88" s="162" t="n">
        <v>4285.81131223008</v>
      </c>
      <c r="K88" s="163" t="n">
        <v>27626.8361742203</v>
      </c>
      <c r="L88" s="164" t="n">
        <f aca="false">SUM(C88:K88)</f>
        <v>71229.7927473754</v>
      </c>
      <c r="M88" s="165" t="n">
        <f aca="false">(L88-L84)/L84</f>
        <v>0.0926532471396775</v>
      </c>
    </row>
    <row r="89" customFormat="false" ht="12.75" hidden="false" customHeight="false" outlineLevel="0" collapsed="false">
      <c r="B89" s="160" t="str">
        <f aca="false">EXPT_VL!B89</f>
        <v>2015:4</v>
      </c>
      <c r="C89" s="161" t="n">
        <v>6525.35644303801</v>
      </c>
      <c r="D89" s="161" t="n">
        <v>7020.82094108725</v>
      </c>
      <c r="E89" s="161" t="n">
        <v>6758.31627213782</v>
      </c>
      <c r="F89" s="161" t="n">
        <v>8662.33173213551</v>
      </c>
      <c r="G89" s="161" t="n">
        <v>1993.2676385931</v>
      </c>
      <c r="H89" s="161" t="n">
        <v>7840.47729871261</v>
      </c>
      <c r="I89" s="162" t="n">
        <v>2816.99349516893</v>
      </c>
      <c r="J89" s="162" t="n">
        <v>5302.89938984989</v>
      </c>
      <c r="K89" s="163" t="n">
        <v>28979.0041784102</v>
      </c>
      <c r="L89" s="164" t="n">
        <f aca="false">SUM(C89:K89)</f>
        <v>75899.4673891333</v>
      </c>
      <c r="M89" s="165" t="n">
        <f aca="false">(L89-L85)/L85</f>
        <v>0.143391899520516</v>
      </c>
    </row>
    <row r="90" customFormat="false" ht="12.75" hidden="false" customHeight="false" outlineLevel="0" collapsed="false">
      <c r="B90" s="160" t="str">
        <f aca="false">EXPT_VL!B90</f>
        <v>2016:1</v>
      </c>
      <c r="C90" s="169" t="n">
        <v>5971.46032581412</v>
      </c>
      <c r="D90" s="169" t="n">
        <v>5494.882173588</v>
      </c>
      <c r="E90" s="169" t="n">
        <v>5535.82148933543</v>
      </c>
      <c r="F90" s="169" t="n">
        <v>9626.68569637251</v>
      </c>
      <c r="G90" s="169" t="n">
        <v>1995.88311185787</v>
      </c>
      <c r="H90" s="169" t="n">
        <v>6513.70427410063</v>
      </c>
      <c r="I90" s="166" t="n">
        <v>2442.82147514584</v>
      </c>
      <c r="J90" s="166" t="n">
        <v>5159.49919346839</v>
      </c>
      <c r="K90" s="167" t="n">
        <v>29279.4311374711</v>
      </c>
      <c r="L90" s="168" t="n">
        <f aca="false">SUM(C90:K90)</f>
        <v>72020.1888771539</v>
      </c>
      <c r="M90" s="170" t="n">
        <f aca="false">(L90-L86)/L86</f>
        <v>0.0312029076595719</v>
      </c>
    </row>
    <row r="91" customFormat="false" ht="12.75" hidden="false" customHeight="true" outlineLevel="0" collapsed="false">
      <c r="B91" s="160" t="str">
        <f aca="false">EXPT_VL!B91</f>
        <v>2016:2</v>
      </c>
      <c r="C91" s="169" t="n">
        <v>6003.07015653044</v>
      </c>
      <c r="D91" s="169" t="n">
        <v>6056.05333683459</v>
      </c>
      <c r="E91" s="169" t="n">
        <v>5711.7960508342</v>
      </c>
      <c r="F91" s="169" t="n">
        <v>10750.574236364</v>
      </c>
      <c r="G91" s="169" t="n">
        <v>1738.87512870625</v>
      </c>
      <c r="H91" s="169" t="n">
        <v>7177.43426845296</v>
      </c>
      <c r="I91" s="166" t="n">
        <v>3065.39796016796</v>
      </c>
      <c r="J91" s="166" t="n">
        <v>5978.69521194192</v>
      </c>
      <c r="K91" s="167" t="n">
        <v>31834.6815051208</v>
      </c>
      <c r="L91" s="168" t="n">
        <f aca="false">SUM(C91:K91)</f>
        <v>78316.5778549532</v>
      </c>
      <c r="M91" s="170" t="n">
        <f aca="false">(L91-L87)/L87</f>
        <v>0.0575833023050268</v>
      </c>
    </row>
    <row r="92" customFormat="false" ht="12.75" hidden="false" customHeight="false" outlineLevel="0" collapsed="false">
      <c r="B92" s="160" t="str">
        <f aca="false">EXPT_VL!B92</f>
        <v>2016:3</v>
      </c>
      <c r="C92" s="169" t="n">
        <v>5248.28203403589</v>
      </c>
      <c r="D92" s="169" t="n">
        <v>6739.41091424737</v>
      </c>
      <c r="E92" s="169" t="n">
        <v>5689.10026491019</v>
      </c>
      <c r="F92" s="169" t="n">
        <v>9531.04151244286</v>
      </c>
      <c r="G92" s="169" t="n">
        <v>1676.63276471753</v>
      </c>
      <c r="H92" s="169" t="n">
        <v>7281.21521209322</v>
      </c>
      <c r="I92" s="166" t="n">
        <v>2523.98832666038</v>
      </c>
      <c r="J92" s="166" t="n">
        <v>4900.51425762966</v>
      </c>
      <c r="K92" s="167" t="n">
        <v>29610.9507904866</v>
      </c>
      <c r="L92" s="168" t="n">
        <f aca="false">SUM(C92:K92)</f>
        <v>73201.1360772237</v>
      </c>
      <c r="M92" s="170" t="n">
        <f aca="false">(L92-L88)/L88</f>
        <v>0.0276758257157909</v>
      </c>
    </row>
    <row r="93" customFormat="false" ht="12.75" hidden="false" customHeight="false" outlineLevel="0" collapsed="false">
      <c r="B93" s="160" t="str">
        <f aca="false">EXPT_VL!B93</f>
        <v>2016:4</v>
      </c>
      <c r="C93" s="169" t="n">
        <v>6837.00186394056</v>
      </c>
      <c r="D93" s="169" t="n">
        <v>6738.18649460794</v>
      </c>
      <c r="E93" s="169" t="n">
        <v>6348.64440266332</v>
      </c>
      <c r="F93" s="169" t="n">
        <v>10223.3873354973</v>
      </c>
      <c r="G93" s="169" t="n">
        <v>1580.58282591546</v>
      </c>
      <c r="H93" s="169" t="n">
        <v>8223.37239898372</v>
      </c>
      <c r="I93" s="166" t="n">
        <v>2559.46321822092</v>
      </c>
      <c r="J93" s="166" t="n">
        <v>5478.73767863689</v>
      </c>
      <c r="K93" s="167" t="n">
        <v>29433.6584081355</v>
      </c>
      <c r="L93" s="168" t="n">
        <f aca="false">SUM(C93:K93)</f>
        <v>77423.0346266016</v>
      </c>
      <c r="M93" s="170" t="n">
        <f aca="false">(L93-L89)/L89</f>
        <v>0.0200734904983853</v>
      </c>
    </row>
    <row r="95" customFormat="false" ht="12.75" hidden="false" customHeight="false" outlineLevel="0" collapsed="false">
      <c r="A95" s="187" t="s">
        <v>158</v>
      </c>
    </row>
    <row r="96" customFormat="false" ht="12.75" hidden="false" customHeight="false" outlineLevel="0" collapsed="false">
      <c r="A96" s="187"/>
      <c r="B96" s="160" t="str">
        <f aca="false">EXPT_VL!B96</f>
        <v>2017:1</v>
      </c>
      <c r="C96" s="161" t="n">
        <v>6284.89651375429</v>
      </c>
      <c r="D96" s="161" t="n">
        <v>6641.15934712203</v>
      </c>
      <c r="E96" s="161" t="n">
        <v>6499.40956489408</v>
      </c>
      <c r="F96" s="161" t="n">
        <v>10386.7035198811</v>
      </c>
      <c r="G96" s="161" t="n">
        <v>1554.51067182804</v>
      </c>
      <c r="H96" s="161" t="n">
        <v>7990.91541318955</v>
      </c>
      <c r="I96" s="162" t="n">
        <v>2908.13381514064</v>
      </c>
      <c r="J96" s="162" t="n">
        <v>5404.04206385767</v>
      </c>
      <c r="K96" s="163" t="n">
        <v>31067.9207513406</v>
      </c>
      <c r="L96" s="164" t="n">
        <f aca="false">SUM(C96:K96)</f>
        <v>78737.691661008</v>
      </c>
      <c r="M96" s="165" t="n">
        <f aca="false">(L96-L90)/L90</f>
        <v>0.093272496067904</v>
      </c>
    </row>
    <row r="97" customFormat="false" ht="12.75" hidden="false" customHeight="false" outlineLevel="0" collapsed="false">
      <c r="A97" s="187"/>
      <c r="B97" s="160" t="str">
        <f aca="false">EXPT_VL!B97</f>
        <v>2017:2</v>
      </c>
      <c r="C97" s="161" t="n">
        <v>5696.89310506804</v>
      </c>
      <c r="D97" s="161" t="n">
        <v>6905.2344296077</v>
      </c>
      <c r="E97" s="161" t="n">
        <v>6549.26450673784</v>
      </c>
      <c r="F97" s="161" t="n">
        <v>11184.6533178217</v>
      </c>
      <c r="G97" s="161" t="n">
        <v>2307.82673770609</v>
      </c>
      <c r="H97" s="161" t="n">
        <v>8369.34251781052</v>
      </c>
      <c r="I97" s="162" t="n">
        <v>3325.17367707213</v>
      </c>
      <c r="J97" s="162" t="n">
        <v>5735.13971431274</v>
      </c>
      <c r="K97" s="163" t="n">
        <v>32095.7499130665</v>
      </c>
      <c r="L97" s="164" t="n">
        <f aca="false">SUM(C97:K97)</f>
        <v>82169.2779192032</v>
      </c>
      <c r="M97" s="165" t="n">
        <f aca="false">(L97-L91)/L91</f>
        <v>0.049193927643078</v>
      </c>
    </row>
    <row r="98" customFormat="false" ht="12.75" hidden="false" customHeight="false" outlineLevel="0" collapsed="false">
      <c r="A98" s="187"/>
      <c r="B98" s="160" t="str">
        <f aca="false">EXPT_VL!B98</f>
        <v>2017:3</v>
      </c>
      <c r="C98" s="161" t="n">
        <v>6981.79825451338</v>
      </c>
      <c r="D98" s="161" t="n">
        <v>5962.52221424648</v>
      </c>
      <c r="E98" s="161" t="n">
        <v>7180.03852010925</v>
      </c>
      <c r="F98" s="161" t="n">
        <v>10021.0319109432</v>
      </c>
      <c r="G98" s="161" t="n">
        <v>2088.51330778559</v>
      </c>
      <c r="H98" s="161" t="n">
        <v>9129.6542380083</v>
      </c>
      <c r="I98" s="162" t="n">
        <v>2353.61162962158</v>
      </c>
      <c r="J98" s="162" t="n">
        <v>5703.15673783378</v>
      </c>
      <c r="K98" s="163" t="n">
        <v>30241.799777031</v>
      </c>
      <c r="L98" s="164" t="n">
        <f aca="false">SUM(C98:K98)</f>
        <v>79662.1265900925</v>
      </c>
      <c r="M98" s="165" t="n">
        <f aca="false">(L98-L92)/L92</f>
        <v>0.0882635278508903</v>
      </c>
    </row>
    <row r="99" customFormat="false" ht="12.75" hidden="false" customHeight="false" outlineLevel="0" collapsed="false">
      <c r="A99" s="187"/>
      <c r="B99" s="160" t="str">
        <f aca="false">EXPT_VL!B99</f>
        <v>2017:4</v>
      </c>
      <c r="C99" s="161" t="n">
        <v>7098.23376927766</v>
      </c>
      <c r="D99" s="161" t="n">
        <v>6926.77810509258</v>
      </c>
      <c r="E99" s="161" t="n">
        <v>7760.0842266891</v>
      </c>
      <c r="F99" s="161" t="n">
        <v>10775.6065146298</v>
      </c>
      <c r="G99" s="161" t="n">
        <v>1975.48775921464</v>
      </c>
      <c r="H99" s="161" t="n">
        <v>8042.59622442675</v>
      </c>
      <c r="I99" s="162" t="n">
        <v>2802.66773760345</v>
      </c>
      <c r="J99" s="162" t="n">
        <v>6383.38398685288</v>
      </c>
      <c r="K99" s="163" t="n">
        <v>30495.4706628339</v>
      </c>
      <c r="L99" s="164" t="n">
        <f aca="false">SUM(C99:K99)</f>
        <v>82260.3089866208</v>
      </c>
      <c r="M99" s="165" t="n">
        <f aca="false">(L99-L93)/L93</f>
        <v>0.0624784908438235</v>
      </c>
    </row>
    <row r="100" customFormat="false" ht="12.75" hidden="false" customHeight="false" outlineLevel="0" collapsed="false">
      <c r="A100" s="187"/>
      <c r="B100" s="160" t="str">
        <f aca="false">EXPT_VL!B100</f>
        <v>2018:1</v>
      </c>
      <c r="C100" s="169" t="n">
        <v>6268.02399529233</v>
      </c>
      <c r="D100" s="169" t="n">
        <v>6449.52074868886</v>
      </c>
      <c r="E100" s="169" t="n">
        <v>7062.68625414613</v>
      </c>
      <c r="F100" s="169" t="n">
        <v>10454.6231636107</v>
      </c>
      <c r="G100" s="169" t="n">
        <v>2113.36695536884</v>
      </c>
      <c r="H100" s="169" t="n">
        <v>8132.31498422402</v>
      </c>
      <c r="I100" s="166" t="n">
        <v>2577.98760703904</v>
      </c>
      <c r="J100" s="166" t="n">
        <v>5543.49118039114</v>
      </c>
      <c r="K100" s="167" t="n">
        <v>31563.7879782136</v>
      </c>
      <c r="L100" s="168" t="n">
        <f aca="false">SUM(C100:K100)</f>
        <v>80165.8028669747</v>
      </c>
      <c r="M100" s="170" t="n">
        <f aca="false">(L100-L96)/L96</f>
        <v>0.0181375803105227</v>
      </c>
    </row>
    <row r="101" customFormat="false" ht="12.75" hidden="false" customHeight="false" outlineLevel="0" collapsed="false">
      <c r="A101" s="187"/>
      <c r="B101" s="160" t="str">
        <f aca="false">EXPT_VL!B101</f>
        <v>2018:2</v>
      </c>
      <c r="C101" s="169" t="n">
        <v>7652.4077447344</v>
      </c>
      <c r="D101" s="169" t="n">
        <v>7085.58315580559</v>
      </c>
      <c r="E101" s="169" t="n">
        <v>5875.3983620469</v>
      </c>
      <c r="F101" s="169" t="n">
        <v>10897.5645567223</v>
      </c>
      <c r="G101" s="169" t="n">
        <v>2074.42183037208</v>
      </c>
      <c r="H101" s="169" t="n">
        <v>8475.28563043756</v>
      </c>
      <c r="I101" s="166" t="n">
        <v>2630.94571552466</v>
      </c>
      <c r="J101" s="166" t="n">
        <v>6376.71402742262</v>
      </c>
      <c r="K101" s="167" t="n">
        <v>32348.5110904935</v>
      </c>
      <c r="L101" s="168" t="n">
        <f aca="false">SUM(C101:K101)</f>
        <v>83416.8321135596</v>
      </c>
      <c r="M101" s="170" t="n">
        <f aca="false">(L101-L97)/L97</f>
        <v>0.0151827328406495</v>
      </c>
    </row>
    <row r="102" customFormat="false" ht="12.75" hidden="false" customHeight="false" outlineLevel="0" collapsed="false">
      <c r="A102" s="187"/>
      <c r="B102" s="160" t="str">
        <f aca="false">EXPT_VL!B102</f>
        <v>2018:3</v>
      </c>
      <c r="C102" s="169" t="n">
        <v>6177.21823997488</v>
      </c>
      <c r="D102" s="169" t="n">
        <v>6984.98336697927</v>
      </c>
      <c r="E102" s="169" t="n">
        <v>7896.82484394256</v>
      </c>
      <c r="F102" s="169" t="n">
        <v>10352.820535596</v>
      </c>
      <c r="G102" s="169" t="n">
        <v>1728.38082178549</v>
      </c>
      <c r="H102" s="169" t="n">
        <v>9486.82330046478</v>
      </c>
      <c r="I102" s="166" t="n">
        <v>3154.83401377122</v>
      </c>
      <c r="J102" s="166" t="n">
        <v>5363.18200558393</v>
      </c>
      <c r="K102" s="167" t="n">
        <v>31115.6574696238</v>
      </c>
      <c r="L102" s="168" t="n">
        <f aca="false">SUM(C102:K102)</f>
        <v>82260.724597722</v>
      </c>
      <c r="M102" s="170" t="n">
        <f aca="false">(L102-L98)/L98</f>
        <v>0.0326202440088088</v>
      </c>
    </row>
    <row r="103" customFormat="false" ht="12.75" hidden="false" customHeight="false" outlineLevel="0" collapsed="false">
      <c r="A103" s="187"/>
      <c r="B103" s="160" t="str">
        <f aca="false">EXPT_VL!B103</f>
        <v>2018:4</v>
      </c>
      <c r="C103" s="169" t="n">
        <v>7099.26706864856</v>
      </c>
      <c r="D103" s="169" t="n">
        <v>6351.1571102739</v>
      </c>
      <c r="E103" s="169" t="n">
        <v>8058.23104873346</v>
      </c>
      <c r="F103" s="169" t="n">
        <v>11217.5117462043</v>
      </c>
      <c r="G103" s="169" t="n">
        <v>2044.00736102902</v>
      </c>
      <c r="H103" s="169" t="n">
        <v>8240.10481158536</v>
      </c>
      <c r="I103" s="166" t="n">
        <v>2711.33255621548</v>
      </c>
      <c r="J103" s="166" t="n">
        <v>5466.30759153189</v>
      </c>
      <c r="K103" s="167" t="n">
        <v>31317.0970236755</v>
      </c>
      <c r="L103" s="168" t="n">
        <f aca="false">SUM(C103:K103)</f>
        <v>82505.0163178974</v>
      </c>
      <c r="M103" s="170" t="n">
        <f aca="false">(L103-L99)/L99</f>
        <v>0.00297479226970118</v>
      </c>
    </row>
    <row r="104" customFormat="false" ht="12.75" hidden="false" customHeight="false" outlineLevel="0" collapsed="false">
      <c r="A104" s="187"/>
      <c r="B104" s="160" t="str">
        <f aca="false">EXPT_VL!B104</f>
        <v>2019:1</v>
      </c>
      <c r="C104" s="179" t="n">
        <v>6449.07190123134</v>
      </c>
      <c r="D104" s="179" t="n">
        <v>7112.24827777291</v>
      </c>
      <c r="E104" s="179" t="n">
        <v>7236.68590395769</v>
      </c>
      <c r="F104" s="179" t="n">
        <v>10200.5369100007</v>
      </c>
      <c r="G104" s="179" t="n">
        <v>2154.54070641649</v>
      </c>
      <c r="H104" s="179" t="n">
        <v>8190.13070996985</v>
      </c>
      <c r="I104" s="180" t="n">
        <v>2931.44002837662</v>
      </c>
      <c r="J104" s="180" t="n">
        <v>6418.6247863218</v>
      </c>
      <c r="K104" s="181" t="n">
        <v>31147.3072150395</v>
      </c>
      <c r="L104" s="182" t="n">
        <f aca="false">SUM(C104:K104)</f>
        <v>81840.5864390869</v>
      </c>
      <c r="M104" s="165" t="n">
        <f aca="false">(L104-L100)/L100</f>
        <v>0.0208914962766766</v>
      </c>
    </row>
  </sheetData>
  <mergeCells count="8">
    <mergeCell ref="L1:M2"/>
    <mergeCell ref="Z1:AA2"/>
    <mergeCell ref="AH1:AJ1"/>
    <mergeCell ref="AK1:AL2"/>
    <mergeCell ref="AS1:AT1"/>
    <mergeCell ref="AW1:AX2"/>
    <mergeCell ref="O28:O29"/>
    <mergeCell ref="A95:A104"/>
  </mergeCells>
  <hyperlinks>
    <hyperlink ref="L1" location="Indice!A1" display="Índice"/>
    <hyperlink ref="Z1" location="Indice!A1" display="Índice"/>
    <hyperlink ref="AK1" location="Indice!A1" display="Índice"/>
    <hyperlink ref="AW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H104"/>
  <sheetViews>
    <sheetView showFormulas="false" showGridLines="false" showRowColHeaders="false" showZeros="true" rightToLeft="false" tabSelected="false" showOutlineSymbols="true" defaultGridColor="true" view="normal" topLeftCell="E1" colorId="64" zoomScale="100" zoomScaleNormal="100" zoomScalePageLayoutView="100" workbookViewId="0">
      <selection pane="topLeft" activeCell="W5" activeCellId="0" sqref="W5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1" min="3" style="0" width="11.04"/>
    <col collapsed="false" customWidth="true" hidden="false" outlineLevel="0" max="12" min="12" style="0" width="12.69"/>
    <col collapsed="false" customWidth="true" hidden="false" outlineLevel="0" max="13" min="13" style="0" width="11.04"/>
    <col collapsed="false" customWidth="true" hidden="false" outlineLevel="0" max="14" min="14" style="0" width="6.13"/>
    <col collapsed="false" customWidth="true" hidden="false" outlineLevel="0" max="15" min="15" style="0" width="11.69"/>
    <col collapsed="false" customWidth="false" hidden="false" outlineLevel="0" max="16" min="16" style="0" width="11.55"/>
    <col collapsed="false" customWidth="true" hidden="false" outlineLevel="0" max="21" min="17" style="0" width="11.04"/>
    <col collapsed="false" customWidth="true" hidden="false" outlineLevel="0" max="23" min="22" style="0" width="13.83"/>
    <col collapsed="false" customWidth="true" hidden="false" outlineLevel="0" max="1025" min="24" style="0" width="11.04"/>
  </cols>
  <sheetData>
    <row r="1" customFormat="false" ht="15.75" hidden="false" customHeight="false" outlineLevel="0" collapsed="false">
      <c r="B1" s="133" t="s">
        <v>4</v>
      </c>
      <c r="D1" s="10"/>
      <c r="E1" s="10"/>
      <c r="F1" s="10"/>
      <c r="G1" s="10"/>
      <c r="L1" s="134" t="s">
        <v>0</v>
      </c>
      <c r="M1" s="134"/>
      <c r="P1" s="133" t="s">
        <v>4</v>
      </c>
      <c r="R1" s="0" t="s">
        <v>234</v>
      </c>
      <c r="Y1" s="134" t="s">
        <v>0</v>
      </c>
      <c r="Z1" s="134"/>
    </row>
    <row r="2" customFormat="false" ht="13.5" hidden="false" customHeight="false" outlineLevel="0" collapsed="false">
      <c r="B2" s="10" t="s">
        <v>260</v>
      </c>
      <c r="L2" s="134"/>
      <c r="M2" s="134"/>
      <c r="P2" s="10" t="s">
        <v>261</v>
      </c>
      <c r="Y2" s="134"/>
      <c r="Z2" s="134"/>
    </row>
    <row r="3" customFormat="false" ht="13.5" hidden="false" customHeight="false" outlineLevel="0" collapsed="false">
      <c r="B3" s="21" t="str">
        <f aca="false">EXPT_VL!B3</f>
        <v>Periodo:1995:1-2019:1</v>
      </c>
      <c r="C3" s="21"/>
      <c r="P3" s="21" t="str">
        <f aca="false">EXPT_TN!$P$3</f>
        <v>Periodo:1995:1-2019:1</v>
      </c>
    </row>
    <row r="4" customFormat="false" ht="13.5" hidden="false" customHeight="false" outlineLevel="0" collapsed="false">
      <c r="B4" s="21" t="s">
        <v>17</v>
      </c>
      <c r="P4" s="21" t="s">
        <v>262</v>
      </c>
    </row>
    <row r="5" customFormat="false" ht="35.25" hidden="false" customHeight="false" outlineLevel="0" collapsed="false">
      <c r="B5" s="136" t="s">
        <v>124</v>
      </c>
      <c r="C5" s="137" t="s">
        <v>47</v>
      </c>
      <c r="D5" s="137" t="s">
        <v>73</v>
      </c>
      <c r="E5" s="137" t="s">
        <v>116</v>
      </c>
      <c r="F5" s="137" t="s">
        <v>76</v>
      </c>
      <c r="G5" s="137" t="s">
        <v>77</v>
      </c>
      <c r="H5" s="137" t="s">
        <v>79</v>
      </c>
      <c r="I5" s="137" t="s">
        <v>82</v>
      </c>
      <c r="J5" s="138" t="s">
        <v>83</v>
      </c>
      <c r="K5" s="139" t="s">
        <v>125</v>
      </c>
      <c r="L5" s="140" t="s">
        <v>263</v>
      </c>
      <c r="M5" s="141" t="s">
        <v>127</v>
      </c>
      <c r="N5" s="183"/>
      <c r="P5" s="142" t="s">
        <v>128</v>
      </c>
      <c r="Q5" s="137" t="s">
        <v>47</v>
      </c>
      <c r="R5" s="137" t="s">
        <v>73</v>
      </c>
      <c r="S5" s="137" t="str">
        <f aca="false">E5</f>
        <v>Castilla La Mancha</v>
      </c>
      <c r="T5" s="137" t="s">
        <v>76</v>
      </c>
      <c r="U5" s="137" t="s">
        <v>77</v>
      </c>
      <c r="V5" s="137" t="s">
        <v>79</v>
      </c>
      <c r="W5" s="137" t="s">
        <v>82</v>
      </c>
      <c r="X5" s="137" t="s">
        <v>83</v>
      </c>
      <c r="Y5" s="143" t="s">
        <v>125</v>
      </c>
      <c r="Z5" s="144" t="s">
        <v>129</v>
      </c>
    </row>
    <row r="6" customFormat="false" ht="13.5" hidden="false" customHeight="false" outlineLevel="0" collapsed="false">
      <c r="B6" s="155" t="s">
        <v>130</v>
      </c>
      <c r="C6" s="150" t="n">
        <v>16543.9666828029</v>
      </c>
      <c r="D6" s="150" t="n">
        <v>8038.05628208127</v>
      </c>
      <c r="E6" s="150" t="n">
        <v>4209.61495007378</v>
      </c>
      <c r="F6" s="150" t="n">
        <v>13616.9512301845</v>
      </c>
      <c r="G6" s="150" t="n">
        <v>2328.90509092333</v>
      </c>
      <c r="H6" s="150" t="n">
        <v>4570.87467612213</v>
      </c>
      <c r="I6" s="151" t="n">
        <v>1757.61649045022</v>
      </c>
      <c r="J6" s="151" t="n">
        <v>9181.25622940399</v>
      </c>
      <c r="K6" s="152" t="n">
        <v>55858.1995260795</v>
      </c>
      <c r="L6" s="153" t="n">
        <f aca="false">SUM(C6:K6)</f>
        <v>116105.441158122</v>
      </c>
      <c r="M6" s="154"/>
      <c r="N6" s="183"/>
      <c r="P6" s="155" t="n">
        <v>1995</v>
      </c>
      <c r="Q6" s="150" t="n">
        <f aca="false">SUM(C6:C9)</f>
        <v>67641.2238621785</v>
      </c>
      <c r="R6" s="150" t="n">
        <f aca="false">SUM(D6:D9)</f>
        <v>33324.701136</v>
      </c>
      <c r="S6" s="150" t="n">
        <f aca="false">SUM(E6:E9)</f>
        <v>21547.83976</v>
      </c>
      <c r="T6" s="150" t="n">
        <f aca="false">SUM(F6:F9)</f>
        <v>45680.0436563739</v>
      </c>
      <c r="U6" s="150" t="n">
        <f aca="false">SUM(G6:G9)</f>
        <v>6708.1328</v>
      </c>
      <c r="V6" s="150" t="n">
        <f aca="false">SUM(H6:H9)</f>
        <v>19510.20343</v>
      </c>
      <c r="W6" s="151" t="n">
        <f aca="false">SUM(I6:I9)</f>
        <v>9424.8561</v>
      </c>
      <c r="X6" s="151" t="n">
        <f aca="false">SUM(J6:J9)</f>
        <v>28055.9550556408</v>
      </c>
      <c r="Y6" s="152" t="n">
        <f aca="false">SUM(K6:K9)</f>
        <v>194067.061800335</v>
      </c>
      <c r="Z6" s="153" t="n">
        <f aca="false">SUM(L6:L9)</f>
        <v>425960.017600528</v>
      </c>
      <c r="BH6" s="184"/>
    </row>
    <row r="7" customFormat="false" ht="12.75" hidden="false" customHeight="false" outlineLevel="0" collapsed="false">
      <c r="B7" s="160" t="s">
        <v>131</v>
      </c>
      <c r="C7" s="161" t="n">
        <v>18352.9174582874</v>
      </c>
      <c r="D7" s="161" t="n">
        <v>7955.43213388941</v>
      </c>
      <c r="E7" s="161" t="n">
        <v>4821.31228430861</v>
      </c>
      <c r="F7" s="161" t="n">
        <v>11039.2582838308</v>
      </c>
      <c r="G7" s="161" t="n">
        <v>1167.70787183877</v>
      </c>
      <c r="H7" s="161" t="n">
        <v>7901.32971042418</v>
      </c>
      <c r="I7" s="162" t="n">
        <v>3170.99580343391</v>
      </c>
      <c r="J7" s="162" t="n">
        <v>6199.05856663012</v>
      </c>
      <c r="K7" s="163" t="n">
        <v>48291.9295821186</v>
      </c>
      <c r="L7" s="164" t="n">
        <f aca="false">SUM(C7:K7)</f>
        <v>108899.941694762</v>
      </c>
      <c r="M7" s="165"/>
      <c r="N7" s="183"/>
      <c r="P7" s="160" t="n">
        <v>1996</v>
      </c>
      <c r="Q7" s="166" t="n">
        <f aca="false">SUM(C10:C13)</f>
        <v>63585.8610578865</v>
      </c>
      <c r="R7" s="166" t="n">
        <f aca="false">SUM(D10:D13)</f>
        <v>33978.81765</v>
      </c>
      <c r="S7" s="166" t="n">
        <f aca="false">SUM(E10:E13)</f>
        <v>18269.489</v>
      </c>
      <c r="T7" s="166" t="n">
        <f aca="false">SUM(F10:F13)</f>
        <v>47135.9929938263</v>
      </c>
      <c r="U7" s="166" t="n">
        <f aca="false">SUM(G10:G13)</f>
        <v>5800.8186</v>
      </c>
      <c r="V7" s="166" t="n">
        <f aca="false">SUM(H10:H13)</f>
        <v>17625.48395</v>
      </c>
      <c r="W7" s="166" t="n">
        <f aca="false">SUM(I10:I13)</f>
        <v>7078.6665</v>
      </c>
      <c r="X7" s="166" t="n">
        <f aca="false">SUM(J10:J13)</f>
        <v>23940.0388476811</v>
      </c>
      <c r="Y7" s="167" t="n">
        <f aca="false">SUM(K10:K13)</f>
        <v>186234.113980263</v>
      </c>
      <c r="Z7" s="168" t="n">
        <f aca="false">SUM(L10:L13)</f>
        <v>403649.282579657</v>
      </c>
      <c r="BH7" s="184"/>
    </row>
    <row r="8" customFormat="false" ht="12.75" hidden="false" customHeight="false" outlineLevel="0" collapsed="false">
      <c r="B8" s="160" t="s">
        <v>132</v>
      </c>
      <c r="C8" s="161" t="n">
        <v>18764.5313089563</v>
      </c>
      <c r="D8" s="161" t="n">
        <v>7306.24239809625</v>
      </c>
      <c r="E8" s="161" t="n">
        <v>6660.34436646067</v>
      </c>
      <c r="F8" s="161" t="n">
        <v>10163.9757339151</v>
      </c>
      <c r="G8" s="161" t="n">
        <v>2043.89796423038</v>
      </c>
      <c r="H8" s="161" t="n">
        <v>3889.90866707835</v>
      </c>
      <c r="I8" s="162" t="n">
        <v>2535.07975124711</v>
      </c>
      <c r="J8" s="162" t="n">
        <v>6363.69092971701</v>
      </c>
      <c r="K8" s="163" t="n">
        <v>44384.0928700932</v>
      </c>
      <c r="L8" s="164" t="n">
        <f aca="false">SUM(C8:K8)</f>
        <v>102111.763989794</v>
      </c>
      <c r="M8" s="165"/>
      <c r="N8" s="183"/>
      <c r="P8" s="160" t="n">
        <v>1997</v>
      </c>
      <c r="Q8" s="150" t="n">
        <f aca="false">SUM(C14:C17)</f>
        <v>65052.4227305005</v>
      </c>
      <c r="R8" s="150" t="n">
        <f aca="false">SUM(D14:D17)</f>
        <v>35642.043196</v>
      </c>
      <c r="S8" s="150" t="n">
        <f aca="false">SUM(E14:E17)</f>
        <v>21221.30365</v>
      </c>
      <c r="T8" s="150" t="n">
        <f aca="false">SUM(F14:F17)</f>
        <v>51684.8502590802</v>
      </c>
      <c r="U8" s="150" t="n">
        <f aca="false">SUM(G14:G17)</f>
        <v>6332.1848</v>
      </c>
      <c r="V8" s="150" t="n">
        <f aca="false">SUM(H14:H17)</f>
        <v>19097.5049</v>
      </c>
      <c r="W8" s="151" t="n">
        <f aca="false">SUM(I14:I17)</f>
        <v>8949.459425</v>
      </c>
      <c r="X8" s="151" t="n">
        <f aca="false">SUM(J14:J17)</f>
        <v>29473.7724033703</v>
      </c>
      <c r="Y8" s="163" t="n">
        <f aca="false">SUM(K14:K17)</f>
        <v>187012.345696847</v>
      </c>
      <c r="Z8" s="164" t="n">
        <f aca="false">SUM(L14:L17)</f>
        <v>424465.887060798</v>
      </c>
      <c r="BH8" s="184"/>
    </row>
    <row r="9" customFormat="false" ht="12.75" hidden="false" customHeight="false" outlineLevel="0" collapsed="false">
      <c r="B9" s="160" t="s">
        <v>133</v>
      </c>
      <c r="C9" s="161" t="n">
        <v>13979.8084121319</v>
      </c>
      <c r="D9" s="161" t="n">
        <v>10024.9703219331</v>
      </c>
      <c r="E9" s="161" t="n">
        <v>5856.56815915693</v>
      </c>
      <c r="F9" s="161" t="n">
        <v>10859.8584084435</v>
      </c>
      <c r="G9" s="161" t="n">
        <v>1167.62187300752</v>
      </c>
      <c r="H9" s="161" t="n">
        <v>3148.09037637534</v>
      </c>
      <c r="I9" s="162" t="n">
        <v>1961.16405486876</v>
      </c>
      <c r="J9" s="162" t="n">
        <v>6311.9493298897</v>
      </c>
      <c r="K9" s="163" t="n">
        <v>45532.8398220435</v>
      </c>
      <c r="L9" s="164" t="n">
        <f aca="false">SUM(C9:K9)</f>
        <v>98842.8707578502</v>
      </c>
      <c r="M9" s="165"/>
      <c r="N9" s="183"/>
      <c r="P9" s="160" t="n">
        <v>1998</v>
      </c>
      <c r="Q9" s="166" t="n">
        <f aca="false">SUM(C18:C21)</f>
        <v>80689.5983538894</v>
      </c>
      <c r="R9" s="166" t="n">
        <f aca="false">SUM(D18:D21)</f>
        <v>43511.935789</v>
      </c>
      <c r="S9" s="166" t="n">
        <f aca="false">SUM(E18:E21)</f>
        <v>21692.812144</v>
      </c>
      <c r="T9" s="166" t="n">
        <f aca="false">SUM(F18:F21)</f>
        <v>62096.3455312256</v>
      </c>
      <c r="U9" s="166" t="n">
        <f aca="false">SUM(G18:G21)</f>
        <v>6902.402196</v>
      </c>
      <c r="V9" s="166" t="n">
        <f aca="false">SUM(H18:H21)</f>
        <v>21208.5638</v>
      </c>
      <c r="W9" s="166" t="n">
        <f aca="false">SUM(I18:I21)</f>
        <v>8909.54375</v>
      </c>
      <c r="X9" s="166" t="n">
        <f aca="false">SUM(J18:J21)</f>
        <v>29976.37128549</v>
      </c>
      <c r="Y9" s="167" t="n">
        <f aca="false">SUM(K18:K21)</f>
        <v>209238.434012443</v>
      </c>
      <c r="Z9" s="168" t="n">
        <f aca="false">SUM(L18:L21)</f>
        <v>484226.006862048</v>
      </c>
      <c r="BH9" s="184"/>
    </row>
    <row r="10" customFormat="false" ht="12.75" hidden="false" customHeight="false" outlineLevel="0" collapsed="false">
      <c r="B10" s="160" t="s">
        <v>134</v>
      </c>
      <c r="C10" s="169" t="n">
        <v>15172.7280100301</v>
      </c>
      <c r="D10" s="169" t="n">
        <v>6681.64535113522</v>
      </c>
      <c r="E10" s="169" t="n">
        <v>4646.66634888229</v>
      </c>
      <c r="F10" s="169" t="n">
        <v>12037.7546511425</v>
      </c>
      <c r="G10" s="169" t="n">
        <v>1250.92510825106</v>
      </c>
      <c r="H10" s="169" t="n">
        <v>3741.34248079555</v>
      </c>
      <c r="I10" s="166" t="n">
        <v>1783.55930997328</v>
      </c>
      <c r="J10" s="166" t="n">
        <v>5564.72680786846</v>
      </c>
      <c r="K10" s="167" t="n">
        <v>47673.3397976753</v>
      </c>
      <c r="L10" s="168" t="n">
        <f aca="false">SUM(C10:K10)</f>
        <v>98552.6878657538</v>
      </c>
      <c r="M10" s="170" t="n">
        <f aca="false">(L10-L6)/L6</f>
        <v>-0.151179420337959</v>
      </c>
      <c r="N10" s="183"/>
      <c r="P10" s="160" t="n">
        <v>1999</v>
      </c>
      <c r="Q10" s="150" t="n">
        <f aca="false">SUM(C22:C25)</f>
        <v>97914.6682399959</v>
      </c>
      <c r="R10" s="150" t="n">
        <f aca="false">SUM(D22:D25)</f>
        <v>52036.343496</v>
      </c>
      <c r="S10" s="150" t="n">
        <f aca="false">SUM(E22:E25)</f>
        <v>25147.716</v>
      </c>
      <c r="T10" s="150" t="n">
        <f aca="false">SUM(F22:F25)</f>
        <v>73209.348807219</v>
      </c>
      <c r="U10" s="150" t="n">
        <f aca="false">SUM(G22:G25)</f>
        <v>10265.277998</v>
      </c>
      <c r="V10" s="150" t="n">
        <f aca="false">SUM(H22:H25)</f>
        <v>25959.6068988553</v>
      </c>
      <c r="W10" s="151" t="n">
        <f aca="false">SUM(I22:I25)</f>
        <v>11435.0916</v>
      </c>
      <c r="X10" s="151" t="n">
        <f aca="false">SUM(J22:J25)</f>
        <v>33278.4206850576</v>
      </c>
      <c r="Y10" s="163" t="n">
        <f aca="false">SUM(K22:K25)</f>
        <v>241114.971015276</v>
      </c>
      <c r="Z10" s="164" t="n">
        <f aca="false">SUM(L22:L25)</f>
        <v>570361.444740403</v>
      </c>
      <c r="BH10" s="184"/>
    </row>
    <row r="11" customFormat="false" ht="12.75" hidden="false" customHeight="false" outlineLevel="0" collapsed="false">
      <c r="B11" s="160" t="s">
        <v>135</v>
      </c>
      <c r="C11" s="169" t="n">
        <v>18124.7940018498</v>
      </c>
      <c r="D11" s="169" t="n">
        <v>8260.35675408678</v>
      </c>
      <c r="E11" s="169" t="n">
        <v>3886.2310155018</v>
      </c>
      <c r="F11" s="169" t="n">
        <v>10669.5945488471</v>
      </c>
      <c r="G11" s="169" t="n">
        <v>1290.6535683329</v>
      </c>
      <c r="H11" s="169" t="n">
        <v>5413.33136257537</v>
      </c>
      <c r="I11" s="166" t="n">
        <v>1712.06826712296</v>
      </c>
      <c r="J11" s="166" t="n">
        <v>7104.74497000121</v>
      </c>
      <c r="K11" s="167" t="n">
        <v>48201.1211835221</v>
      </c>
      <c r="L11" s="168" t="n">
        <f aca="false">SUM(C11:K11)</f>
        <v>104662.89567184</v>
      </c>
      <c r="M11" s="170" t="n">
        <f aca="false">(L11-L7)/L7</f>
        <v>-0.0389076978094067</v>
      </c>
      <c r="N11" s="183"/>
      <c r="P11" s="160" t="n">
        <v>2000</v>
      </c>
      <c r="Q11" s="166" t="n">
        <f aca="false">SUM(C26:C29)</f>
        <v>113419.447346895</v>
      </c>
      <c r="R11" s="166" t="n">
        <f aca="false">SUM(D26:D29)</f>
        <v>52591.8597</v>
      </c>
      <c r="S11" s="166" t="n">
        <f aca="false">SUM(E26:E29)</f>
        <v>30757.887696</v>
      </c>
      <c r="T11" s="166" t="n">
        <f aca="false">SUM(F26:F29)</f>
        <v>87402.1048145319</v>
      </c>
      <c r="U11" s="166" t="n">
        <f aca="false">SUM(G26:G29)</f>
        <v>10384.6438</v>
      </c>
      <c r="V11" s="166" t="n">
        <f aca="false">SUM(H26:H29)</f>
        <v>30549.559</v>
      </c>
      <c r="W11" s="166" t="n">
        <f aca="false">SUM(I26:I29)</f>
        <v>12459.6179</v>
      </c>
      <c r="X11" s="166" t="n">
        <f aca="false">SUM(J26:J29)</f>
        <v>38652.0409719185</v>
      </c>
      <c r="Y11" s="167" t="n">
        <f aca="false">SUM(K26:K29)</f>
        <v>269830.709888127</v>
      </c>
      <c r="Z11" s="168" t="n">
        <f aca="false">SUM(L26:L29)</f>
        <v>646047.871117473</v>
      </c>
      <c r="BH11" s="184"/>
    </row>
    <row r="12" customFormat="false" ht="12.75" hidden="false" customHeight="false" outlineLevel="0" collapsed="false">
      <c r="B12" s="160" t="s">
        <v>136</v>
      </c>
      <c r="C12" s="169" t="n">
        <v>15986.0031011111</v>
      </c>
      <c r="D12" s="169" t="n">
        <v>9751.52590478745</v>
      </c>
      <c r="E12" s="169" t="n">
        <v>5291.85435842145</v>
      </c>
      <c r="F12" s="169" t="n">
        <v>11894.2347508327</v>
      </c>
      <c r="G12" s="169" t="n">
        <v>1882.68652248002</v>
      </c>
      <c r="H12" s="169" t="n">
        <v>4398.16075902217</v>
      </c>
      <c r="I12" s="166" t="n">
        <v>1457.15015064852</v>
      </c>
      <c r="J12" s="166" t="n">
        <v>5407.62049566555</v>
      </c>
      <c r="K12" s="167" t="n">
        <v>44321.9683140597</v>
      </c>
      <c r="L12" s="168" t="n">
        <f aca="false">SUM(C12:K12)</f>
        <v>100391.204357029</v>
      </c>
      <c r="M12" s="170" t="n">
        <f aca="false">(L12-L8)/L8</f>
        <v>-0.0168497689740981</v>
      </c>
      <c r="N12" s="183"/>
      <c r="P12" s="160" t="n">
        <v>2001</v>
      </c>
      <c r="Q12" s="150" t="n">
        <f aca="false">SUM(C30:C33)</f>
        <v>120059.743980757</v>
      </c>
      <c r="R12" s="150" t="n">
        <f aca="false">SUM(D30:D33)</f>
        <v>59223.8581</v>
      </c>
      <c r="S12" s="150" t="n">
        <f aca="false">SUM(E30:E33)</f>
        <v>33788.1778</v>
      </c>
      <c r="T12" s="150" t="n">
        <f aca="false">SUM(F30:F33)</f>
        <v>103340.757947231</v>
      </c>
      <c r="U12" s="150" t="n">
        <f aca="false">SUM(G30:G33)</f>
        <v>12409.9154</v>
      </c>
      <c r="V12" s="150" t="n">
        <f aca="false">SUM(H30:H33)</f>
        <v>41090.6970000001</v>
      </c>
      <c r="W12" s="151" t="n">
        <f aca="false">SUM(I30:I33)</f>
        <v>11828.6722</v>
      </c>
      <c r="X12" s="151" t="n">
        <f aca="false">SUM(J30:J33)</f>
        <v>39948.5972304065</v>
      </c>
      <c r="Y12" s="163" t="n">
        <f aca="false">SUM(K30:K33)</f>
        <v>307755.952330286</v>
      </c>
      <c r="Z12" s="164" t="n">
        <f aca="false">SUM(L30:L33)</f>
        <v>729446.371988681</v>
      </c>
      <c r="BH12" s="184"/>
    </row>
    <row r="13" customFormat="false" ht="12.75" hidden="false" customHeight="false" outlineLevel="0" collapsed="false">
      <c r="B13" s="160" t="s">
        <v>137</v>
      </c>
      <c r="C13" s="169" t="n">
        <v>14302.3359448954</v>
      </c>
      <c r="D13" s="169" t="n">
        <v>9285.28963999054</v>
      </c>
      <c r="E13" s="169" t="n">
        <v>4444.73727719447</v>
      </c>
      <c r="F13" s="169" t="n">
        <v>12534.409043004</v>
      </c>
      <c r="G13" s="169" t="n">
        <v>1376.55340093603</v>
      </c>
      <c r="H13" s="169" t="n">
        <v>4072.64934760692</v>
      </c>
      <c r="I13" s="166" t="n">
        <v>2125.88877225525</v>
      </c>
      <c r="J13" s="166" t="n">
        <v>5862.94657414585</v>
      </c>
      <c r="K13" s="167" t="n">
        <v>46037.6846850059</v>
      </c>
      <c r="L13" s="168" t="n">
        <f aca="false">SUM(C13:K13)</f>
        <v>100042.494685034</v>
      </c>
      <c r="M13" s="170" t="n">
        <f aca="false">(L13-L9)/L9</f>
        <v>0.0121366763023612</v>
      </c>
      <c r="N13" s="183"/>
      <c r="P13" s="160" t="n">
        <v>2002</v>
      </c>
      <c r="Q13" s="166" t="n">
        <f aca="false">SUM(C34:C37)</f>
        <v>147742.722653184</v>
      </c>
      <c r="R13" s="166" t="n">
        <f aca="false">SUM(D34:D37)</f>
        <v>66888.6932</v>
      </c>
      <c r="S13" s="166" t="n">
        <f aca="false">SUM(E34:E37)</f>
        <v>36164.8636</v>
      </c>
      <c r="T13" s="166" t="n">
        <f aca="false">SUM(F34:F37)</f>
        <v>124955.80932538</v>
      </c>
      <c r="U13" s="166" t="n">
        <f aca="false">SUM(G34:G37)</f>
        <v>14087.3373</v>
      </c>
      <c r="V13" s="166" t="n">
        <f aca="false">SUM(H34:H37)</f>
        <v>47225.0117000001</v>
      </c>
      <c r="W13" s="166" t="n">
        <f aca="false">SUM(I34:I37)</f>
        <v>12881.2706</v>
      </c>
      <c r="X13" s="166" t="n">
        <f aca="false">SUM(J34:J37)</f>
        <v>47410.8795005257</v>
      </c>
      <c r="Y13" s="167" t="n">
        <f aca="false">SUM(K34:K37)</f>
        <v>334348.538958569</v>
      </c>
      <c r="Z13" s="168" t="n">
        <f aca="false">SUM(L34:L37)</f>
        <v>831705.126837659</v>
      </c>
      <c r="BH13" s="184"/>
    </row>
    <row r="14" customFormat="false" ht="12.75" hidden="false" customHeight="false" outlineLevel="0" collapsed="false">
      <c r="B14" s="160" t="s">
        <v>138</v>
      </c>
      <c r="C14" s="161" t="n">
        <v>15733.7754346074</v>
      </c>
      <c r="D14" s="161" t="n">
        <v>6550.06675586417</v>
      </c>
      <c r="E14" s="161" t="n">
        <v>6243.80358591745</v>
      </c>
      <c r="F14" s="161" t="n">
        <v>11944.42745378</v>
      </c>
      <c r="G14" s="161" t="n">
        <v>1393.45727655351</v>
      </c>
      <c r="H14" s="161" t="n">
        <v>4295.76820020399</v>
      </c>
      <c r="I14" s="162" t="n">
        <v>1787.9528105504</v>
      </c>
      <c r="J14" s="162" t="n">
        <v>7826.35625931424</v>
      </c>
      <c r="K14" s="163" t="n">
        <v>44426.0174062556</v>
      </c>
      <c r="L14" s="164" t="n">
        <f aca="false">SUM(C14:K14)</f>
        <v>100201.625183047</v>
      </c>
      <c r="M14" s="165" t="n">
        <f aca="false">(L14-L10)/L10</f>
        <v>0.0167315306462172</v>
      </c>
      <c r="N14" s="183"/>
      <c r="P14" s="160" t="n">
        <v>2003</v>
      </c>
      <c r="Q14" s="150" t="n">
        <f aca="false">SUM(C38:C41)</f>
        <v>149480.49647762</v>
      </c>
      <c r="R14" s="150" t="n">
        <f aca="false">SUM(D38:D41)</f>
        <v>75251.9525</v>
      </c>
      <c r="S14" s="150" t="n">
        <f aca="false">SUM(E38:E41)</f>
        <v>40170.58</v>
      </c>
      <c r="T14" s="150" t="n">
        <f aca="false">SUM(F38:F41)</f>
        <v>119286.982682048</v>
      </c>
      <c r="U14" s="150" t="n">
        <f aca="false">SUM(G38:G41)</f>
        <v>14245.0612</v>
      </c>
      <c r="V14" s="150" t="n">
        <f aca="false">SUM(H38:H41)</f>
        <v>50389.1918</v>
      </c>
      <c r="W14" s="151" t="n">
        <f aca="false">SUM(I38:I41)</f>
        <v>16930.6709</v>
      </c>
      <c r="X14" s="151" t="n">
        <f aca="false">SUM(J38:J41)</f>
        <v>44846.2549632847</v>
      </c>
      <c r="Y14" s="163" t="n">
        <f aca="false">SUM(K38:K41)</f>
        <v>361181.251341619</v>
      </c>
      <c r="Z14" s="164" t="n">
        <f aca="false">SUM(L38:L41)</f>
        <v>871782.441864572</v>
      </c>
      <c r="BH14" s="184"/>
    </row>
    <row r="15" customFormat="false" ht="12.75" hidden="false" customHeight="false" outlineLevel="0" collapsed="false">
      <c r="B15" s="160" t="s">
        <v>139</v>
      </c>
      <c r="C15" s="161" t="n">
        <v>17674.4895392876</v>
      </c>
      <c r="D15" s="161" t="n">
        <v>9122.23517874163</v>
      </c>
      <c r="E15" s="161" t="n">
        <v>4279.67398130513</v>
      </c>
      <c r="F15" s="161" t="n">
        <v>14157.6553901364</v>
      </c>
      <c r="G15" s="161" t="n">
        <v>1135.77077856744</v>
      </c>
      <c r="H15" s="161" t="n">
        <v>4969.97284461896</v>
      </c>
      <c r="I15" s="162" t="n">
        <v>3249.38976889246</v>
      </c>
      <c r="J15" s="162" t="n">
        <v>7509.32136582692</v>
      </c>
      <c r="K15" s="163" t="n">
        <v>46730.1822329902</v>
      </c>
      <c r="L15" s="164" t="n">
        <f aca="false">SUM(C15:K15)</f>
        <v>108828.691080367</v>
      </c>
      <c r="M15" s="165" t="n">
        <f aca="false">(L15-L11)/L11</f>
        <v>0.0398020270869264</v>
      </c>
      <c r="N15" s="183"/>
      <c r="P15" s="160" t="n">
        <v>2004</v>
      </c>
      <c r="Q15" s="166" t="n">
        <f aca="false">SUM(C42:C45)</f>
        <v>185631.112202008</v>
      </c>
      <c r="R15" s="166" t="n">
        <f aca="false">SUM(D42:D45)</f>
        <v>79475.1979</v>
      </c>
      <c r="S15" s="166" t="n">
        <f aca="false">SUM(E42:E45)</f>
        <v>49530.935</v>
      </c>
      <c r="T15" s="166" t="n">
        <f aca="false">SUM(F42:F45)</f>
        <v>138402.891181121</v>
      </c>
      <c r="U15" s="166" t="n">
        <f aca="false">SUM(G42:G45)</f>
        <v>14955.5368</v>
      </c>
      <c r="V15" s="166" t="n">
        <f aca="false">SUM(H42:H45)</f>
        <v>57162.1984</v>
      </c>
      <c r="W15" s="166" t="n">
        <f aca="false">SUM(I42:I45)</f>
        <v>16440.1333</v>
      </c>
      <c r="X15" s="166" t="n">
        <f aca="false">SUM(J42:J45)</f>
        <v>46342.3870799492</v>
      </c>
      <c r="Y15" s="167" t="n">
        <f aca="false">SUM(K42:K45)</f>
        <v>392086.232380105</v>
      </c>
      <c r="Z15" s="168" t="n">
        <f aca="false">SUM(L42:L45)</f>
        <v>980026.624243184</v>
      </c>
      <c r="BH15" s="184"/>
    </row>
    <row r="16" customFormat="false" ht="12.75" hidden="false" customHeight="false" outlineLevel="0" collapsed="false">
      <c r="B16" s="160" t="s">
        <v>140</v>
      </c>
      <c r="C16" s="161" t="n">
        <v>16316.4676493047</v>
      </c>
      <c r="D16" s="161" t="n">
        <v>10226.8413504018</v>
      </c>
      <c r="E16" s="161" t="n">
        <v>5736.51835704315</v>
      </c>
      <c r="F16" s="161" t="n">
        <v>11240.9911002879</v>
      </c>
      <c r="G16" s="161" t="n">
        <v>1729.131714667</v>
      </c>
      <c r="H16" s="161" t="n">
        <v>4731.39326414547</v>
      </c>
      <c r="I16" s="162" t="n">
        <v>1486.96733061395</v>
      </c>
      <c r="J16" s="162" t="n">
        <v>7042.70621102066</v>
      </c>
      <c r="K16" s="163" t="n">
        <v>47987.4494472754</v>
      </c>
      <c r="L16" s="164" t="n">
        <f aca="false">SUM(C16:K16)</f>
        <v>106498.46642476</v>
      </c>
      <c r="M16" s="165" t="n">
        <f aca="false">(L16-L12)/L12</f>
        <v>0.0608346329426599</v>
      </c>
      <c r="N16" s="183"/>
      <c r="P16" s="160" t="n">
        <v>2005</v>
      </c>
      <c r="Q16" s="150" t="n">
        <f aca="false">SUM(C46:C49)</f>
        <v>194309.381229716</v>
      </c>
      <c r="R16" s="150" t="n">
        <f aca="false">SUM(D46:D49)</f>
        <v>78890.638859</v>
      </c>
      <c r="S16" s="150" t="n">
        <f aca="false">SUM(E46:E49)</f>
        <v>60467.336157</v>
      </c>
      <c r="T16" s="150" t="n">
        <f aca="false">SUM(F46:F49)</f>
        <v>152055.190127393</v>
      </c>
      <c r="U16" s="150" t="n">
        <f aca="false">SUM(G46:G49)</f>
        <v>16049.974282</v>
      </c>
      <c r="V16" s="150" t="n">
        <f aca="false">SUM(H46:H49)</f>
        <v>82790.050226</v>
      </c>
      <c r="W16" s="151" t="n">
        <f aca="false">SUM(I46:I49)</f>
        <v>18432.734275</v>
      </c>
      <c r="X16" s="151" t="n">
        <f aca="false">SUM(J46:J49)</f>
        <v>56277.1381194341</v>
      </c>
      <c r="Y16" s="163" t="n">
        <f aca="false">SUM(K46:K49)</f>
        <v>442654.415904919</v>
      </c>
      <c r="Z16" s="164" t="n">
        <f aca="false">SUM(L46:L49)</f>
        <v>1101926.85918046</v>
      </c>
      <c r="BH16" s="184"/>
    </row>
    <row r="17" customFormat="false" ht="12.75" hidden="false" customHeight="false" outlineLevel="0" collapsed="false">
      <c r="B17" s="160" t="s">
        <v>141</v>
      </c>
      <c r="C17" s="161" t="n">
        <v>15327.6901073008</v>
      </c>
      <c r="D17" s="161" t="n">
        <v>9742.89991099237</v>
      </c>
      <c r="E17" s="161" t="n">
        <v>4961.30772573428</v>
      </c>
      <c r="F17" s="161" t="n">
        <v>14341.7763148759</v>
      </c>
      <c r="G17" s="161" t="n">
        <v>2073.82503021205</v>
      </c>
      <c r="H17" s="161" t="n">
        <v>5100.3705910316</v>
      </c>
      <c r="I17" s="162" t="n">
        <v>2425.1495149432</v>
      </c>
      <c r="J17" s="162" t="n">
        <v>7095.38856720846</v>
      </c>
      <c r="K17" s="163" t="n">
        <v>47868.6966103257</v>
      </c>
      <c r="L17" s="164" t="n">
        <f aca="false">SUM(C17:K17)</f>
        <v>108937.104372624</v>
      </c>
      <c r="M17" s="165" t="n">
        <f aca="false">(L17-L13)/L13</f>
        <v>0.0889083155672308</v>
      </c>
      <c r="N17" s="183"/>
      <c r="P17" s="160" t="n">
        <v>2006</v>
      </c>
      <c r="Q17" s="166" t="n">
        <f aca="false">SUM(C50:C53)</f>
        <v>206822.658346941</v>
      </c>
      <c r="R17" s="166" t="n">
        <f aca="false">SUM(D50:D53)</f>
        <v>95927.789189</v>
      </c>
      <c r="S17" s="166" t="n">
        <f aca="false">SUM(E50:E53)</f>
        <v>57943.765042</v>
      </c>
      <c r="T17" s="166" t="n">
        <f aca="false">SUM(F50:F53)</f>
        <v>161829.520583443</v>
      </c>
      <c r="U17" s="166" t="n">
        <f aca="false">SUM(G50:G53)</f>
        <v>19983.536864</v>
      </c>
      <c r="V17" s="166" t="n">
        <f aca="false">SUM(H50:H53)</f>
        <v>84923.118399</v>
      </c>
      <c r="W17" s="166" t="n">
        <f aca="false">SUM(I50:I53)</f>
        <v>17701.898071</v>
      </c>
      <c r="X17" s="166" t="n">
        <f aca="false">SUM(J50:J53)</f>
        <v>56236.3428040226</v>
      </c>
      <c r="Y17" s="167" t="n">
        <f aca="false">SUM(K50:K53)</f>
        <v>481312.0601604</v>
      </c>
      <c r="Z17" s="168" t="n">
        <f aca="false">SUM(L50:L53)</f>
        <v>1182680.68945981</v>
      </c>
      <c r="BH17" s="184"/>
    </row>
    <row r="18" customFormat="false" ht="12.75" hidden="false" customHeight="false" outlineLevel="0" collapsed="false">
      <c r="B18" s="160" t="s">
        <v>142</v>
      </c>
      <c r="C18" s="169" t="n">
        <v>17861.1377977575</v>
      </c>
      <c r="D18" s="169" t="n">
        <v>10065.7590618997</v>
      </c>
      <c r="E18" s="169" t="n">
        <v>5330.11865905122</v>
      </c>
      <c r="F18" s="169" t="n">
        <v>15419.515139653</v>
      </c>
      <c r="G18" s="169" t="n">
        <v>1467.50505657225</v>
      </c>
      <c r="H18" s="169" t="n">
        <v>5110.89092192813</v>
      </c>
      <c r="I18" s="166" t="n">
        <v>1587.93100987657</v>
      </c>
      <c r="J18" s="166" t="n">
        <v>5952.19314651876</v>
      </c>
      <c r="K18" s="167" t="n">
        <v>50554.7539899045</v>
      </c>
      <c r="L18" s="168" t="n">
        <f aca="false">SUM(C18:K18)</f>
        <v>113349.804783162</v>
      </c>
      <c r="M18" s="170" t="n">
        <f aca="false">(L18-L14)/L14</f>
        <v>0.131217229022944</v>
      </c>
      <c r="N18" s="183"/>
      <c r="P18" s="160" t="n">
        <v>2007</v>
      </c>
      <c r="Q18" s="150" t="n">
        <f aca="false">SUM(C54:C57)</f>
        <v>207096.231767873</v>
      </c>
      <c r="R18" s="150" t="n">
        <f aca="false">SUM(D54:D57)</f>
        <v>103631.134573</v>
      </c>
      <c r="S18" s="150" t="n">
        <f aca="false">SUM(E54:E57)</f>
        <v>78312.903742</v>
      </c>
      <c r="T18" s="150" t="n">
        <f aca="false">SUM(F54:F57)</f>
        <v>162254.653612536</v>
      </c>
      <c r="U18" s="150" t="n">
        <f aca="false">SUM(G54:G57)</f>
        <v>22814.206728</v>
      </c>
      <c r="V18" s="150" t="n">
        <f aca="false">SUM(H54:H57)</f>
        <v>82882.964786</v>
      </c>
      <c r="W18" s="151" t="n">
        <f aca="false">SUM(I54:I57)</f>
        <v>20695.012621</v>
      </c>
      <c r="X18" s="151" t="n">
        <f aca="false">SUM(J54:J57)</f>
        <v>58756.1594718149</v>
      </c>
      <c r="Y18" s="163" t="n">
        <f aca="false">SUM(K54:K57)</f>
        <v>506234.525480098</v>
      </c>
      <c r="Z18" s="164" t="n">
        <f aca="false">SUM(L54:L57)</f>
        <v>1242677.79278232</v>
      </c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H18" s="184"/>
    </row>
    <row r="19" customFormat="false" ht="12.75" hidden="false" customHeight="false" outlineLevel="0" collapsed="false">
      <c r="B19" s="160" t="s">
        <v>143</v>
      </c>
      <c r="C19" s="169" t="n">
        <v>21181.2249303911</v>
      </c>
      <c r="D19" s="169" t="n">
        <v>9908.37973201043</v>
      </c>
      <c r="E19" s="169" t="n">
        <v>5043.4778792407</v>
      </c>
      <c r="F19" s="169" t="n">
        <v>16542.1806756291</v>
      </c>
      <c r="G19" s="169" t="n">
        <v>1535.66213030322</v>
      </c>
      <c r="H19" s="169" t="n">
        <v>5952.19786359781</v>
      </c>
      <c r="I19" s="166" t="n">
        <v>2712.72042399393</v>
      </c>
      <c r="J19" s="166" t="n">
        <v>6974.79531037845</v>
      </c>
      <c r="K19" s="167" t="n">
        <v>53369.1039099908</v>
      </c>
      <c r="L19" s="168" t="n">
        <f aca="false">SUM(C19:K19)</f>
        <v>123219.742855535</v>
      </c>
      <c r="M19" s="170" t="n">
        <f aca="false">(L19-L15)/L15</f>
        <v>0.132235825243376</v>
      </c>
      <c r="N19" s="183"/>
      <c r="P19" s="160" t="n">
        <v>2008</v>
      </c>
      <c r="Q19" s="166" t="n">
        <f aca="false">SUM(C58:C61)</f>
        <v>171791.807205774</v>
      </c>
      <c r="R19" s="166" t="n">
        <f aca="false">SUM(D58:D61)</f>
        <v>96916.2907</v>
      </c>
      <c r="S19" s="166" t="n">
        <f aca="false">SUM(E58:E61)</f>
        <v>57933.957757</v>
      </c>
      <c r="T19" s="166" t="n">
        <f aca="false">SUM(F58:F61)</f>
        <v>142071.955111783</v>
      </c>
      <c r="U19" s="166" t="n">
        <f aca="false">SUM(G58:G61)</f>
        <v>16909.469532</v>
      </c>
      <c r="V19" s="166" t="n">
        <f aca="false">SUM(H58:H61)</f>
        <v>63556.79802</v>
      </c>
      <c r="W19" s="166" t="n">
        <f aca="false">SUM(I58:I61)</f>
        <v>21832.185655</v>
      </c>
      <c r="X19" s="166" t="n">
        <f aca="false">SUM(J58:J61)</f>
        <v>54873.3259507352</v>
      </c>
      <c r="Y19" s="167" t="n">
        <f aca="false">SUM(K58:K61)</f>
        <v>444262.151517999</v>
      </c>
      <c r="Z19" s="168" t="n">
        <f aca="false">SUM(L58:L61)</f>
        <v>1070147.94145029</v>
      </c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H19" s="184"/>
    </row>
    <row r="20" customFormat="false" ht="13.5" hidden="false" customHeight="true" outlineLevel="0" collapsed="false">
      <c r="B20" s="160" t="s">
        <v>144</v>
      </c>
      <c r="C20" s="169" t="n">
        <v>21465.9451926392</v>
      </c>
      <c r="D20" s="169" t="n">
        <v>11501.8454471391</v>
      </c>
      <c r="E20" s="169" t="n">
        <v>6231.41183268225</v>
      </c>
      <c r="F20" s="169" t="n">
        <v>11441.5589554083</v>
      </c>
      <c r="G20" s="169" t="n">
        <v>1251.87298705761</v>
      </c>
      <c r="H20" s="169" t="n">
        <v>6061.34560689135</v>
      </c>
      <c r="I20" s="166" t="n">
        <v>2336.7045377171</v>
      </c>
      <c r="J20" s="166" t="n">
        <v>8589.13322499043</v>
      </c>
      <c r="K20" s="167" t="n">
        <v>52429.0072724815</v>
      </c>
      <c r="L20" s="168" t="n">
        <f aca="false">SUM(C20:K20)</f>
        <v>121308.825057007</v>
      </c>
      <c r="M20" s="170" t="n">
        <f aca="false">(L20-L16)/L16</f>
        <v>0.139066402826657</v>
      </c>
      <c r="N20" s="183"/>
      <c r="P20" s="160" t="n">
        <v>2009</v>
      </c>
      <c r="Q20" s="150" t="n">
        <f aca="false">SUM(C62:C65)</f>
        <v>138458.147225713</v>
      </c>
      <c r="R20" s="150" t="n">
        <f aca="false">SUM(D62:D65)</f>
        <v>79643.898371</v>
      </c>
      <c r="S20" s="150" t="n">
        <f aca="false">SUM(E62:E65)</f>
        <v>55265.822072</v>
      </c>
      <c r="T20" s="150" t="n">
        <f aca="false">SUM(F62:F65)</f>
        <v>95788.4188059237</v>
      </c>
      <c r="U20" s="150" t="n">
        <f aca="false">SUM(G62:G65)</f>
        <v>20570.236817</v>
      </c>
      <c r="V20" s="150" t="n">
        <f aca="false">SUM(H62:H65)</f>
        <v>48609.31666689</v>
      </c>
      <c r="W20" s="151" t="n">
        <f aca="false">SUM(I62:I65)</f>
        <v>15576.772824</v>
      </c>
      <c r="X20" s="151" t="n">
        <f aca="false">SUM(J62:J65)</f>
        <v>44997.630534782</v>
      </c>
      <c r="Y20" s="163" t="n">
        <f aca="false">SUM(K62:K65)</f>
        <v>366357.842751564</v>
      </c>
      <c r="Z20" s="164" t="n">
        <f aca="false">SUM(L62:L65)</f>
        <v>865268.086068872</v>
      </c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H20" s="184"/>
    </row>
    <row r="21" customFormat="false" ht="12.75" hidden="false" customHeight="false" outlineLevel="0" collapsed="false">
      <c r="B21" s="160" t="s">
        <v>145</v>
      </c>
      <c r="C21" s="169" t="n">
        <v>20181.2904331016</v>
      </c>
      <c r="D21" s="169" t="n">
        <v>12035.9515479508</v>
      </c>
      <c r="E21" s="169" t="n">
        <v>5087.80377302583</v>
      </c>
      <c r="F21" s="169" t="n">
        <v>18693.0907605352</v>
      </c>
      <c r="G21" s="169" t="n">
        <v>2647.36202206691</v>
      </c>
      <c r="H21" s="169" t="n">
        <v>4084.12940758269</v>
      </c>
      <c r="I21" s="166" t="n">
        <v>2272.18777841241</v>
      </c>
      <c r="J21" s="166" t="n">
        <v>8460.2496036024</v>
      </c>
      <c r="K21" s="167" t="n">
        <v>52885.5688400659</v>
      </c>
      <c r="L21" s="168" t="n">
        <f aca="false">SUM(C21:K21)</f>
        <v>126347.634166344</v>
      </c>
      <c r="M21" s="170" t="n">
        <f aca="false">(L21-L17)/L17</f>
        <v>0.159821852196161</v>
      </c>
      <c r="N21" s="183"/>
      <c r="P21" s="160" t="n">
        <v>2010</v>
      </c>
      <c r="Q21" s="166" t="n">
        <f aca="false">SUM(C66:C69)</f>
        <v>121081.58957622</v>
      </c>
      <c r="R21" s="166" t="n">
        <f aca="false">SUM(D66:D69)</f>
        <v>68558.52551</v>
      </c>
      <c r="S21" s="166" t="n">
        <f aca="false">SUM(E66:E69)</f>
        <v>37868.107322</v>
      </c>
      <c r="T21" s="166" t="n">
        <f aca="false">SUM(F66:F69)</f>
        <v>87779.9666310045</v>
      </c>
      <c r="U21" s="166" t="n">
        <f aca="false">SUM(G66:G69)</f>
        <v>14364.559468</v>
      </c>
      <c r="V21" s="166" t="n">
        <f aca="false">SUM(H66:H69)</f>
        <v>42183.4544028869</v>
      </c>
      <c r="W21" s="166" t="n">
        <f aca="false">SUM(I66:I69)</f>
        <v>20799.106769</v>
      </c>
      <c r="X21" s="166" t="n">
        <f aca="false">SUM(J66:J69)</f>
        <v>39018.9023183952</v>
      </c>
      <c r="Y21" s="167" t="n">
        <f aca="false">SUM(K66:K69)</f>
        <v>338020.952747418</v>
      </c>
      <c r="Z21" s="168" t="n">
        <f aca="false">SUM(L66:L69)</f>
        <v>769675.164744925</v>
      </c>
    </row>
    <row r="22" customFormat="false" ht="12.75" hidden="false" customHeight="false" outlineLevel="0" collapsed="false">
      <c r="B22" s="160" t="s">
        <v>146</v>
      </c>
      <c r="C22" s="161" t="n">
        <v>19731.2558819322</v>
      </c>
      <c r="D22" s="161" t="n">
        <v>12286.3704825242</v>
      </c>
      <c r="E22" s="161" t="n">
        <v>6086.47745810501</v>
      </c>
      <c r="F22" s="161" t="n">
        <v>17068.9630585174</v>
      </c>
      <c r="G22" s="161" t="n">
        <v>2382.4049989369</v>
      </c>
      <c r="H22" s="161" t="n">
        <v>5999.70278912559</v>
      </c>
      <c r="I22" s="162" t="n">
        <v>3685.03808763931</v>
      </c>
      <c r="J22" s="162" t="n">
        <v>6749.48280559576</v>
      </c>
      <c r="K22" s="163" t="n">
        <v>57805.9622662781</v>
      </c>
      <c r="L22" s="164" t="n">
        <f aca="false">SUM(C22:K22)</f>
        <v>131795.657828655</v>
      </c>
      <c r="M22" s="165" t="n">
        <f aca="false">(L22-L18)/L18</f>
        <v>0.16273387572903</v>
      </c>
      <c r="N22" s="183"/>
      <c r="P22" s="160" t="s">
        <v>147</v>
      </c>
      <c r="Q22" s="150" t="n">
        <f aca="false">SUM(C70:C73)</f>
        <v>120244.474179369</v>
      </c>
      <c r="R22" s="150" t="n">
        <f aca="false">SUM(D70:D73)</f>
        <v>74046.497337</v>
      </c>
      <c r="S22" s="150" t="n">
        <f aca="false">SUM(E70:E73)</f>
        <v>42965.110911</v>
      </c>
      <c r="T22" s="150" t="n">
        <f aca="false">SUM(F70:F73)</f>
        <v>82390.7283488178</v>
      </c>
      <c r="U22" s="150" t="n">
        <f aca="false">SUM(G70:G73)</f>
        <v>17976.738705</v>
      </c>
      <c r="V22" s="150" t="n">
        <f aca="false">SUM(H70:H73)</f>
        <v>39627.302973</v>
      </c>
      <c r="W22" s="151" t="n">
        <f aca="false">SUM(I70:I73)</f>
        <v>15715.833465</v>
      </c>
      <c r="X22" s="151" t="n">
        <f aca="false">SUM(J70:J73)</f>
        <v>36986.5393117952</v>
      </c>
      <c r="Y22" s="163" t="n">
        <f aca="false">SUM(K70:K73)</f>
        <v>319024.277919559</v>
      </c>
      <c r="Z22" s="164" t="n">
        <f aca="false">SUM(L70:L73)</f>
        <v>748977.503150541</v>
      </c>
    </row>
    <row r="23" customFormat="false" ht="12.75" hidden="false" customHeight="false" outlineLevel="0" collapsed="false">
      <c r="B23" s="160" t="s">
        <v>148</v>
      </c>
      <c r="C23" s="161" t="n">
        <v>27710.8002774937</v>
      </c>
      <c r="D23" s="161" t="n">
        <v>12278.5015160297</v>
      </c>
      <c r="E23" s="161" t="n">
        <v>7325.63244436494</v>
      </c>
      <c r="F23" s="161" t="n">
        <v>17376.7754762871</v>
      </c>
      <c r="G23" s="161" t="n">
        <v>2246.0848515565</v>
      </c>
      <c r="H23" s="161" t="n">
        <v>6320.38465437741</v>
      </c>
      <c r="I23" s="162" t="n">
        <v>2646.4857627717</v>
      </c>
      <c r="J23" s="162" t="n">
        <v>9704.39853391524</v>
      </c>
      <c r="K23" s="163" t="n">
        <v>62566.1321182592</v>
      </c>
      <c r="L23" s="164" t="n">
        <f aca="false">SUM(C23:K23)</f>
        <v>148175.195635055</v>
      </c>
      <c r="M23" s="165" t="n">
        <f aca="false">(L23-L19)/L19</f>
        <v>0.202528038130855</v>
      </c>
      <c r="N23" s="183"/>
      <c r="P23" s="160" t="str">
        <f aca="false">EXPT_VL!$P23</f>
        <v>2012</v>
      </c>
      <c r="Q23" s="166" t="n">
        <f aca="false">SUM(C74:C77)</f>
        <v>97662.8414451618</v>
      </c>
      <c r="R23" s="166" t="n">
        <f aca="false">SUM(D74:D77)</f>
        <v>55933.343839</v>
      </c>
      <c r="S23" s="166" t="n">
        <f aca="false">SUM(E74:E77)</f>
        <v>27678.87016</v>
      </c>
      <c r="T23" s="166" t="n">
        <f aca="false">SUM(F74:F77)</f>
        <v>70010.3007459288</v>
      </c>
      <c r="U23" s="166" t="n">
        <f aca="false">SUM(G74:G77)</f>
        <v>13372.830164</v>
      </c>
      <c r="V23" s="166" t="n">
        <f aca="false">SUM(H74:H77)</f>
        <v>27538.864245</v>
      </c>
      <c r="W23" s="166" t="n">
        <f aca="false">SUM(I74:I77)</f>
        <v>12740.355984</v>
      </c>
      <c r="X23" s="166" t="n">
        <f aca="false">SUM(J74:J77)</f>
        <v>29746.4694520588</v>
      </c>
      <c r="Y23" s="167" t="n">
        <f aca="false">SUM(K74:K77)</f>
        <v>275950.645830031</v>
      </c>
      <c r="Z23" s="168" t="n">
        <f aca="false">SUM(L74:L77)</f>
        <v>610634.52186518</v>
      </c>
    </row>
    <row r="24" customFormat="false" ht="12.75" hidden="false" customHeight="false" outlineLevel="0" collapsed="false">
      <c r="B24" s="160" t="s">
        <v>150</v>
      </c>
      <c r="C24" s="161" t="n">
        <v>25970.9437417026</v>
      </c>
      <c r="D24" s="161" t="n">
        <v>13535.5689135201</v>
      </c>
      <c r="E24" s="161" t="n">
        <v>7104.00297543928</v>
      </c>
      <c r="F24" s="161" t="n">
        <v>18765.7081957326</v>
      </c>
      <c r="G24" s="161" t="n">
        <v>3113.96705685404</v>
      </c>
      <c r="H24" s="161" t="n">
        <v>6598.56651339104</v>
      </c>
      <c r="I24" s="162" t="n">
        <v>2742.97002188317</v>
      </c>
      <c r="J24" s="162" t="n">
        <v>7939.53960162382</v>
      </c>
      <c r="K24" s="163" t="n">
        <v>56892.2296538878</v>
      </c>
      <c r="L24" s="164" t="n">
        <f aca="false">SUM(C24:K24)</f>
        <v>142663.496674035</v>
      </c>
      <c r="M24" s="165" t="n">
        <f aca="false">(L24-L20)/L20</f>
        <v>0.176035598457015</v>
      </c>
      <c r="N24" s="183"/>
      <c r="P24" s="160" t="n">
        <f aca="false">EXPT_VL!$P24</f>
        <v>2013</v>
      </c>
      <c r="Q24" s="161" t="n">
        <f aca="false">SUM(C78:C81)</f>
        <v>86155.880278109</v>
      </c>
      <c r="R24" s="161" t="n">
        <f aca="false">SUM(D78:D81)</f>
        <v>45378.584248</v>
      </c>
      <c r="S24" s="161" t="n">
        <f aca="false">SUM(E78:E81)</f>
        <v>28027.142458</v>
      </c>
      <c r="T24" s="161" t="n">
        <f aca="false">SUM(F78:F81)</f>
        <v>69829.7174411027</v>
      </c>
      <c r="U24" s="161" t="n">
        <f aca="false">SUM(G78:G81)</f>
        <v>12245.181371</v>
      </c>
      <c r="V24" s="161" t="n">
        <f aca="false">SUM(H78:H81)</f>
        <v>22218.874719</v>
      </c>
      <c r="W24" s="162" t="n">
        <f aca="false">SUM(I78:I81)</f>
        <v>11830.022983</v>
      </c>
      <c r="X24" s="162" t="n">
        <f aca="false">SUM(J78:J81)</f>
        <v>29544.2074068163</v>
      </c>
      <c r="Y24" s="163" t="n">
        <f aca="false">SUM(K78:K81)</f>
        <v>249126.27817761</v>
      </c>
      <c r="Z24" s="164" t="n">
        <f aca="false">SUM(L78:L81)</f>
        <v>554355.889082638</v>
      </c>
    </row>
    <row r="25" customFormat="false" ht="12.75" hidden="false" customHeight="false" outlineLevel="0" collapsed="false">
      <c r="B25" s="160" t="s">
        <v>151</v>
      </c>
      <c r="C25" s="161" t="n">
        <v>24501.6683388673</v>
      </c>
      <c r="D25" s="161" t="n">
        <v>13935.9025839259</v>
      </c>
      <c r="E25" s="161" t="n">
        <v>4631.60312209077</v>
      </c>
      <c r="F25" s="161" t="n">
        <v>19997.9020766819</v>
      </c>
      <c r="G25" s="161" t="n">
        <v>2522.82109065256</v>
      </c>
      <c r="H25" s="161" t="n">
        <v>7040.95294196132</v>
      </c>
      <c r="I25" s="162" t="n">
        <v>2360.59772770583</v>
      </c>
      <c r="J25" s="162" t="n">
        <v>8884.99974392279</v>
      </c>
      <c r="K25" s="163" t="n">
        <v>63850.6469768506</v>
      </c>
      <c r="L25" s="164" t="n">
        <f aca="false">SUM(C25:K25)</f>
        <v>147727.094602659</v>
      </c>
      <c r="M25" s="165" t="n">
        <f aca="false">(L25-L21)/L21</f>
        <v>0.169211402946952</v>
      </c>
      <c r="N25" s="183"/>
      <c r="P25" s="160" t="n">
        <f aca="false">EXPT_VL!$P25</f>
        <v>2014</v>
      </c>
      <c r="Q25" s="166" t="n">
        <f aca="false">SUM(C82:C85)</f>
        <v>92046.668904872</v>
      </c>
      <c r="R25" s="166" t="n">
        <f aca="false">SUM(D82:D85)</f>
        <v>57840.178474</v>
      </c>
      <c r="S25" s="166" t="n">
        <f aca="false">SUM(E82:E85)</f>
        <v>28269.670162</v>
      </c>
      <c r="T25" s="166" t="n">
        <f aca="false">SUM(F82:F85)</f>
        <v>69594.886042824</v>
      </c>
      <c r="U25" s="166" t="n">
        <f aca="false">SUM(G82:G85)</f>
        <v>13041.403012</v>
      </c>
      <c r="V25" s="166" t="n">
        <f aca="false">SUM(H82:H85)</f>
        <v>22104.0314731256</v>
      </c>
      <c r="W25" s="166" t="n">
        <f aca="false">SUM(I82:I85)</f>
        <v>8452.865554</v>
      </c>
      <c r="X25" s="166" t="n">
        <f aca="false">SUM(J82:J85)</f>
        <v>37799.2845752086</v>
      </c>
      <c r="Y25" s="167" t="n">
        <f aca="false">SUM(K82:K85)</f>
        <v>244532.933305569</v>
      </c>
      <c r="Z25" s="168" t="n">
        <f aca="false">SUM(L82:L85)</f>
        <v>573681.921503599</v>
      </c>
    </row>
    <row r="26" customFormat="false" ht="12.75" hidden="false" customHeight="false" outlineLevel="0" collapsed="false">
      <c r="B26" s="160" t="s">
        <v>152</v>
      </c>
      <c r="C26" s="169" t="n">
        <v>26856.9595733357</v>
      </c>
      <c r="D26" s="169" t="n">
        <v>13232.8022200184</v>
      </c>
      <c r="E26" s="169" t="n">
        <v>6255.03675012001</v>
      </c>
      <c r="F26" s="169" t="n">
        <v>21598.4221682204</v>
      </c>
      <c r="G26" s="169" t="n">
        <v>1757.52109729271</v>
      </c>
      <c r="H26" s="169" t="n">
        <v>7459.66245118573</v>
      </c>
      <c r="I26" s="166" t="n">
        <v>2399.09505207473</v>
      </c>
      <c r="J26" s="166" t="n">
        <v>12650.1468766461</v>
      </c>
      <c r="K26" s="167" t="n">
        <v>66538.6342683333</v>
      </c>
      <c r="L26" s="168" t="n">
        <f aca="false">SUM(C26:K26)</f>
        <v>158748.280457227</v>
      </c>
      <c r="M26" s="170" t="n">
        <f aca="false">(L26-L22)/L22</f>
        <v>0.204503115448714</v>
      </c>
      <c r="N26" s="183"/>
      <c r="P26" s="160" t="str">
        <f aca="false">EXPT_VL!$P26</f>
        <v>2015</v>
      </c>
      <c r="Q26" s="161" t="n">
        <f aca="false">SUM(C86:C89)</f>
        <v>99192.3714617658</v>
      </c>
      <c r="R26" s="161" t="n">
        <f aca="false">SUM(D86:D89)</f>
        <v>57664.267248</v>
      </c>
      <c r="S26" s="161" t="n">
        <f aca="false">SUM(E86:E89)</f>
        <v>30040.128734</v>
      </c>
      <c r="T26" s="161" t="n">
        <f aca="false">SUM(F86:F89)</f>
        <v>76430.4388901818</v>
      </c>
      <c r="U26" s="161" t="n">
        <f aca="false">SUM(G86:G89)</f>
        <v>12468.737902</v>
      </c>
      <c r="V26" s="161" t="n">
        <f aca="false">SUM(H86:H89)</f>
        <v>27276.603313</v>
      </c>
      <c r="W26" s="162" t="n">
        <f aca="false">SUM(I86:I89)</f>
        <v>11700.359098</v>
      </c>
      <c r="X26" s="162" t="n">
        <f aca="false">SUM(J86:J89)</f>
        <v>28789.6833296624</v>
      </c>
      <c r="Y26" s="163" t="n">
        <f aca="false">SUM(K86:K89)</f>
        <v>272417.26844657</v>
      </c>
      <c r="Z26" s="164" t="n">
        <f aca="false">SUM(L86:L89)</f>
        <v>615979.85842318</v>
      </c>
    </row>
    <row r="27" customFormat="false" ht="12.75" hidden="false" customHeight="false" outlineLevel="0" collapsed="false">
      <c r="B27" s="160" t="s">
        <v>154</v>
      </c>
      <c r="C27" s="169" t="n">
        <v>30360.6402150701</v>
      </c>
      <c r="D27" s="169" t="n">
        <v>14275.4402805347</v>
      </c>
      <c r="E27" s="169" t="n">
        <v>8777.672616425</v>
      </c>
      <c r="F27" s="169" t="n">
        <v>22376.4511014787</v>
      </c>
      <c r="G27" s="169" t="n">
        <v>2815.55871833799</v>
      </c>
      <c r="H27" s="169" t="n">
        <v>9528.64002759959</v>
      </c>
      <c r="I27" s="166" t="n">
        <v>3749.98400360408</v>
      </c>
      <c r="J27" s="166" t="n">
        <v>10419.6135459089</v>
      </c>
      <c r="K27" s="167" t="n">
        <v>73967.7230258173</v>
      </c>
      <c r="L27" s="168" t="n">
        <f aca="false">SUM(C27:K27)</f>
        <v>176271.723534776</v>
      </c>
      <c r="M27" s="170" t="n">
        <f aca="false">(L27-L23)/L23</f>
        <v>0.189616944855741</v>
      </c>
      <c r="N27" s="183"/>
      <c r="P27" s="160" t="str">
        <f aca="false">EXPT_VL!$P27</f>
        <v>2016</v>
      </c>
      <c r="Q27" s="166" t="n">
        <f aca="false">SUM(C90:C93)</f>
        <v>106266.756884348</v>
      </c>
      <c r="R27" s="166" t="n">
        <f aca="false">SUM(D90:D93)</f>
        <v>51445.859155</v>
      </c>
      <c r="S27" s="166" t="n">
        <f aca="false">SUM(E90:E93)</f>
        <v>28241.861119</v>
      </c>
      <c r="T27" s="166" t="n">
        <f aca="false">SUM(F90:F93)</f>
        <v>84335.3085387023</v>
      </c>
      <c r="U27" s="166" t="n">
        <f aca="false">SUM(G90:G93)</f>
        <v>9585.742558</v>
      </c>
      <c r="V27" s="166" t="n">
        <f aca="false">SUM(H90:H93)</f>
        <v>29274.019278243</v>
      </c>
      <c r="W27" s="166" t="n">
        <f aca="false">SUM(I90:I93)</f>
        <v>13593.105942</v>
      </c>
      <c r="X27" s="166" t="n">
        <f aca="false">SUM(J90:J93)</f>
        <v>31767.6498183316</v>
      </c>
      <c r="Y27" s="167" t="n">
        <f aca="false">SUM(K90:K93)</f>
        <v>282705.770771955</v>
      </c>
      <c r="Z27" s="168" t="n">
        <f aca="false">SUM(L90:L93)</f>
        <v>637216.07406558</v>
      </c>
    </row>
    <row r="28" customFormat="false" ht="12.75" hidden="false" customHeight="false" outlineLevel="0" collapsed="false">
      <c r="B28" s="160" t="s">
        <v>156</v>
      </c>
      <c r="C28" s="169" t="n">
        <v>27878.7070775813</v>
      </c>
      <c r="D28" s="169" t="n">
        <v>12768.5331968451</v>
      </c>
      <c r="E28" s="169" t="n">
        <v>8925.42559570878</v>
      </c>
      <c r="F28" s="169" t="n">
        <v>20716.5301492114</v>
      </c>
      <c r="G28" s="169" t="n">
        <v>3190.18162713355</v>
      </c>
      <c r="H28" s="169" t="n">
        <v>6680.17370040796</v>
      </c>
      <c r="I28" s="166" t="n">
        <v>3134.59938320157</v>
      </c>
      <c r="J28" s="166" t="n">
        <v>8194.72475333472</v>
      </c>
      <c r="K28" s="167" t="n">
        <v>63211.044828298</v>
      </c>
      <c r="L28" s="168" t="n">
        <f aca="false">SUM(C28:K28)</f>
        <v>154699.920311722</v>
      </c>
      <c r="M28" s="170" t="n">
        <f aca="false">(L28-L24)/L24</f>
        <v>0.0843693300549714</v>
      </c>
      <c r="N28" s="183"/>
    </row>
    <row r="29" customFormat="false" ht="12.75" hidden="false" customHeight="false" outlineLevel="0" collapsed="false">
      <c r="B29" s="160" t="s">
        <v>157</v>
      </c>
      <c r="C29" s="169" t="n">
        <v>28323.140480908</v>
      </c>
      <c r="D29" s="169" t="n">
        <v>12315.0840026017</v>
      </c>
      <c r="E29" s="169" t="n">
        <v>6799.7527337462</v>
      </c>
      <c r="F29" s="169" t="n">
        <v>22710.7013956213</v>
      </c>
      <c r="G29" s="169" t="n">
        <v>2621.38235723575</v>
      </c>
      <c r="H29" s="169" t="n">
        <v>6881.08282080669</v>
      </c>
      <c r="I29" s="166" t="n">
        <v>3175.93946111963</v>
      </c>
      <c r="J29" s="166" t="n">
        <v>7387.55579602873</v>
      </c>
      <c r="K29" s="167" t="n">
        <v>66113.3077656789</v>
      </c>
      <c r="L29" s="168" t="n">
        <f aca="false">SUM(C29:K29)</f>
        <v>156327.946813747</v>
      </c>
      <c r="M29" s="170" t="n">
        <f aca="false">(L29-L25)/L25</f>
        <v>0.0582212236301104</v>
      </c>
      <c r="N29" s="183"/>
      <c r="O29" s="194" t="s">
        <v>158</v>
      </c>
      <c r="P29" s="160" t="str">
        <f aca="false">EXPT_VL!P29</f>
        <v>2017</v>
      </c>
      <c r="Q29" s="161" t="n">
        <f aca="false">SUM(C96:C99)</f>
        <v>115460.595207708</v>
      </c>
      <c r="R29" s="161" t="n">
        <f aca="false">SUM(D96:D99)</f>
        <v>59098.3588624601</v>
      </c>
      <c r="S29" s="161" t="n">
        <f aca="false">SUM(E96:E99)</f>
        <v>31438.0265695945</v>
      </c>
      <c r="T29" s="161" t="n">
        <f aca="false">SUM(F96:F99)</f>
        <v>97063.3022221685</v>
      </c>
      <c r="U29" s="161" t="n">
        <f aca="false">SUM(G96:G99)</f>
        <v>11882.8211644072</v>
      </c>
      <c r="V29" s="161" t="n">
        <f aca="false">SUM(H96:H99)</f>
        <v>36718.3039264535</v>
      </c>
      <c r="W29" s="161" t="n">
        <f aca="false">SUM(I96:I99)</f>
        <v>10795.8242171008</v>
      </c>
      <c r="X29" s="161" t="n">
        <f aca="false">SUM(J96:J99)</f>
        <v>32520.7616829211</v>
      </c>
      <c r="Y29" s="161" t="n">
        <f aca="false">SUM(K96:K99)</f>
        <v>308125.91153383</v>
      </c>
      <c r="Z29" s="164" t="n">
        <f aca="false">SUM(L96:L99)</f>
        <v>703103.905386643</v>
      </c>
    </row>
    <row r="30" customFormat="false" ht="12.75" hidden="false" customHeight="false" outlineLevel="0" collapsed="false">
      <c r="B30" s="160" t="s">
        <v>160</v>
      </c>
      <c r="C30" s="161" t="n">
        <v>30109.9361074412</v>
      </c>
      <c r="D30" s="161" t="n">
        <v>11866.6596341153</v>
      </c>
      <c r="E30" s="161" t="n">
        <v>7049.30126597548</v>
      </c>
      <c r="F30" s="161" t="n">
        <v>25291.7967063584</v>
      </c>
      <c r="G30" s="161" t="n">
        <v>2656.94365491739</v>
      </c>
      <c r="H30" s="161" t="n">
        <v>9583.73948978658</v>
      </c>
      <c r="I30" s="162" t="n">
        <v>3193.4188547743</v>
      </c>
      <c r="J30" s="162" t="n">
        <v>10793.8478867274</v>
      </c>
      <c r="K30" s="163" t="n">
        <v>70897.1965288393</v>
      </c>
      <c r="L30" s="164" t="n">
        <f aca="false">SUM(C30:K30)</f>
        <v>171442.840128935</v>
      </c>
      <c r="M30" s="165" t="n">
        <f aca="false">(L30-L26)/L26</f>
        <v>0.0799665963949039</v>
      </c>
      <c r="N30" s="183"/>
      <c r="O30" s="194"/>
      <c r="P30" s="160" t="s">
        <v>161</v>
      </c>
      <c r="Q30" s="166" t="n">
        <f aca="false">SUM(C100:C103)</f>
        <v>121371.496783401</v>
      </c>
      <c r="R30" s="166" t="n">
        <f aca="false">SUM(D100:D103)</f>
        <v>58245.3719718249</v>
      </c>
      <c r="S30" s="166" t="n">
        <f aca="false">SUM(E100:E103)</f>
        <v>36491.5167872202</v>
      </c>
      <c r="T30" s="166" t="n">
        <f aca="false">SUM(F100:F103)</f>
        <v>109332.617019565</v>
      </c>
      <c r="U30" s="166" t="n">
        <f aca="false">SUM(G100:G103)</f>
        <v>13562.9705449819</v>
      </c>
      <c r="V30" s="166" t="n">
        <f aca="false">SUM(H100:H103)</f>
        <v>39334.0795519031</v>
      </c>
      <c r="W30" s="166" t="n">
        <f aca="false">SUM(I100:I103)</f>
        <v>10734.1196890159</v>
      </c>
      <c r="X30" s="166" t="n">
        <f aca="false">SUM(J100:J103)</f>
        <v>33001.7735723293</v>
      </c>
      <c r="Y30" s="167" t="n">
        <f aca="false">SUM(K100:K103)</f>
        <v>329051.880298727</v>
      </c>
      <c r="Z30" s="168" t="n">
        <f aca="false">SUM(L100:L103)</f>
        <v>751125.826218969</v>
      </c>
    </row>
    <row r="31" customFormat="false" ht="12.75" hidden="false" customHeight="false" outlineLevel="0" collapsed="false">
      <c r="B31" s="160" t="s">
        <v>162</v>
      </c>
      <c r="C31" s="161" t="n">
        <v>30070.1547537924</v>
      </c>
      <c r="D31" s="161" t="n">
        <v>14105.3806017899</v>
      </c>
      <c r="E31" s="161" t="n">
        <v>8110.16765723299</v>
      </c>
      <c r="F31" s="161" t="n">
        <v>27520.1320006421</v>
      </c>
      <c r="G31" s="161" t="n">
        <v>4094.24912163256</v>
      </c>
      <c r="H31" s="161" t="n">
        <v>9070.8416872302</v>
      </c>
      <c r="I31" s="162" t="n">
        <v>2782.23969481688</v>
      </c>
      <c r="J31" s="162" t="n">
        <v>10132.4961652983</v>
      </c>
      <c r="K31" s="163" t="n">
        <v>82487.6887973095</v>
      </c>
      <c r="L31" s="164" t="n">
        <f aca="false">SUM(C31:K31)</f>
        <v>188373.350479745</v>
      </c>
      <c r="M31" s="165" t="n">
        <f aca="false">(L31-L27)/L27</f>
        <v>0.0686532513683672</v>
      </c>
      <c r="N31" s="183"/>
    </row>
    <row r="32" customFormat="false" ht="12.75" hidden="false" customHeight="false" outlineLevel="0" collapsed="false">
      <c r="B32" s="160" t="s">
        <v>163</v>
      </c>
      <c r="C32" s="161" t="n">
        <v>29288.7952407934</v>
      </c>
      <c r="D32" s="161" t="n">
        <v>17026.7344128591</v>
      </c>
      <c r="E32" s="161" t="n">
        <v>9006.53573155456</v>
      </c>
      <c r="F32" s="161" t="n">
        <v>26047.1646027257</v>
      </c>
      <c r="G32" s="161" t="n">
        <v>3271.30730558563</v>
      </c>
      <c r="H32" s="161" t="n">
        <v>10025.1600091242</v>
      </c>
      <c r="I32" s="162" t="n">
        <v>2077.80777350223</v>
      </c>
      <c r="J32" s="162" t="n">
        <v>8352.58513123897</v>
      </c>
      <c r="K32" s="163" t="n">
        <v>75865.8734007856</v>
      </c>
      <c r="L32" s="164" t="n">
        <f aca="false">SUM(C32:K32)</f>
        <v>180961.963608169</v>
      </c>
      <c r="M32" s="165" t="n">
        <f aca="false">(L32-L28)/L28</f>
        <v>0.169761194728017</v>
      </c>
      <c r="N32" s="183"/>
      <c r="P32" s="0" t="s">
        <v>252</v>
      </c>
    </row>
    <row r="33" customFormat="false" ht="12.75" hidden="false" customHeight="false" outlineLevel="0" collapsed="false">
      <c r="B33" s="160" t="s">
        <v>164</v>
      </c>
      <c r="C33" s="161" t="n">
        <v>30590.8578787305</v>
      </c>
      <c r="D33" s="161" t="n">
        <v>16225.0834512357</v>
      </c>
      <c r="E33" s="161" t="n">
        <v>9622.17314523696</v>
      </c>
      <c r="F33" s="161" t="n">
        <v>24481.6646375043</v>
      </c>
      <c r="G33" s="161" t="n">
        <v>2387.41531786442</v>
      </c>
      <c r="H33" s="161" t="n">
        <v>12410.9558138591</v>
      </c>
      <c r="I33" s="162" t="n">
        <v>3775.2058769066</v>
      </c>
      <c r="J33" s="162" t="n">
        <v>10669.6680471418</v>
      </c>
      <c r="K33" s="163" t="n">
        <v>78505.193603352</v>
      </c>
      <c r="L33" s="164" t="n">
        <f aca="false">SUM(C33:K33)</f>
        <v>188668.217771832</v>
      </c>
      <c r="M33" s="165" t="n">
        <f aca="false">(L33-L29)/L29</f>
        <v>0.206874532783416</v>
      </c>
      <c r="N33" s="183"/>
      <c r="P33" s="0" t="s">
        <v>253</v>
      </c>
    </row>
    <row r="34" customFormat="false" ht="12.75" hidden="false" customHeight="false" outlineLevel="0" collapsed="false">
      <c r="B34" s="160" t="s">
        <v>165</v>
      </c>
      <c r="C34" s="169" t="n">
        <v>36855.4764911643</v>
      </c>
      <c r="D34" s="169" t="n">
        <v>12395.4589588002</v>
      </c>
      <c r="E34" s="169" t="n">
        <v>9923.28887357586</v>
      </c>
      <c r="F34" s="169" t="n">
        <v>35808.3993468402</v>
      </c>
      <c r="G34" s="169" t="n">
        <v>3936.51618938589</v>
      </c>
      <c r="H34" s="169" t="n">
        <v>10266.4245739825</v>
      </c>
      <c r="I34" s="166" t="n">
        <v>3382.41727669196</v>
      </c>
      <c r="J34" s="166" t="n">
        <v>12709.527841799</v>
      </c>
      <c r="K34" s="167" t="n">
        <v>83482.6622406169</v>
      </c>
      <c r="L34" s="168" t="n">
        <f aca="false">SUM(C34:K34)</f>
        <v>208760.171792857</v>
      </c>
      <c r="M34" s="170" t="n">
        <f aca="false">(L34-L30)/L30</f>
        <v>0.217666317449342</v>
      </c>
      <c r="N34" s="183"/>
    </row>
    <row r="35" customFormat="false" ht="12.75" hidden="false" customHeight="false" outlineLevel="0" collapsed="false">
      <c r="B35" s="160" t="s">
        <v>166</v>
      </c>
      <c r="C35" s="169" t="n">
        <v>38746.4285421782</v>
      </c>
      <c r="D35" s="169" t="n">
        <v>17106.117388629</v>
      </c>
      <c r="E35" s="169" t="n">
        <v>7986.46401953519</v>
      </c>
      <c r="F35" s="169" t="n">
        <v>27828.9950367738</v>
      </c>
      <c r="G35" s="169" t="n">
        <v>3798.99805828633</v>
      </c>
      <c r="H35" s="169" t="n">
        <v>13322.4744543707</v>
      </c>
      <c r="I35" s="166" t="n">
        <v>2995.1664004067</v>
      </c>
      <c r="J35" s="166" t="n">
        <v>11866.1021343595</v>
      </c>
      <c r="K35" s="167" t="n">
        <v>83853.9436599132</v>
      </c>
      <c r="L35" s="168" t="n">
        <f aca="false">SUM(C35:K35)</f>
        <v>207504.689694453</v>
      </c>
      <c r="M35" s="170" t="n">
        <f aca="false">(L35-L31)/L31</f>
        <v>0.10156075244181</v>
      </c>
      <c r="N35" s="183"/>
    </row>
    <row r="36" customFormat="false" ht="12.75" hidden="false" customHeight="false" outlineLevel="0" collapsed="false">
      <c r="B36" s="160" t="s">
        <v>167</v>
      </c>
      <c r="C36" s="169" t="n">
        <v>36816.1082439504</v>
      </c>
      <c r="D36" s="169" t="n">
        <v>18460.9862034375</v>
      </c>
      <c r="E36" s="169" t="n">
        <v>8626.53977599112</v>
      </c>
      <c r="F36" s="169" t="n">
        <v>30572.717846749</v>
      </c>
      <c r="G36" s="169" t="n">
        <v>3495.20218693638</v>
      </c>
      <c r="H36" s="169" t="n">
        <v>9459.18525094963</v>
      </c>
      <c r="I36" s="166" t="n">
        <v>2924.50602449793</v>
      </c>
      <c r="J36" s="166" t="n">
        <v>12200.493982698</v>
      </c>
      <c r="K36" s="167" t="n">
        <v>82286.7677962011</v>
      </c>
      <c r="L36" s="168" t="n">
        <f aca="false">SUM(C36:K36)</f>
        <v>204842.507311411</v>
      </c>
      <c r="M36" s="170" t="n">
        <f aca="false">(L36-L32)/L32</f>
        <v>0.131964437316503</v>
      </c>
      <c r="N36" s="183"/>
    </row>
    <row r="37" customFormat="false" ht="12.75" hidden="false" customHeight="false" outlineLevel="0" collapsed="false">
      <c r="B37" s="160" t="s">
        <v>168</v>
      </c>
      <c r="C37" s="169" t="n">
        <v>35324.7093758912</v>
      </c>
      <c r="D37" s="169" t="n">
        <v>18926.1306491333</v>
      </c>
      <c r="E37" s="169" t="n">
        <v>9628.57093089783</v>
      </c>
      <c r="F37" s="169" t="n">
        <v>30745.6970950171</v>
      </c>
      <c r="G37" s="169" t="n">
        <v>2856.6208653914</v>
      </c>
      <c r="H37" s="169" t="n">
        <v>14176.9274206972</v>
      </c>
      <c r="I37" s="166" t="n">
        <v>3579.1808984034</v>
      </c>
      <c r="J37" s="166" t="n">
        <v>10634.7555416692</v>
      </c>
      <c r="K37" s="167" t="n">
        <v>84725.1652618381</v>
      </c>
      <c r="L37" s="168" t="n">
        <f aca="false">SUM(C37:K37)</f>
        <v>210597.758038939</v>
      </c>
      <c r="M37" s="170" t="n">
        <f aca="false">(L37-L33)/L33</f>
        <v>0.116233356768272</v>
      </c>
      <c r="N37" s="183"/>
    </row>
    <row r="38" customFormat="false" ht="12.75" hidden="false" customHeight="false" outlineLevel="0" collapsed="false">
      <c r="B38" s="160" t="s">
        <v>169</v>
      </c>
      <c r="C38" s="161" t="n">
        <v>40018.1079516049</v>
      </c>
      <c r="D38" s="161" t="n">
        <v>15213.2482533911</v>
      </c>
      <c r="E38" s="161" t="n">
        <v>8802.99996635878</v>
      </c>
      <c r="F38" s="161" t="n">
        <v>30055.5391160117</v>
      </c>
      <c r="G38" s="161" t="n">
        <v>3419.6522245516</v>
      </c>
      <c r="H38" s="161" t="n">
        <v>13565.2742284442</v>
      </c>
      <c r="I38" s="162" t="n">
        <v>4344.77603863535</v>
      </c>
      <c r="J38" s="162" t="n">
        <v>12748.0775855111</v>
      </c>
      <c r="K38" s="163" t="n">
        <v>89073.9438963093</v>
      </c>
      <c r="L38" s="164" t="n">
        <f aca="false">SUM(C38:K38)</f>
        <v>217241.619260818</v>
      </c>
      <c r="M38" s="165" t="n">
        <f aca="false">(L38-L34)/L34</f>
        <v>0.0406277087967577</v>
      </c>
      <c r="N38" s="183"/>
      <c r="Q38" s="110"/>
      <c r="R38" s="110"/>
      <c r="S38" s="110"/>
      <c r="T38" s="110"/>
      <c r="U38" s="110"/>
      <c r="V38" s="110"/>
      <c r="W38" s="110"/>
      <c r="X38" s="110"/>
      <c r="Y38" s="110"/>
      <c r="Z38" s="110"/>
    </row>
    <row r="39" customFormat="false" ht="12.75" hidden="false" customHeight="false" outlineLevel="0" collapsed="false">
      <c r="B39" s="160" t="s">
        <v>170</v>
      </c>
      <c r="C39" s="161" t="n">
        <v>36669.1194823032</v>
      </c>
      <c r="D39" s="161" t="n">
        <v>20528.6170859032</v>
      </c>
      <c r="E39" s="161" t="n">
        <v>9727.41155614841</v>
      </c>
      <c r="F39" s="161" t="n">
        <v>32777.7244988417</v>
      </c>
      <c r="G39" s="161" t="n">
        <v>2880.65954957589</v>
      </c>
      <c r="H39" s="161" t="n">
        <v>15228.0193588672</v>
      </c>
      <c r="I39" s="162" t="n">
        <v>4016.61867191658</v>
      </c>
      <c r="J39" s="162" t="n">
        <v>10739.3840121426</v>
      </c>
      <c r="K39" s="163" t="n">
        <v>93277.271596724</v>
      </c>
      <c r="L39" s="164" t="n">
        <f aca="false">SUM(C39:K39)</f>
        <v>225844.825812423</v>
      </c>
      <c r="M39" s="165" t="n">
        <f aca="false">(L39-L35)/L35</f>
        <v>0.0883842005931327</v>
      </c>
      <c r="N39" s="183"/>
    </row>
    <row r="40" customFormat="false" ht="12.75" hidden="false" customHeight="false" outlineLevel="0" collapsed="false">
      <c r="B40" s="160" t="s">
        <v>171</v>
      </c>
      <c r="C40" s="161" t="n">
        <v>38770.2178755482</v>
      </c>
      <c r="D40" s="161" t="n">
        <v>20339.7422176198</v>
      </c>
      <c r="E40" s="161" t="n">
        <v>10720.7745362705</v>
      </c>
      <c r="F40" s="161" t="n">
        <v>26743.9684899423</v>
      </c>
      <c r="G40" s="161" t="n">
        <v>3925.71534704689</v>
      </c>
      <c r="H40" s="161" t="n">
        <v>12523.3286209609</v>
      </c>
      <c r="I40" s="162" t="n">
        <v>4204.32402192705</v>
      </c>
      <c r="J40" s="162" t="n">
        <v>9799.84122735113</v>
      </c>
      <c r="K40" s="163" t="n">
        <v>88981.5934142644</v>
      </c>
      <c r="L40" s="164" t="n">
        <f aca="false">SUM(C40:K40)</f>
        <v>216009.505750931</v>
      </c>
      <c r="M40" s="165" t="n">
        <f aca="false">(L40-L36)/L36</f>
        <v>0.0545150446852499</v>
      </c>
      <c r="N40" s="183"/>
    </row>
    <row r="41" customFormat="false" ht="12.75" hidden="false" customHeight="false" outlineLevel="0" collapsed="false">
      <c r="B41" s="160" t="s">
        <v>172</v>
      </c>
      <c r="C41" s="161" t="n">
        <v>34023.0511681637</v>
      </c>
      <c r="D41" s="161" t="n">
        <v>19170.3449430859</v>
      </c>
      <c r="E41" s="161" t="n">
        <v>10919.3939412223</v>
      </c>
      <c r="F41" s="161" t="n">
        <v>29709.7505772521</v>
      </c>
      <c r="G41" s="161" t="n">
        <v>4019.03407882562</v>
      </c>
      <c r="H41" s="161" t="n">
        <v>9072.56959172779</v>
      </c>
      <c r="I41" s="162" t="n">
        <v>4364.95216752103</v>
      </c>
      <c r="J41" s="162" t="n">
        <v>11558.9521382799</v>
      </c>
      <c r="K41" s="163" t="n">
        <v>89848.4424343213</v>
      </c>
      <c r="L41" s="164" t="n">
        <f aca="false">SUM(C41:K41)</f>
        <v>212686.4910404</v>
      </c>
      <c r="M41" s="165" t="n">
        <f aca="false">(L41-L37)/L37</f>
        <v>0.00991811603746833</v>
      </c>
      <c r="N41" s="183"/>
    </row>
    <row r="42" customFormat="false" ht="12.75" hidden="false" customHeight="false" outlineLevel="0" collapsed="false">
      <c r="B42" s="160" t="s">
        <v>173</v>
      </c>
      <c r="C42" s="169" t="n">
        <v>44145.5497426732</v>
      </c>
      <c r="D42" s="169" t="n">
        <v>22507.7557509992</v>
      </c>
      <c r="E42" s="169" t="n">
        <v>8193.08228257477</v>
      </c>
      <c r="F42" s="169" t="n">
        <v>33267.8714210908</v>
      </c>
      <c r="G42" s="169" t="n">
        <v>2395.19246105451</v>
      </c>
      <c r="H42" s="169" t="n">
        <v>13477.7249068292</v>
      </c>
      <c r="I42" s="166" t="n">
        <v>4481.90075710343</v>
      </c>
      <c r="J42" s="166" t="n">
        <v>10334.3649397271</v>
      </c>
      <c r="K42" s="167" t="n">
        <v>90166.1885358448</v>
      </c>
      <c r="L42" s="168" t="n">
        <f aca="false">SUM(C42:K42)</f>
        <v>228969.630797897</v>
      </c>
      <c r="M42" s="170" t="n">
        <f aca="false">(L42-L38)/L38</f>
        <v>0.0539860252238241</v>
      </c>
      <c r="N42" s="183"/>
    </row>
    <row r="43" customFormat="false" ht="12.75" hidden="false" customHeight="false" outlineLevel="0" collapsed="false">
      <c r="B43" s="160" t="s">
        <v>174</v>
      </c>
      <c r="C43" s="169" t="n">
        <v>48262.939170712</v>
      </c>
      <c r="D43" s="169" t="n">
        <v>17558.1758259822</v>
      </c>
      <c r="E43" s="169" t="n">
        <v>10919.7453128734</v>
      </c>
      <c r="F43" s="169" t="n">
        <v>37163.8135359874</v>
      </c>
      <c r="G43" s="169" t="n">
        <v>3517.78720475486</v>
      </c>
      <c r="H43" s="169" t="n">
        <v>15870.7650308092</v>
      </c>
      <c r="I43" s="166" t="n">
        <v>4462.57384118972</v>
      </c>
      <c r="J43" s="166" t="n">
        <v>12392.4764447124</v>
      </c>
      <c r="K43" s="167" t="n">
        <v>104286.009392953</v>
      </c>
      <c r="L43" s="168" t="n">
        <f aca="false">SUM(C43:K43)</f>
        <v>254434.285759974</v>
      </c>
      <c r="M43" s="170" t="n">
        <f aca="false">(L43-L39)/L39</f>
        <v>0.126588952590379</v>
      </c>
      <c r="N43" s="183"/>
    </row>
    <row r="44" customFormat="false" ht="12.75" hidden="false" customHeight="false" outlineLevel="0" collapsed="false">
      <c r="B44" s="160" t="s">
        <v>175</v>
      </c>
      <c r="C44" s="169" t="n">
        <v>48276.7226553099</v>
      </c>
      <c r="D44" s="169" t="n">
        <v>20343.9375081438</v>
      </c>
      <c r="E44" s="169" t="n">
        <v>15054.4351345547</v>
      </c>
      <c r="F44" s="169" t="n">
        <v>34105.5177655699</v>
      </c>
      <c r="G44" s="169" t="n">
        <v>4453.87448313105</v>
      </c>
      <c r="H44" s="169" t="n">
        <v>15874.3775313395</v>
      </c>
      <c r="I44" s="166" t="n">
        <v>3083.97907242326</v>
      </c>
      <c r="J44" s="166" t="n">
        <v>11413.1020356176</v>
      </c>
      <c r="K44" s="167" t="n">
        <v>97927.591458684</v>
      </c>
      <c r="L44" s="168" t="n">
        <f aca="false">SUM(C44:K44)</f>
        <v>250533.537644774</v>
      </c>
      <c r="M44" s="170" t="n">
        <f aca="false">(L44-L40)/L40</f>
        <v>0.15982644733075</v>
      </c>
      <c r="N44" s="183"/>
    </row>
    <row r="45" customFormat="false" ht="12.75" hidden="false" customHeight="false" outlineLevel="0" collapsed="false">
      <c r="B45" s="160" t="s">
        <v>176</v>
      </c>
      <c r="C45" s="169" t="n">
        <v>44945.9006333126</v>
      </c>
      <c r="D45" s="169" t="n">
        <v>19065.3288148748</v>
      </c>
      <c r="E45" s="169" t="n">
        <v>15363.6722699971</v>
      </c>
      <c r="F45" s="169" t="n">
        <v>33865.6884584733</v>
      </c>
      <c r="G45" s="169" t="n">
        <v>4588.68265105958</v>
      </c>
      <c r="H45" s="169" t="n">
        <v>11939.3309310222</v>
      </c>
      <c r="I45" s="166" t="n">
        <v>4411.6796292836</v>
      </c>
      <c r="J45" s="166" t="n">
        <v>12202.4436598922</v>
      </c>
      <c r="K45" s="167" t="n">
        <v>99706.4429926239</v>
      </c>
      <c r="L45" s="168" t="n">
        <f aca="false">SUM(C45:K45)</f>
        <v>246089.170040539</v>
      </c>
      <c r="M45" s="170" t="n">
        <f aca="false">(L45-L41)/L41</f>
        <v>0.157051248702931</v>
      </c>
      <c r="N45" s="183"/>
    </row>
    <row r="46" customFormat="false" ht="12.75" hidden="false" customHeight="false" outlineLevel="0" collapsed="false">
      <c r="B46" s="160" t="s">
        <v>177</v>
      </c>
      <c r="C46" s="161" t="n">
        <v>43121.6344916551</v>
      </c>
      <c r="D46" s="161" t="n">
        <v>16727.8392652468</v>
      </c>
      <c r="E46" s="161" t="n">
        <v>15262.8139827824</v>
      </c>
      <c r="F46" s="161" t="n">
        <v>34001.3163136901</v>
      </c>
      <c r="G46" s="161" t="n">
        <v>4499.98444539606</v>
      </c>
      <c r="H46" s="161" t="n">
        <v>18976.1294913337</v>
      </c>
      <c r="I46" s="162" t="n">
        <v>4557.9116249699</v>
      </c>
      <c r="J46" s="162" t="n">
        <v>11530.719344004</v>
      </c>
      <c r="K46" s="163" t="n">
        <v>105763.155908628</v>
      </c>
      <c r="L46" s="164" t="n">
        <f aca="false">SUM(C46:K46)</f>
        <v>254441.504867706</v>
      </c>
      <c r="M46" s="165" t="n">
        <f aca="false">(L46-L42)/L42</f>
        <v>0.111245644153971</v>
      </c>
      <c r="N46" s="183"/>
    </row>
    <row r="47" customFormat="false" ht="12.75" hidden="false" customHeight="false" outlineLevel="0" collapsed="false">
      <c r="B47" s="160" t="s">
        <v>178</v>
      </c>
      <c r="C47" s="161" t="n">
        <v>52763.7786845686</v>
      </c>
      <c r="D47" s="161" t="n">
        <v>19688.9608657375</v>
      </c>
      <c r="E47" s="161" t="n">
        <v>15663.1556052511</v>
      </c>
      <c r="F47" s="161" t="n">
        <v>45941.5016304576</v>
      </c>
      <c r="G47" s="161" t="n">
        <v>4307.63705943765</v>
      </c>
      <c r="H47" s="161" t="n">
        <v>18474.0402130911</v>
      </c>
      <c r="I47" s="162" t="n">
        <v>5201.22461497458</v>
      </c>
      <c r="J47" s="162" t="n">
        <v>16946.5031903646</v>
      </c>
      <c r="K47" s="163" t="n">
        <v>120029.106098517</v>
      </c>
      <c r="L47" s="164" t="n">
        <f aca="false">SUM(C47:K47)</f>
        <v>299015.9079624</v>
      </c>
      <c r="M47" s="165" t="n">
        <f aca="false">(L47-L43)/L43</f>
        <v>0.175218611238907</v>
      </c>
      <c r="N47" s="183"/>
    </row>
    <row r="48" customFormat="false" ht="12.75" hidden="false" customHeight="false" outlineLevel="0" collapsed="false">
      <c r="B48" s="160" t="s">
        <v>179</v>
      </c>
      <c r="C48" s="161" t="n">
        <v>50819.8294710713</v>
      </c>
      <c r="D48" s="161" t="n">
        <v>21504.5478325886</v>
      </c>
      <c r="E48" s="161" t="n">
        <v>15085.4217558543</v>
      </c>
      <c r="F48" s="161" t="n">
        <v>38451.7928855074</v>
      </c>
      <c r="G48" s="161" t="n">
        <v>4086.11007003622</v>
      </c>
      <c r="H48" s="161" t="n">
        <v>24601.7780443447</v>
      </c>
      <c r="I48" s="162" t="n">
        <v>3934.90165774325</v>
      </c>
      <c r="J48" s="162" t="n">
        <v>15855.9690097135</v>
      </c>
      <c r="K48" s="163" t="n">
        <v>111750.927052294</v>
      </c>
      <c r="L48" s="164" t="n">
        <f aca="false">SUM(C48:K48)</f>
        <v>286091.277779153</v>
      </c>
      <c r="M48" s="165" t="n">
        <f aca="false">(L48-L44)/L44</f>
        <v>0.141928064676099</v>
      </c>
      <c r="N48" s="183"/>
    </row>
    <row r="49" customFormat="false" ht="12.75" hidden="false" customHeight="false" outlineLevel="0" collapsed="false">
      <c r="B49" s="160" t="s">
        <v>180</v>
      </c>
      <c r="C49" s="161" t="n">
        <v>47604.1385824207</v>
      </c>
      <c r="D49" s="161" t="n">
        <v>20969.2908954271</v>
      </c>
      <c r="E49" s="161" t="n">
        <v>14455.9448131123</v>
      </c>
      <c r="F49" s="161" t="n">
        <v>33660.5792977375</v>
      </c>
      <c r="G49" s="161" t="n">
        <v>3156.24270713007</v>
      </c>
      <c r="H49" s="161" t="n">
        <v>20738.1024772306</v>
      </c>
      <c r="I49" s="162" t="n">
        <v>4738.69637731227</v>
      </c>
      <c r="J49" s="162" t="n">
        <v>11943.9465753521</v>
      </c>
      <c r="K49" s="163" t="n">
        <v>105111.22684548</v>
      </c>
      <c r="L49" s="164" t="n">
        <f aca="false">SUM(C49:K49)</f>
        <v>262378.168571202</v>
      </c>
      <c r="M49" s="165" t="n">
        <f aca="false">(L49-L45)/L45</f>
        <v>0.0661914481160617</v>
      </c>
      <c r="N49" s="183"/>
    </row>
    <row r="50" customFormat="false" ht="12.75" hidden="false" customHeight="false" outlineLevel="0" collapsed="false">
      <c r="B50" s="160" t="s">
        <v>181</v>
      </c>
      <c r="C50" s="169" t="n">
        <v>44031.4845535166</v>
      </c>
      <c r="D50" s="169" t="n">
        <v>24343.3541740285</v>
      </c>
      <c r="E50" s="169" t="n">
        <v>11565.2293174087</v>
      </c>
      <c r="F50" s="169" t="n">
        <v>41460.5275964339</v>
      </c>
      <c r="G50" s="169" t="n">
        <v>5974.07592216813</v>
      </c>
      <c r="H50" s="169" t="n">
        <v>22501.9813488383</v>
      </c>
      <c r="I50" s="166" t="n">
        <v>4252.20334799579</v>
      </c>
      <c r="J50" s="166" t="n">
        <v>16374.8397985493</v>
      </c>
      <c r="K50" s="167" t="n">
        <v>126164.796934381</v>
      </c>
      <c r="L50" s="168" t="n">
        <f aca="false">SUM(C50:K50)</f>
        <v>296668.49299332</v>
      </c>
      <c r="M50" s="170" t="n">
        <f aca="false">(L50-L46)/L46</f>
        <v>0.165959512570756</v>
      </c>
      <c r="N50" s="183"/>
    </row>
    <row r="51" customFormat="false" ht="12.75" hidden="false" customHeight="false" outlineLevel="0" collapsed="false">
      <c r="B51" s="160" t="s">
        <v>182</v>
      </c>
      <c r="C51" s="169" t="n">
        <v>58302.7359243482</v>
      </c>
      <c r="D51" s="169" t="n">
        <v>20656.6646817078</v>
      </c>
      <c r="E51" s="169" t="n">
        <v>15983.8905150748</v>
      </c>
      <c r="F51" s="169" t="n">
        <v>42927.3765143897</v>
      </c>
      <c r="G51" s="169" t="n">
        <v>6132.01377575934</v>
      </c>
      <c r="H51" s="169" t="n">
        <v>22616.8762520663</v>
      </c>
      <c r="I51" s="166" t="n">
        <v>4854.72483214017</v>
      </c>
      <c r="J51" s="166" t="n">
        <v>13806.6596024663</v>
      </c>
      <c r="K51" s="167" t="n">
        <v>122577.855132767</v>
      </c>
      <c r="L51" s="168" t="n">
        <f aca="false">SUM(C51:K51)</f>
        <v>307858.797230719</v>
      </c>
      <c r="M51" s="170" t="n">
        <f aca="false">(L51-L47)/L47</f>
        <v>0.0295733070811449</v>
      </c>
      <c r="N51" s="183"/>
    </row>
    <row r="52" customFormat="false" ht="12.75" hidden="false" customHeight="false" outlineLevel="0" collapsed="false">
      <c r="B52" s="160" t="s">
        <v>183</v>
      </c>
      <c r="C52" s="169" t="n">
        <v>55549.3635231448</v>
      </c>
      <c r="D52" s="169" t="n">
        <v>26481.6277844013</v>
      </c>
      <c r="E52" s="169" t="n">
        <v>14207.8406028921</v>
      </c>
      <c r="F52" s="169" t="n">
        <v>36857.5328042413</v>
      </c>
      <c r="G52" s="169" t="n">
        <v>4265.39914344641</v>
      </c>
      <c r="H52" s="169" t="n">
        <v>22684.0648982919</v>
      </c>
      <c r="I52" s="166" t="n">
        <v>4166.96969660258</v>
      </c>
      <c r="J52" s="166" t="n">
        <v>12079.7695968845</v>
      </c>
      <c r="K52" s="167" t="n">
        <v>115259.731291069</v>
      </c>
      <c r="L52" s="168" t="n">
        <f aca="false">SUM(C52:K52)</f>
        <v>291552.299340974</v>
      </c>
      <c r="M52" s="170" t="n">
        <f aca="false">(L52-L48)/L48</f>
        <v>0.0190883888674031</v>
      </c>
      <c r="N52" s="183"/>
    </row>
    <row r="53" customFormat="false" ht="12.75" hidden="false" customHeight="false" outlineLevel="0" collapsed="false">
      <c r="B53" s="160" t="s">
        <v>184</v>
      </c>
      <c r="C53" s="169" t="n">
        <v>48939.0743459316</v>
      </c>
      <c r="D53" s="169" t="n">
        <v>24446.1425488624</v>
      </c>
      <c r="E53" s="169" t="n">
        <v>16186.8046066245</v>
      </c>
      <c r="F53" s="169" t="n">
        <v>40584.0836683776</v>
      </c>
      <c r="G53" s="169" t="n">
        <v>3612.04802262612</v>
      </c>
      <c r="H53" s="169" t="n">
        <v>17120.1958998035</v>
      </c>
      <c r="I53" s="166" t="n">
        <v>4428.00019426145</v>
      </c>
      <c r="J53" s="166" t="n">
        <v>13975.0738061224</v>
      </c>
      <c r="K53" s="167" t="n">
        <v>117309.676802184</v>
      </c>
      <c r="L53" s="168" t="n">
        <f aca="false">SUM(C53:K53)</f>
        <v>286601.099894794</v>
      </c>
      <c r="M53" s="170" t="n">
        <f aca="false">(L53-L49)/L49</f>
        <v>0.0923206814633206</v>
      </c>
      <c r="N53" s="183"/>
    </row>
    <row r="54" customFormat="false" ht="12.75" hidden="false" customHeight="false" outlineLevel="0" collapsed="false">
      <c r="B54" s="160" t="s">
        <v>185</v>
      </c>
      <c r="C54" s="161" t="n">
        <v>59171.5401726691</v>
      </c>
      <c r="D54" s="161" t="n">
        <v>24637.924257102</v>
      </c>
      <c r="E54" s="161" t="n">
        <v>18088.5705481624</v>
      </c>
      <c r="F54" s="161" t="n">
        <v>44101.5894614487</v>
      </c>
      <c r="G54" s="161" t="n">
        <v>5626.50022914552</v>
      </c>
      <c r="H54" s="161" t="n">
        <v>25392.2332174135</v>
      </c>
      <c r="I54" s="162" t="n">
        <v>4465.22402537233</v>
      </c>
      <c r="J54" s="162" t="n">
        <v>14844.6880077979</v>
      </c>
      <c r="K54" s="163" t="n">
        <v>135668.318595486</v>
      </c>
      <c r="L54" s="164" t="n">
        <f aca="false">SUM(C54:K54)</f>
        <v>331996.588514597</v>
      </c>
      <c r="M54" s="165" t="n">
        <f aca="false">(L54-L50)/L50</f>
        <v>0.119082734957206</v>
      </c>
      <c r="N54" s="183"/>
    </row>
    <row r="55" customFormat="false" ht="12.75" hidden="false" customHeight="false" outlineLevel="0" collapsed="false">
      <c r="B55" s="160" t="s">
        <v>186</v>
      </c>
      <c r="C55" s="161" t="n">
        <v>48030.6565359233</v>
      </c>
      <c r="D55" s="161" t="n">
        <v>28342.6140102788</v>
      </c>
      <c r="E55" s="161" t="n">
        <v>20516.6937587188</v>
      </c>
      <c r="F55" s="161" t="n">
        <v>43218.60215899</v>
      </c>
      <c r="G55" s="161" t="n">
        <v>5066.26784282197</v>
      </c>
      <c r="H55" s="161" t="n">
        <v>21152.8286178768</v>
      </c>
      <c r="I55" s="162" t="n">
        <v>6551.7598196307</v>
      </c>
      <c r="J55" s="162" t="n">
        <v>13804.775926905</v>
      </c>
      <c r="K55" s="163" t="n">
        <v>127072.759524375</v>
      </c>
      <c r="L55" s="164" t="n">
        <f aca="false">SUM(C55:K55)</f>
        <v>313756.95819552</v>
      </c>
      <c r="M55" s="165" t="n">
        <f aca="false">(L55-L51)/L51</f>
        <v>0.0191586565589707</v>
      </c>
      <c r="N55" s="183"/>
    </row>
    <row r="56" customFormat="false" ht="12.75" hidden="false" customHeight="false" outlineLevel="0" collapsed="false">
      <c r="B56" s="160" t="s">
        <v>187</v>
      </c>
      <c r="C56" s="161" t="n">
        <v>51180.5587183537</v>
      </c>
      <c r="D56" s="161" t="n">
        <v>25934.4545215622</v>
      </c>
      <c r="E56" s="161" t="n">
        <v>18602.3470579265</v>
      </c>
      <c r="F56" s="161" t="n">
        <v>40425.6671305665</v>
      </c>
      <c r="G56" s="161" t="n">
        <v>6544.93774738568</v>
      </c>
      <c r="H56" s="161" t="n">
        <v>21060.4393997703</v>
      </c>
      <c r="I56" s="162" t="n">
        <v>5979.63430324153</v>
      </c>
      <c r="J56" s="162" t="n">
        <v>15911.8820231451</v>
      </c>
      <c r="K56" s="163" t="n">
        <v>118266.42493767</v>
      </c>
      <c r="L56" s="164" t="n">
        <f aca="false">SUM(C56:K56)</f>
        <v>303906.345839622</v>
      </c>
      <c r="M56" s="165" t="n">
        <f aca="false">(L56-L52)/L52</f>
        <v>0.042373346142607</v>
      </c>
      <c r="N56" s="183"/>
    </row>
    <row r="57" customFormat="false" ht="12.75" hidden="false" customHeight="false" outlineLevel="0" collapsed="false">
      <c r="B57" s="160" t="s">
        <v>188</v>
      </c>
      <c r="C57" s="161" t="n">
        <v>48713.4763409275</v>
      </c>
      <c r="D57" s="161" t="n">
        <v>24716.141784057</v>
      </c>
      <c r="E57" s="161" t="n">
        <v>21105.2923771923</v>
      </c>
      <c r="F57" s="161" t="n">
        <v>34508.7948615312</v>
      </c>
      <c r="G57" s="161" t="n">
        <v>5576.50090864684</v>
      </c>
      <c r="H57" s="161" t="n">
        <v>15277.4635509394</v>
      </c>
      <c r="I57" s="162" t="n">
        <v>3698.39447275545</v>
      </c>
      <c r="J57" s="162" t="n">
        <v>14194.8135139669</v>
      </c>
      <c r="K57" s="163" t="n">
        <v>125227.022422567</v>
      </c>
      <c r="L57" s="164" t="n">
        <f aca="false">SUM(C57:K57)</f>
        <v>293017.900232583</v>
      </c>
      <c r="M57" s="165" t="n">
        <f aca="false">(L57-L53)/L53</f>
        <v>0.0223893081364493</v>
      </c>
      <c r="N57" s="183"/>
    </row>
    <row r="58" customFormat="false" ht="12.75" hidden="false" customHeight="false" outlineLevel="0" collapsed="false">
      <c r="B58" s="160" t="s">
        <v>189</v>
      </c>
      <c r="C58" s="169" t="n">
        <v>52955.5279744615</v>
      </c>
      <c r="D58" s="169" t="n">
        <v>25843.6764013744</v>
      </c>
      <c r="E58" s="169" t="n">
        <v>15749.0552705569</v>
      </c>
      <c r="F58" s="169" t="n">
        <v>40927.976141173</v>
      </c>
      <c r="G58" s="169" t="n">
        <v>3219.8910748158</v>
      </c>
      <c r="H58" s="169" t="n">
        <v>17306.9103665021</v>
      </c>
      <c r="I58" s="166" t="n">
        <v>5821.28750143992</v>
      </c>
      <c r="J58" s="166" t="n">
        <v>14136.7752130508</v>
      </c>
      <c r="K58" s="167" t="n">
        <v>118030.743575215</v>
      </c>
      <c r="L58" s="168" t="n">
        <f aca="false">SUM(C58:K58)</f>
        <v>293991.84351859</v>
      </c>
      <c r="M58" s="170" t="n">
        <f aca="false">(L58-L54)/L54</f>
        <v>-0.114473299759032</v>
      </c>
    </row>
    <row r="59" customFormat="false" ht="12.75" hidden="false" customHeight="false" outlineLevel="0" collapsed="false">
      <c r="B59" s="160" t="s">
        <v>190</v>
      </c>
      <c r="C59" s="169" t="n">
        <v>41984.9462592934</v>
      </c>
      <c r="D59" s="169" t="n">
        <v>22906.4174417782</v>
      </c>
      <c r="E59" s="169" t="n">
        <v>14913.7682778713</v>
      </c>
      <c r="F59" s="169" t="n">
        <v>40772.4364492122</v>
      </c>
      <c r="G59" s="169" t="n">
        <v>4762.98010391001</v>
      </c>
      <c r="H59" s="169" t="n">
        <v>18457.1054216925</v>
      </c>
      <c r="I59" s="166" t="n">
        <v>5635.3293827166</v>
      </c>
      <c r="J59" s="166" t="n">
        <v>15931.5784202969</v>
      </c>
      <c r="K59" s="167" t="n">
        <v>110687.44298236</v>
      </c>
      <c r="L59" s="168" t="n">
        <f aca="false">SUM(C59:K59)</f>
        <v>276052.004739131</v>
      </c>
      <c r="M59" s="170" t="n">
        <f aca="false">(L59-L55)/L55</f>
        <v>-0.120172485331444</v>
      </c>
    </row>
    <row r="60" customFormat="false" ht="13.5" hidden="false" customHeight="true" outlineLevel="0" collapsed="false">
      <c r="B60" s="160" t="s">
        <v>191</v>
      </c>
      <c r="C60" s="169" t="n">
        <v>37858.0720543509</v>
      </c>
      <c r="D60" s="169" t="n">
        <v>25976.9176765419</v>
      </c>
      <c r="E60" s="169" t="n">
        <v>14170.0191809512</v>
      </c>
      <c r="F60" s="169" t="n">
        <v>33437.4176073394</v>
      </c>
      <c r="G60" s="169" t="n">
        <v>3792.72328990502</v>
      </c>
      <c r="H60" s="169" t="n">
        <v>16871.797234454</v>
      </c>
      <c r="I60" s="166" t="n">
        <v>7145.17148046074</v>
      </c>
      <c r="J60" s="166" t="n">
        <v>12775.4349064672</v>
      </c>
      <c r="K60" s="167" t="n">
        <v>118969.324608246</v>
      </c>
      <c r="L60" s="168" t="n">
        <f aca="false">SUM(C60:K60)</f>
        <v>270996.878038716</v>
      </c>
      <c r="M60" s="170" t="n">
        <f aca="false">(L60-L56)/L56</f>
        <v>-0.108288188948422</v>
      </c>
      <c r="N60" s="183"/>
    </row>
    <row r="61" customFormat="false" ht="12.75" hidden="false" customHeight="false" outlineLevel="0" collapsed="false">
      <c r="B61" s="160" t="s">
        <v>192</v>
      </c>
      <c r="C61" s="169" t="n">
        <v>38993.260917668</v>
      </c>
      <c r="D61" s="169" t="n">
        <v>22189.2791803054</v>
      </c>
      <c r="E61" s="169" t="n">
        <v>13101.1150276207</v>
      </c>
      <c r="F61" s="169" t="n">
        <v>26934.124914058</v>
      </c>
      <c r="G61" s="169" t="n">
        <v>5133.87506336918</v>
      </c>
      <c r="H61" s="169" t="n">
        <v>10920.9849973514</v>
      </c>
      <c r="I61" s="166" t="n">
        <v>3230.39729038274</v>
      </c>
      <c r="J61" s="166" t="n">
        <v>12029.5374109203</v>
      </c>
      <c r="K61" s="167" t="n">
        <v>96574.6403521777</v>
      </c>
      <c r="L61" s="168" t="n">
        <f aca="false">SUM(C61:K61)</f>
        <v>229107.215153853</v>
      </c>
      <c r="M61" s="170" t="n">
        <f aca="false">(L61-L57)/L57</f>
        <v>-0.218111879949999</v>
      </c>
      <c r="N61" s="183"/>
    </row>
    <row r="62" customFormat="false" ht="12.75" hidden="false" customHeight="false" outlineLevel="0" collapsed="false">
      <c r="B62" s="160" t="s">
        <v>193</v>
      </c>
      <c r="C62" s="161" t="n">
        <v>33571.3670209374</v>
      </c>
      <c r="D62" s="161" t="n">
        <v>17714.8099794983</v>
      </c>
      <c r="E62" s="161" t="n">
        <v>13735.9596948862</v>
      </c>
      <c r="F62" s="161" t="n">
        <v>20895.7465130867</v>
      </c>
      <c r="G62" s="161" t="n">
        <v>4638.74605117715</v>
      </c>
      <c r="H62" s="161" t="n">
        <v>9801.26745799495</v>
      </c>
      <c r="I62" s="162" t="n">
        <v>4051.6685264222</v>
      </c>
      <c r="J62" s="162" t="n">
        <v>10314.248773544</v>
      </c>
      <c r="K62" s="163" t="n">
        <v>88471.9365522944</v>
      </c>
      <c r="L62" s="164" t="n">
        <f aca="false">SUM(C62:K62)</f>
        <v>203195.750569841</v>
      </c>
      <c r="M62" s="165" t="n">
        <f aca="false">(L62-L58)/L58</f>
        <v>-0.308838816281675</v>
      </c>
      <c r="N62" s="183"/>
    </row>
    <row r="63" customFormat="false" ht="12.75" hidden="false" customHeight="false" outlineLevel="0" collapsed="false">
      <c r="B63" s="160" t="s">
        <v>194</v>
      </c>
      <c r="C63" s="161" t="n">
        <v>32384.58877037</v>
      </c>
      <c r="D63" s="161" t="n">
        <v>21218.5951818633</v>
      </c>
      <c r="E63" s="161" t="n">
        <v>13961.4011906774</v>
      </c>
      <c r="F63" s="161" t="n">
        <v>28414.2631011846</v>
      </c>
      <c r="G63" s="161" t="n">
        <v>4426.84893090377</v>
      </c>
      <c r="H63" s="161" t="n">
        <v>11486.4699780779</v>
      </c>
      <c r="I63" s="162" t="n">
        <v>3608.88693062527</v>
      </c>
      <c r="J63" s="162" t="n">
        <v>11630.8937454404</v>
      </c>
      <c r="K63" s="163" t="n">
        <v>97979.4382709965</v>
      </c>
      <c r="L63" s="164" t="n">
        <f aca="false">SUM(C63:K63)</f>
        <v>225111.386100139</v>
      </c>
      <c r="M63" s="165" t="n">
        <f aca="false">(L63-L59)/L59</f>
        <v>-0.184532688640065</v>
      </c>
      <c r="N63" s="183"/>
    </row>
    <row r="64" customFormat="false" ht="12.75" hidden="false" customHeight="false" outlineLevel="0" collapsed="false">
      <c r="B64" s="160" t="s">
        <v>195</v>
      </c>
      <c r="C64" s="161" t="n">
        <v>36953.3319401366</v>
      </c>
      <c r="D64" s="161" t="n">
        <v>22846.6646771513</v>
      </c>
      <c r="E64" s="161" t="n">
        <v>14538.2583723971</v>
      </c>
      <c r="F64" s="161" t="n">
        <v>23932.1177303121</v>
      </c>
      <c r="G64" s="161" t="n">
        <v>7052.51324757119</v>
      </c>
      <c r="H64" s="161" t="n">
        <v>15615.7995614578</v>
      </c>
      <c r="I64" s="162" t="n">
        <v>4445.64477900269</v>
      </c>
      <c r="J64" s="162" t="n">
        <v>10648.3301722835</v>
      </c>
      <c r="K64" s="163" t="n">
        <v>91056.9418226645</v>
      </c>
      <c r="L64" s="164" t="n">
        <f aca="false">SUM(C64:K64)</f>
        <v>227089.602302977</v>
      </c>
      <c r="M64" s="165" t="n">
        <f aca="false">(L64-L60)/L60</f>
        <v>-0.162021334170008</v>
      </c>
      <c r="N64" s="183"/>
    </row>
    <row r="65" customFormat="false" ht="12.75" hidden="false" customHeight="false" outlineLevel="0" collapsed="false">
      <c r="B65" s="160" t="s">
        <v>196</v>
      </c>
      <c r="C65" s="161" t="n">
        <v>35548.8594942691</v>
      </c>
      <c r="D65" s="161" t="n">
        <v>17863.8285324871</v>
      </c>
      <c r="E65" s="161" t="n">
        <v>13030.2028140393</v>
      </c>
      <c r="F65" s="161" t="n">
        <v>22546.2914613403</v>
      </c>
      <c r="G65" s="161" t="n">
        <v>4452.1285873479</v>
      </c>
      <c r="H65" s="161" t="n">
        <v>11705.7796693593</v>
      </c>
      <c r="I65" s="162" t="n">
        <v>3470.57258794985</v>
      </c>
      <c r="J65" s="162" t="n">
        <v>12404.1578435141</v>
      </c>
      <c r="K65" s="163" t="n">
        <v>88849.5261056082</v>
      </c>
      <c r="L65" s="164" t="n">
        <f aca="false">SUM(C65:K65)</f>
        <v>209871.347095915</v>
      </c>
      <c r="M65" s="165" t="n">
        <f aca="false">(L65-L61)/L61</f>
        <v>-0.0839601146782766</v>
      </c>
      <c r="N65" s="183"/>
    </row>
    <row r="66" customFormat="false" ht="12.75" hidden="false" customHeight="false" outlineLevel="0" collapsed="false">
      <c r="B66" s="160" t="s">
        <v>197</v>
      </c>
      <c r="C66" s="169" t="n">
        <v>25287.6250680452</v>
      </c>
      <c r="D66" s="169" t="n">
        <v>14285.2277169865</v>
      </c>
      <c r="E66" s="169" t="n">
        <v>9165.08622968464</v>
      </c>
      <c r="F66" s="169" t="n">
        <v>22656.5954266227</v>
      </c>
      <c r="G66" s="169" t="n">
        <v>2599.44834429723</v>
      </c>
      <c r="H66" s="169" t="n">
        <v>9815.2184650678</v>
      </c>
      <c r="I66" s="166" t="n">
        <v>5266.62781112073</v>
      </c>
      <c r="J66" s="166" t="n">
        <v>11090.3620705228</v>
      </c>
      <c r="K66" s="167" t="n">
        <v>85070.335944205</v>
      </c>
      <c r="L66" s="168" t="n">
        <f aca="false">SUM(C66:K66)</f>
        <v>185236.527076553</v>
      </c>
      <c r="M66" s="170" t="n">
        <f aca="false">(L66-L62)/L62</f>
        <v>-0.088383853712117</v>
      </c>
      <c r="N66" s="183"/>
    </row>
    <row r="67" customFormat="false" ht="12.75" hidden="false" customHeight="false" outlineLevel="0" collapsed="false">
      <c r="B67" s="160" t="s">
        <v>198</v>
      </c>
      <c r="C67" s="169" t="n">
        <v>32973.1016187379</v>
      </c>
      <c r="D67" s="169" t="n">
        <v>18200.4615049307</v>
      </c>
      <c r="E67" s="169" t="n">
        <v>6878.84528003507</v>
      </c>
      <c r="F67" s="169" t="n">
        <v>22791.1547752619</v>
      </c>
      <c r="G67" s="169" t="n">
        <v>4010.02917420585</v>
      </c>
      <c r="H67" s="169" t="n">
        <v>11235.0470825626</v>
      </c>
      <c r="I67" s="166" t="n">
        <v>5575.71204971052</v>
      </c>
      <c r="J67" s="166" t="n">
        <v>9813.43583216648</v>
      </c>
      <c r="K67" s="167" t="n">
        <v>93684.8926315103</v>
      </c>
      <c r="L67" s="168" t="n">
        <f aca="false">SUM(C67:K67)</f>
        <v>205162.679949121</v>
      </c>
      <c r="M67" s="170" t="n">
        <f aca="false">(L67-L63)/L63</f>
        <v>-0.088617046416941</v>
      </c>
      <c r="N67" s="183"/>
    </row>
    <row r="68" customFormat="false" ht="12.75" hidden="false" customHeight="false" outlineLevel="0" collapsed="false">
      <c r="B68" s="160" t="s">
        <v>199</v>
      </c>
      <c r="C68" s="169" t="n">
        <v>32134.1625792412</v>
      </c>
      <c r="D68" s="169" t="n">
        <v>16988.2177078344</v>
      </c>
      <c r="E68" s="169" t="n">
        <v>12093.5699794863</v>
      </c>
      <c r="F68" s="169" t="n">
        <v>22139.073996624</v>
      </c>
      <c r="G68" s="169" t="n">
        <v>4481.26277004176</v>
      </c>
      <c r="H68" s="169" t="n">
        <v>11007.4402309724</v>
      </c>
      <c r="I68" s="166" t="n">
        <v>5068.12671919078</v>
      </c>
      <c r="J68" s="166" t="n">
        <v>8781.53899546509</v>
      </c>
      <c r="K68" s="167" t="n">
        <v>83274.7065133415</v>
      </c>
      <c r="L68" s="168" t="n">
        <f aca="false">SUM(C68:K68)</f>
        <v>195968.099492197</v>
      </c>
      <c r="M68" s="170" t="n">
        <f aca="false">(L68-L64)/L64</f>
        <v>-0.137045036387257</v>
      </c>
      <c r="N68" s="183"/>
    </row>
    <row r="69" customFormat="false" ht="12.75" hidden="false" customHeight="false" outlineLevel="0" collapsed="false">
      <c r="B69" s="160" t="s">
        <v>200</v>
      </c>
      <c r="C69" s="169" t="n">
        <v>30686.7003101961</v>
      </c>
      <c r="D69" s="169" t="n">
        <v>19084.6185802485</v>
      </c>
      <c r="E69" s="169" t="n">
        <v>9730.60583279398</v>
      </c>
      <c r="F69" s="169" t="n">
        <v>20193.1424324959</v>
      </c>
      <c r="G69" s="169" t="n">
        <v>3273.81917945516</v>
      </c>
      <c r="H69" s="169" t="n">
        <v>10125.7486242841</v>
      </c>
      <c r="I69" s="166" t="n">
        <v>4888.64018897796</v>
      </c>
      <c r="J69" s="166" t="n">
        <v>9333.56542024083</v>
      </c>
      <c r="K69" s="167" t="n">
        <v>75991.0176583615</v>
      </c>
      <c r="L69" s="168" t="n">
        <f aca="false">SUM(C69:K69)</f>
        <v>183307.858227054</v>
      </c>
      <c r="M69" s="170" t="n">
        <f aca="false">(L69-L65)/L65</f>
        <v>-0.126570345292163</v>
      </c>
    </row>
    <row r="70" customFormat="false" ht="12.75" hidden="false" customHeight="false" outlineLevel="0" collapsed="false">
      <c r="B70" s="160" t="s">
        <v>201</v>
      </c>
      <c r="C70" s="161" t="n">
        <v>28085.4875302478</v>
      </c>
      <c r="D70" s="161" t="n">
        <v>16411.9258730643</v>
      </c>
      <c r="E70" s="161" t="n">
        <v>11681.9273699629</v>
      </c>
      <c r="F70" s="161" t="n">
        <v>20984.0622082951</v>
      </c>
      <c r="G70" s="161" t="n">
        <v>3064.15661063342</v>
      </c>
      <c r="H70" s="161" t="n">
        <v>10169.3526283749</v>
      </c>
      <c r="I70" s="162" t="n">
        <v>4210.87267027119</v>
      </c>
      <c r="J70" s="162" t="n">
        <v>10339.2410244839</v>
      </c>
      <c r="K70" s="163" t="n">
        <v>80786.8848165802</v>
      </c>
      <c r="L70" s="164" t="n">
        <f aca="false">SUM(C70:K70)</f>
        <v>185733.910731914</v>
      </c>
      <c r="M70" s="165" t="n">
        <f aca="false">(L70-L66)/L66</f>
        <v>0.00268512729757441</v>
      </c>
    </row>
    <row r="71" customFormat="false" ht="12.75" hidden="false" customHeight="false" outlineLevel="0" collapsed="false">
      <c r="B71" s="160" t="s">
        <v>202</v>
      </c>
      <c r="C71" s="161" t="n">
        <v>29822.2342031846</v>
      </c>
      <c r="D71" s="161" t="n">
        <v>18826.1247935654</v>
      </c>
      <c r="E71" s="161" t="n">
        <v>12201.9981566446</v>
      </c>
      <c r="F71" s="161" t="n">
        <v>23102.0099266234</v>
      </c>
      <c r="G71" s="161" t="n">
        <v>3953.83451972274</v>
      </c>
      <c r="H71" s="161" t="n">
        <v>11733.9806989416</v>
      </c>
      <c r="I71" s="162" t="n">
        <v>6218.09978180283</v>
      </c>
      <c r="J71" s="162" t="n">
        <v>9698.00267404231</v>
      </c>
      <c r="K71" s="163" t="n">
        <v>93223.7848839095</v>
      </c>
      <c r="L71" s="164" t="n">
        <f aca="false">SUM(C71:K71)</f>
        <v>208780.069638437</v>
      </c>
      <c r="M71" s="165" t="n">
        <f aca="false">(L71-L67)/L67</f>
        <v>0.0176318114493965</v>
      </c>
    </row>
    <row r="72" customFormat="false" ht="12.75" hidden="false" customHeight="false" outlineLevel="0" collapsed="false">
      <c r="B72" s="160" t="s">
        <v>203</v>
      </c>
      <c r="C72" s="161" t="n">
        <v>32534.786802656</v>
      </c>
      <c r="D72" s="161" t="n">
        <v>20721.0801237213</v>
      </c>
      <c r="E72" s="161" t="n">
        <v>10535.541554296</v>
      </c>
      <c r="F72" s="161" t="n">
        <v>19869.3374773296</v>
      </c>
      <c r="G72" s="161" t="n">
        <v>5676.95110220448</v>
      </c>
      <c r="H72" s="161" t="n">
        <v>8920.0746040955</v>
      </c>
      <c r="I72" s="162" t="n">
        <v>2603.08800976027</v>
      </c>
      <c r="J72" s="162" t="n">
        <v>9440.70580944652</v>
      </c>
      <c r="K72" s="163" t="n">
        <v>71523.0301197557</v>
      </c>
      <c r="L72" s="164" t="n">
        <f aca="false">SUM(C72:K72)</f>
        <v>181824.595603265</v>
      </c>
      <c r="M72" s="165" t="n">
        <f aca="false">(L72-L68)/L68</f>
        <v>-0.072172480753661</v>
      </c>
    </row>
    <row r="73" customFormat="false" ht="12.75" hidden="false" customHeight="false" outlineLevel="0" collapsed="false">
      <c r="B73" s="160" t="s">
        <v>204</v>
      </c>
      <c r="C73" s="161" t="n">
        <v>29801.9656432806</v>
      </c>
      <c r="D73" s="161" t="n">
        <v>18087.366546649</v>
      </c>
      <c r="E73" s="161" t="n">
        <v>8545.64383009655</v>
      </c>
      <c r="F73" s="161" t="n">
        <v>18435.3187365697</v>
      </c>
      <c r="G73" s="161" t="n">
        <v>5281.79647243935</v>
      </c>
      <c r="H73" s="161" t="n">
        <v>8803.89504158801</v>
      </c>
      <c r="I73" s="162" t="n">
        <v>2683.77300316571</v>
      </c>
      <c r="J73" s="162" t="n">
        <v>7508.58980382243</v>
      </c>
      <c r="K73" s="163" t="n">
        <v>73490.5780993134</v>
      </c>
      <c r="L73" s="164" t="n">
        <f aca="false">SUM(C73:K73)</f>
        <v>172638.927176925</v>
      </c>
      <c r="M73" s="165" t="n">
        <f aca="false">(L73-L69)/L69</f>
        <v>-0.0582022568662287</v>
      </c>
    </row>
    <row r="74" customFormat="false" ht="12.75" hidden="false" customHeight="true" outlineLevel="0" collapsed="false">
      <c r="B74" s="160" t="s">
        <v>205</v>
      </c>
      <c r="C74" s="169" t="n">
        <v>25546.8287917566</v>
      </c>
      <c r="D74" s="169" t="n">
        <v>13294.4448289402</v>
      </c>
      <c r="E74" s="169" t="n">
        <v>5429.39972680524</v>
      </c>
      <c r="F74" s="169" t="n">
        <v>19106.7830353431</v>
      </c>
      <c r="G74" s="169" t="n">
        <v>2779.83519734913</v>
      </c>
      <c r="H74" s="169" t="n">
        <v>7742.81533492994</v>
      </c>
      <c r="I74" s="166" t="n">
        <v>1595.54289224907</v>
      </c>
      <c r="J74" s="166" t="n">
        <v>6606.11294418659</v>
      </c>
      <c r="K74" s="167" t="n">
        <v>74574.074193097</v>
      </c>
      <c r="L74" s="168" t="n">
        <f aca="false">SUM(C74:K74)</f>
        <v>156675.836944657</v>
      </c>
      <c r="M74" s="170" t="n">
        <f aca="false">(L74-L70)/L70</f>
        <v>-0.156450018592453</v>
      </c>
    </row>
    <row r="75" customFormat="false" ht="12.75" hidden="false" customHeight="false" outlineLevel="0" collapsed="false">
      <c r="B75" s="160" t="s">
        <v>206</v>
      </c>
      <c r="C75" s="169" t="n">
        <v>25273.0588019346</v>
      </c>
      <c r="D75" s="169" t="n">
        <v>15527.4017786577</v>
      </c>
      <c r="E75" s="169" t="n">
        <v>6885.98799737917</v>
      </c>
      <c r="F75" s="169" t="n">
        <v>19370.8879782092</v>
      </c>
      <c r="G75" s="169" t="n">
        <v>2287.09189383469</v>
      </c>
      <c r="H75" s="169" t="n">
        <v>6002.95201136925</v>
      </c>
      <c r="I75" s="166" t="n">
        <v>3464.33852828157</v>
      </c>
      <c r="J75" s="166" t="n">
        <v>7294.36088996222</v>
      </c>
      <c r="K75" s="167" t="n">
        <v>72964.8823245083</v>
      </c>
      <c r="L75" s="168" t="n">
        <f aca="false">SUM(C75:K75)</f>
        <v>159070.962204137</v>
      </c>
      <c r="M75" s="170" t="n">
        <f aca="false">(L75-L71)/L71</f>
        <v>-0.238093164354174</v>
      </c>
    </row>
    <row r="76" customFormat="false" ht="12.75" hidden="false" customHeight="false" outlineLevel="0" collapsed="false">
      <c r="B76" s="160" t="s">
        <v>207</v>
      </c>
      <c r="C76" s="169" t="n">
        <v>23570.202024191</v>
      </c>
      <c r="D76" s="169" t="n">
        <v>13759.0384469814</v>
      </c>
      <c r="E76" s="169" t="n">
        <v>8153.49185526435</v>
      </c>
      <c r="F76" s="169" t="n">
        <v>15652.0607508133</v>
      </c>
      <c r="G76" s="169" t="n">
        <v>5088.03382844226</v>
      </c>
      <c r="H76" s="169" t="n">
        <v>7129.23115395835</v>
      </c>
      <c r="I76" s="166" t="n">
        <v>4151.58608824971</v>
      </c>
      <c r="J76" s="166" t="n">
        <v>8902.17936299596</v>
      </c>
      <c r="K76" s="167" t="n">
        <v>65269.3756347532</v>
      </c>
      <c r="L76" s="168" t="n">
        <f aca="false">SUM(C76:K76)</f>
        <v>151675.19914565</v>
      </c>
      <c r="M76" s="170" t="n">
        <f aca="false">(L76-L72)/L72</f>
        <v>-0.165815831227809</v>
      </c>
    </row>
    <row r="77" customFormat="false" ht="12.75" hidden="false" customHeight="false" outlineLevel="0" collapsed="false">
      <c r="B77" s="160" t="s">
        <v>208</v>
      </c>
      <c r="C77" s="169" t="n">
        <v>23272.7518272796</v>
      </c>
      <c r="D77" s="169" t="n">
        <v>13352.4587844207</v>
      </c>
      <c r="E77" s="169" t="n">
        <v>7209.99058055125</v>
      </c>
      <c r="F77" s="169" t="n">
        <v>15880.5689815632</v>
      </c>
      <c r="G77" s="169" t="n">
        <v>3217.86924437392</v>
      </c>
      <c r="H77" s="169" t="n">
        <v>6663.86574474246</v>
      </c>
      <c r="I77" s="166" t="n">
        <v>3528.88847521965</v>
      </c>
      <c r="J77" s="166" t="n">
        <v>6943.81625491402</v>
      </c>
      <c r="K77" s="167" t="n">
        <v>63142.3136776727</v>
      </c>
      <c r="L77" s="168" t="n">
        <f aca="false">SUM(C77:K77)</f>
        <v>143212.523570737</v>
      </c>
      <c r="M77" s="170" t="n">
        <f aca="false">(L77-L73)/L73</f>
        <v>-0.170450570374725</v>
      </c>
    </row>
    <row r="78" customFormat="false" ht="12.75" hidden="false" customHeight="false" outlineLevel="0" collapsed="false">
      <c r="B78" s="160" t="s">
        <v>209</v>
      </c>
      <c r="C78" s="161" t="n">
        <v>18654.6487686383</v>
      </c>
      <c r="D78" s="161" t="n">
        <v>8759.03891978121</v>
      </c>
      <c r="E78" s="161" t="n">
        <v>5070.74138869987</v>
      </c>
      <c r="F78" s="161" t="n">
        <v>18371.5685068854</v>
      </c>
      <c r="G78" s="161" t="n">
        <v>2201.12203268694</v>
      </c>
      <c r="H78" s="161" t="n">
        <v>6844.19060197452</v>
      </c>
      <c r="I78" s="162" t="n">
        <v>2969.35812335011</v>
      </c>
      <c r="J78" s="162" t="n">
        <v>7310.3139090114</v>
      </c>
      <c r="K78" s="163" t="n">
        <v>64180.7013764945</v>
      </c>
      <c r="L78" s="164" t="n">
        <f aca="false">SUM(C78:K78)</f>
        <v>134361.683627522</v>
      </c>
      <c r="M78" s="165" t="n">
        <f aca="false">(L78-L74)/L74</f>
        <v>-0.142422429343822</v>
      </c>
    </row>
    <row r="79" customFormat="false" ht="12.75" hidden="false" customHeight="false" outlineLevel="0" collapsed="false">
      <c r="B79" s="160" t="s">
        <v>210</v>
      </c>
      <c r="C79" s="161" t="n">
        <v>21606.8835994042</v>
      </c>
      <c r="D79" s="161" t="n">
        <v>9130.72955214715</v>
      </c>
      <c r="E79" s="161" t="n">
        <v>6110.00629438609</v>
      </c>
      <c r="F79" s="161" t="n">
        <v>17828.5911787792</v>
      </c>
      <c r="G79" s="161" t="n">
        <v>2379.49960849802</v>
      </c>
      <c r="H79" s="161" t="n">
        <v>5877.11261911676</v>
      </c>
      <c r="I79" s="162" t="n">
        <v>2542.31137020616</v>
      </c>
      <c r="J79" s="162" t="n">
        <v>7767.77550443003</v>
      </c>
      <c r="K79" s="163" t="n">
        <v>58843.5117314856</v>
      </c>
      <c r="L79" s="164" t="n">
        <f aca="false">SUM(C79:K79)</f>
        <v>132086.421458453</v>
      </c>
      <c r="M79" s="165" t="n">
        <f aca="false">(L79-L75)/L75</f>
        <v>-0.16963838259213</v>
      </c>
    </row>
    <row r="80" customFormat="false" ht="12.75" hidden="false" customHeight="false" outlineLevel="0" collapsed="false">
      <c r="B80" s="160" t="s">
        <v>211</v>
      </c>
      <c r="C80" s="161" t="n">
        <v>20884.5967331147</v>
      </c>
      <c r="D80" s="161" t="n">
        <v>13818.3515825635</v>
      </c>
      <c r="E80" s="161" t="n">
        <v>7444.747608044</v>
      </c>
      <c r="F80" s="161" t="n">
        <v>15525.1156630042</v>
      </c>
      <c r="G80" s="161" t="n">
        <v>4240.16432167161</v>
      </c>
      <c r="H80" s="161" t="n">
        <v>5431.76084920213</v>
      </c>
      <c r="I80" s="162" t="n">
        <v>3406.35140544158</v>
      </c>
      <c r="J80" s="162" t="n">
        <v>5906.52667544214</v>
      </c>
      <c r="K80" s="163" t="n">
        <v>60758.6275162822</v>
      </c>
      <c r="L80" s="164" t="n">
        <f aca="false">SUM(C80:K80)</f>
        <v>137416.242354766</v>
      </c>
      <c r="M80" s="165" t="n">
        <f aca="false">(L80-L76)/L76</f>
        <v>-0.0940098109064687</v>
      </c>
    </row>
    <row r="81" customFormat="false" ht="12.75" hidden="false" customHeight="false" outlineLevel="0" collapsed="false">
      <c r="B81" s="160" t="s">
        <v>212</v>
      </c>
      <c r="C81" s="161" t="n">
        <v>25009.7511769518</v>
      </c>
      <c r="D81" s="161" t="n">
        <v>13670.4641935082</v>
      </c>
      <c r="E81" s="161" t="n">
        <v>9401.64716687004</v>
      </c>
      <c r="F81" s="161" t="n">
        <v>18104.4420924338</v>
      </c>
      <c r="G81" s="161" t="n">
        <v>3424.39540814343</v>
      </c>
      <c r="H81" s="161" t="n">
        <v>4065.8106487066</v>
      </c>
      <c r="I81" s="162" t="n">
        <v>2912.00208400214</v>
      </c>
      <c r="J81" s="162" t="n">
        <v>8559.59131793271</v>
      </c>
      <c r="K81" s="163" t="n">
        <v>65343.4375533478</v>
      </c>
      <c r="L81" s="164" t="n">
        <f aca="false">SUM(C81:K81)</f>
        <v>150491.541641896</v>
      </c>
      <c r="M81" s="165" t="n">
        <f aca="false">(L81-L77)/L77</f>
        <v>0.0508266867287185</v>
      </c>
    </row>
    <row r="82" customFormat="false" ht="12.75" hidden="false" customHeight="false" outlineLevel="0" collapsed="false">
      <c r="B82" s="160" t="s">
        <v>213</v>
      </c>
      <c r="C82" s="169" t="n">
        <v>22103.5707427817</v>
      </c>
      <c r="D82" s="169" t="n">
        <v>11707.5170245174</v>
      </c>
      <c r="E82" s="169" t="n">
        <v>5849.1548255108</v>
      </c>
      <c r="F82" s="169" t="n">
        <v>16373.3166729613</v>
      </c>
      <c r="G82" s="169" t="n">
        <v>2200.54515598189</v>
      </c>
      <c r="H82" s="169" t="n">
        <v>4312.42984924212</v>
      </c>
      <c r="I82" s="166" t="n">
        <v>1681.81375847398</v>
      </c>
      <c r="J82" s="166" t="n">
        <v>11442.6747319508</v>
      </c>
      <c r="K82" s="167" t="n">
        <v>56594.9879186684</v>
      </c>
      <c r="L82" s="168" t="n">
        <f aca="false">SUM(C82:K82)</f>
        <v>132266.010680088</v>
      </c>
      <c r="M82" s="170" t="n">
        <f aca="false">(L82-L78)/L78</f>
        <v>-0.0155972513208707</v>
      </c>
    </row>
    <row r="83" customFormat="false" ht="12.75" hidden="false" customHeight="false" outlineLevel="0" collapsed="false">
      <c r="B83" s="160" t="s">
        <v>214</v>
      </c>
      <c r="C83" s="169" t="n">
        <v>22696.4567404348</v>
      </c>
      <c r="D83" s="169" t="n">
        <v>13008.4539102145</v>
      </c>
      <c r="E83" s="169" t="n">
        <v>7096.67263039819</v>
      </c>
      <c r="F83" s="169" t="n">
        <v>18912.2498041326</v>
      </c>
      <c r="G83" s="169" t="n">
        <v>3549.79681936683</v>
      </c>
      <c r="H83" s="169" t="n">
        <v>5556.11525906423</v>
      </c>
      <c r="I83" s="166" t="n">
        <v>2038.61010059217</v>
      </c>
      <c r="J83" s="166" t="n">
        <v>8438.36929470526</v>
      </c>
      <c r="K83" s="167" t="n">
        <v>64615.1617407052</v>
      </c>
      <c r="L83" s="168" t="n">
        <f aca="false">SUM(C83:K83)</f>
        <v>145911.886299614</v>
      </c>
      <c r="M83" s="170" t="n">
        <f aca="false">(L83-L79)/L79</f>
        <v>0.104669841824046</v>
      </c>
    </row>
    <row r="84" customFormat="false" ht="12.75" hidden="false" customHeight="false" outlineLevel="0" collapsed="false">
      <c r="B84" s="160" t="s">
        <v>215</v>
      </c>
      <c r="C84" s="169" t="n">
        <v>22565.3764695444</v>
      </c>
      <c r="D84" s="169" t="n">
        <v>18318.6882420889</v>
      </c>
      <c r="E84" s="169" t="n">
        <v>6873.99904041892</v>
      </c>
      <c r="F84" s="169" t="n">
        <v>15871.4313584174</v>
      </c>
      <c r="G84" s="169" t="n">
        <v>4286.856802566</v>
      </c>
      <c r="H84" s="169" t="n">
        <v>6115.75340939029</v>
      </c>
      <c r="I84" s="166" t="n">
        <v>2865.55807498308</v>
      </c>
      <c r="J84" s="166" t="n">
        <v>8201.16698596967</v>
      </c>
      <c r="K84" s="167" t="n">
        <v>62803.9990565368</v>
      </c>
      <c r="L84" s="168" t="n">
        <f aca="false">SUM(C84:K84)</f>
        <v>147902.829439915</v>
      </c>
      <c r="M84" s="170" t="n">
        <f aca="false">(L84-L80)/L80</f>
        <v>0.0763125734298297</v>
      </c>
    </row>
    <row r="85" customFormat="false" ht="12.75" hidden="false" customHeight="false" outlineLevel="0" collapsed="false">
      <c r="B85" s="160" t="s">
        <v>216</v>
      </c>
      <c r="C85" s="169" t="n">
        <v>24681.2649521111</v>
      </c>
      <c r="D85" s="169" t="n">
        <v>14805.5192971792</v>
      </c>
      <c r="E85" s="169" t="n">
        <v>8449.8436656721</v>
      </c>
      <c r="F85" s="169" t="n">
        <v>18437.8882073126</v>
      </c>
      <c r="G85" s="169" t="n">
        <v>3004.20423408529</v>
      </c>
      <c r="H85" s="169" t="n">
        <v>6119.73295542896</v>
      </c>
      <c r="I85" s="166" t="n">
        <v>1866.88361995077</v>
      </c>
      <c r="J85" s="166" t="n">
        <v>9717.0735625829</v>
      </c>
      <c r="K85" s="167" t="n">
        <v>60518.7845896586</v>
      </c>
      <c r="L85" s="168" t="n">
        <f aca="false">SUM(C85:K85)</f>
        <v>147601.195083982</v>
      </c>
      <c r="M85" s="170" t="n">
        <f aca="false">(L85-L81)/L81</f>
        <v>-0.0192060399300886</v>
      </c>
    </row>
    <row r="86" customFormat="false" ht="12.75" hidden="false" customHeight="false" outlineLevel="0" collapsed="false">
      <c r="B86" s="160" t="str">
        <f aca="false">EXPT_VL!B86</f>
        <v>2015:1</v>
      </c>
      <c r="C86" s="161" t="n">
        <v>22749.1040981047</v>
      </c>
      <c r="D86" s="161" t="n">
        <v>10149.1836657304</v>
      </c>
      <c r="E86" s="161" t="n">
        <v>7068.88611325243</v>
      </c>
      <c r="F86" s="161" t="n">
        <v>18249.1199451759</v>
      </c>
      <c r="G86" s="161" t="n">
        <v>3590.8230386519</v>
      </c>
      <c r="H86" s="161" t="n">
        <v>7946.71945966474</v>
      </c>
      <c r="I86" s="162" t="n">
        <v>2234.05491989826</v>
      </c>
      <c r="J86" s="162" t="n">
        <v>8108.05887803079</v>
      </c>
      <c r="K86" s="163" t="n">
        <v>63987.9222817152</v>
      </c>
      <c r="L86" s="164" t="n">
        <f aca="false">SUM(C86:K86)</f>
        <v>144083.872400224</v>
      </c>
      <c r="M86" s="165" t="n">
        <f aca="false">(L86-L82)/L82</f>
        <v>0.0893491960585369</v>
      </c>
    </row>
    <row r="87" customFormat="false" ht="12.75" hidden="false" customHeight="false" outlineLevel="0" collapsed="false">
      <c r="B87" s="160" t="str">
        <f aca="false">EXPT_VL!B87</f>
        <v>2015:2</v>
      </c>
      <c r="C87" s="161" t="n">
        <v>29284.5724623435</v>
      </c>
      <c r="D87" s="161" t="n">
        <v>14238.3314494104</v>
      </c>
      <c r="E87" s="161" t="n">
        <v>7279.0598011843</v>
      </c>
      <c r="F87" s="161" t="n">
        <v>19180.0164564616</v>
      </c>
      <c r="G87" s="161" t="n">
        <v>3000.11106655235</v>
      </c>
      <c r="H87" s="161" t="n">
        <v>6366.55956863639</v>
      </c>
      <c r="I87" s="162" t="n">
        <v>2885.65505718111</v>
      </c>
      <c r="J87" s="162" t="n">
        <v>5879.51995077786</v>
      </c>
      <c r="K87" s="163" t="n">
        <v>70918.4029380568</v>
      </c>
      <c r="L87" s="164" t="n">
        <f aca="false">SUM(C87:K87)</f>
        <v>159032.228750604</v>
      </c>
      <c r="M87" s="165" t="n">
        <f aca="false">(L87-L83)/L83</f>
        <v>0.0899196274116379</v>
      </c>
    </row>
    <row r="88" customFormat="false" ht="12.75" hidden="false" customHeight="false" outlineLevel="0" collapsed="false">
      <c r="B88" s="160" t="str">
        <f aca="false">EXPT_VL!B88</f>
        <v>2015:3</v>
      </c>
      <c r="C88" s="161" t="n">
        <v>23996.2844411898</v>
      </c>
      <c r="D88" s="161" t="n">
        <v>17290.6248629475</v>
      </c>
      <c r="E88" s="161" t="n">
        <v>8493.34303593145</v>
      </c>
      <c r="F88" s="161" t="n">
        <v>17938.8714659404</v>
      </c>
      <c r="G88" s="161" t="n">
        <v>3346.42636005437</v>
      </c>
      <c r="H88" s="161" t="n">
        <v>7209.07389684693</v>
      </c>
      <c r="I88" s="162" t="n">
        <v>3422.89451423916</v>
      </c>
      <c r="J88" s="162" t="n">
        <v>7244.24698025931</v>
      </c>
      <c r="K88" s="163" t="n">
        <v>67561.0364911574</v>
      </c>
      <c r="L88" s="164" t="n">
        <f aca="false">SUM(C88:K88)</f>
        <v>156502.802048566</v>
      </c>
      <c r="M88" s="165" t="n">
        <f aca="false">(L88-L84)/L84</f>
        <v>0.0581460993086988</v>
      </c>
    </row>
    <row r="89" customFormat="false" ht="12.75" hidden="false" customHeight="false" outlineLevel="0" collapsed="false">
      <c r="B89" s="160" t="str">
        <f aca="false">EXPT_VL!B89</f>
        <v>2015:4</v>
      </c>
      <c r="C89" s="161" t="n">
        <v>23162.4104601278</v>
      </c>
      <c r="D89" s="161" t="n">
        <v>15986.1272699117</v>
      </c>
      <c r="E89" s="161" t="n">
        <v>7198.83978363182</v>
      </c>
      <c r="F89" s="161" t="n">
        <v>21062.4310226039</v>
      </c>
      <c r="G89" s="161" t="n">
        <v>2531.37743674137</v>
      </c>
      <c r="H89" s="161" t="n">
        <v>5754.25038785195</v>
      </c>
      <c r="I89" s="162" t="n">
        <v>3157.75460668147</v>
      </c>
      <c r="J89" s="162" t="n">
        <v>7557.85752059442</v>
      </c>
      <c r="K89" s="163" t="n">
        <v>69949.9067356407</v>
      </c>
      <c r="L89" s="164" t="n">
        <f aca="false">SUM(C89:K89)</f>
        <v>156360.955223785</v>
      </c>
      <c r="M89" s="165" t="n">
        <f aca="false">(L89-L85)/L85</f>
        <v>0.0593474879036003</v>
      </c>
    </row>
    <row r="90" customFormat="false" ht="12.75" hidden="false" customHeight="false" outlineLevel="0" collapsed="false">
      <c r="B90" s="160" t="str">
        <f aca="false">EXPT_VL!B90</f>
        <v>2016:1</v>
      </c>
      <c r="C90" s="169" t="n">
        <v>26022.410727444</v>
      </c>
      <c r="D90" s="169" t="n">
        <v>9929.52229964165</v>
      </c>
      <c r="E90" s="169" t="n">
        <v>5514.13677465841</v>
      </c>
      <c r="F90" s="169" t="n">
        <v>20279.8961641458</v>
      </c>
      <c r="G90" s="169" t="n">
        <v>1885.15258794465</v>
      </c>
      <c r="H90" s="169" t="n">
        <v>7090.03589398039</v>
      </c>
      <c r="I90" s="166" t="n">
        <v>2362.44164214268</v>
      </c>
      <c r="J90" s="166" t="n">
        <v>7711.16843826213</v>
      </c>
      <c r="K90" s="167" t="n">
        <v>65482.2326059173</v>
      </c>
      <c r="L90" s="168" t="n">
        <f aca="false">SUM(C90:K90)</f>
        <v>146276.997134137</v>
      </c>
      <c r="M90" s="170" t="n">
        <f aca="false">(L90-L86)/L86</f>
        <v>0.0152211673477302</v>
      </c>
    </row>
    <row r="91" customFormat="false" ht="12.75" hidden="false" customHeight="true" outlineLevel="0" collapsed="false">
      <c r="B91" s="160" t="str">
        <f aca="false">EXPT_VL!B91</f>
        <v>2016:2</v>
      </c>
      <c r="C91" s="169" t="n">
        <v>25818.6174107667</v>
      </c>
      <c r="D91" s="169" t="n">
        <v>12710.5822743227</v>
      </c>
      <c r="E91" s="169" t="n">
        <v>7813.37013628633</v>
      </c>
      <c r="F91" s="169" t="n">
        <v>23020.7580182135</v>
      </c>
      <c r="G91" s="169" t="n">
        <v>3347.3227167438</v>
      </c>
      <c r="H91" s="169" t="n">
        <v>7656.51268167387</v>
      </c>
      <c r="I91" s="166" t="n">
        <v>4273.53198860655</v>
      </c>
      <c r="J91" s="166" t="n">
        <v>7982.4637575021</v>
      </c>
      <c r="K91" s="167" t="n">
        <v>70789.7487561431</v>
      </c>
      <c r="L91" s="168" t="n">
        <f aca="false">SUM(C91:K91)</f>
        <v>163412.907740259</v>
      </c>
      <c r="M91" s="170" t="n">
        <f aca="false">(L91-L87)/L87</f>
        <v>0.0275458567365255</v>
      </c>
    </row>
    <row r="92" customFormat="false" ht="12.75" hidden="false" customHeight="false" outlineLevel="0" collapsed="false">
      <c r="B92" s="160" t="str">
        <f aca="false">EXPT_VL!B92</f>
        <v>2016:3</v>
      </c>
      <c r="C92" s="169" t="n">
        <v>26410.5751490736</v>
      </c>
      <c r="D92" s="169" t="n">
        <v>15452.917097643</v>
      </c>
      <c r="E92" s="169" t="n">
        <v>8065.95877947126</v>
      </c>
      <c r="F92" s="169" t="n">
        <v>18913.8133235654</v>
      </c>
      <c r="G92" s="169" t="n">
        <v>2391.50570649883</v>
      </c>
      <c r="H92" s="169" t="n">
        <v>7647.22063485543</v>
      </c>
      <c r="I92" s="166" t="n">
        <v>2760.42969393555</v>
      </c>
      <c r="J92" s="166" t="n">
        <v>7820.59721811508</v>
      </c>
      <c r="K92" s="167" t="n">
        <v>71222.6654389406</v>
      </c>
      <c r="L92" s="168" t="n">
        <f aca="false">SUM(C92:K92)</f>
        <v>160685.683042099</v>
      </c>
      <c r="M92" s="170" t="n">
        <f aca="false">(L92-L88)/L88</f>
        <v>0.0267271955439771</v>
      </c>
    </row>
    <row r="93" customFormat="false" ht="12.75" hidden="false" customHeight="false" outlineLevel="0" collapsed="false">
      <c r="B93" s="160" t="str">
        <f aca="false">EXPT_VL!B93</f>
        <v>2016:4</v>
      </c>
      <c r="C93" s="169" t="n">
        <v>28015.1535970638</v>
      </c>
      <c r="D93" s="169" t="n">
        <v>13352.8374833927</v>
      </c>
      <c r="E93" s="169" t="n">
        <v>6848.395428584</v>
      </c>
      <c r="F93" s="169" t="n">
        <v>22120.8410327776</v>
      </c>
      <c r="G93" s="169" t="n">
        <v>1961.76154681272</v>
      </c>
      <c r="H93" s="169" t="n">
        <v>6880.25006773327</v>
      </c>
      <c r="I93" s="166" t="n">
        <v>4196.70261731521</v>
      </c>
      <c r="J93" s="166" t="n">
        <v>8253.4204044523</v>
      </c>
      <c r="K93" s="167" t="n">
        <v>75211.123970954</v>
      </c>
      <c r="L93" s="168" t="n">
        <f aca="false">SUM(C93:K93)</f>
        <v>166840.486149086</v>
      </c>
      <c r="M93" s="170" t="n">
        <f aca="false">(L93-L89)/L89</f>
        <v>0.0670214051218988</v>
      </c>
    </row>
    <row r="95" customFormat="false" ht="12.75" hidden="false" customHeight="false" outlineLevel="0" collapsed="false">
      <c r="A95" s="187" t="s">
        <v>158</v>
      </c>
    </row>
    <row r="96" customFormat="false" ht="12.75" hidden="false" customHeight="false" outlineLevel="0" collapsed="false">
      <c r="A96" s="187"/>
      <c r="B96" s="160" t="str">
        <f aca="false">EXPT_VL!B96</f>
        <v>2017:1</v>
      </c>
      <c r="C96" s="161" t="n">
        <v>27984.2586226171</v>
      </c>
      <c r="D96" s="161" t="n">
        <v>13208.3858423593</v>
      </c>
      <c r="E96" s="161" t="n">
        <v>7723.63834971601</v>
      </c>
      <c r="F96" s="161" t="n">
        <v>25907.268087663</v>
      </c>
      <c r="G96" s="161" t="n">
        <v>2212.42061177795</v>
      </c>
      <c r="H96" s="161" t="n">
        <v>8330.42634803859</v>
      </c>
      <c r="I96" s="162" t="n">
        <v>3873.26240403744</v>
      </c>
      <c r="J96" s="162" t="n">
        <v>9193.88216941537</v>
      </c>
      <c r="K96" s="163" t="n">
        <v>72978.2945875731</v>
      </c>
      <c r="L96" s="164" t="n">
        <f aca="false">SUM(C96:K96)</f>
        <v>171411.837023198</v>
      </c>
      <c r="M96" s="165" t="n">
        <f aca="false">(L96-L90)/L90</f>
        <v>0.171830433913078</v>
      </c>
    </row>
    <row r="97" customFormat="false" ht="12.75" hidden="false" customHeight="false" outlineLevel="0" collapsed="false">
      <c r="A97" s="187"/>
      <c r="B97" s="160" t="str">
        <f aca="false">EXPT_VL!B97</f>
        <v>2017:2</v>
      </c>
      <c r="C97" s="161" t="n">
        <v>28772.2632394284</v>
      </c>
      <c r="D97" s="161" t="n">
        <v>14140.5069127814</v>
      </c>
      <c r="E97" s="161" t="n">
        <v>7985.55990850832</v>
      </c>
      <c r="F97" s="161" t="n">
        <v>27217.3560527224</v>
      </c>
      <c r="G97" s="161" t="n">
        <v>3374.99648451982</v>
      </c>
      <c r="H97" s="161" t="n">
        <v>9682.71793864846</v>
      </c>
      <c r="I97" s="162" t="n">
        <v>1513.48006943386</v>
      </c>
      <c r="J97" s="162" t="n">
        <v>7541.88721249906</v>
      </c>
      <c r="K97" s="163" t="n">
        <v>76975.175960093</v>
      </c>
      <c r="L97" s="164" t="n">
        <f aca="false">SUM(C97:K97)</f>
        <v>177203.943778635</v>
      </c>
      <c r="M97" s="165" t="n">
        <f aca="false">(L97-L91)/L91</f>
        <v>0.0843937986850865</v>
      </c>
    </row>
    <row r="98" customFormat="false" ht="12.75" hidden="false" customHeight="false" outlineLevel="0" collapsed="false">
      <c r="A98" s="187"/>
      <c r="B98" s="160" t="str">
        <f aca="false">EXPT_VL!B98</f>
        <v>2017:3</v>
      </c>
      <c r="C98" s="161" t="n">
        <v>27575.0603081634</v>
      </c>
      <c r="D98" s="161" t="n">
        <v>17078.7818543752</v>
      </c>
      <c r="E98" s="161" t="n">
        <v>8252.47533703003</v>
      </c>
      <c r="F98" s="161" t="n">
        <v>19817.1821260062</v>
      </c>
      <c r="G98" s="161" t="n">
        <v>3931.83039732191</v>
      </c>
      <c r="H98" s="161" t="n">
        <v>10735.685850772</v>
      </c>
      <c r="I98" s="162" t="n">
        <v>1921.34054194175</v>
      </c>
      <c r="J98" s="162" t="n">
        <v>6312.52932964549</v>
      </c>
      <c r="K98" s="163" t="n">
        <v>76364.606396397</v>
      </c>
      <c r="L98" s="164" t="n">
        <f aca="false">SUM(C98:K98)</f>
        <v>171989.492141653</v>
      </c>
      <c r="M98" s="165" t="n">
        <f aca="false">(L98-L92)/L92</f>
        <v>0.0703473320432207</v>
      </c>
    </row>
    <row r="99" customFormat="false" ht="12.75" hidden="false" customHeight="false" outlineLevel="0" collapsed="false">
      <c r="A99" s="187"/>
      <c r="B99" s="160" t="str">
        <f aca="false">EXPT_VL!B99</f>
        <v>2017:4</v>
      </c>
      <c r="C99" s="161" t="n">
        <v>31129.0130374988</v>
      </c>
      <c r="D99" s="161" t="n">
        <v>14670.6842529443</v>
      </c>
      <c r="E99" s="161" t="n">
        <v>7476.35297434016</v>
      </c>
      <c r="F99" s="161" t="n">
        <v>24121.4959557769</v>
      </c>
      <c r="G99" s="161" t="n">
        <v>2363.57367078749</v>
      </c>
      <c r="H99" s="161" t="n">
        <v>7969.47378899442</v>
      </c>
      <c r="I99" s="162" t="n">
        <v>3487.74120168779</v>
      </c>
      <c r="J99" s="162" t="n">
        <v>9472.46297136113</v>
      </c>
      <c r="K99" s="163" t="n">
        <v>81807.8345897665</v>
      </c>
      <c r="L99" s="164" t="n">
        <f aca="false">SUM(C99:K99)</f>
        <v>182498.632443158</v>
      </c>
      <c r="M99" s="165" t="n">
        <f aca="false">(L99-L93)/L93</f>
        <v>0.0938509989720372</v>
      </c>
    </row>
    <row r="100" customFormat="false" ht="12.75" hidden="false" customHeight="false" outlineLevel="0" collapsed="false">
      <c r="A100" s="187"/>
      <c r="B100" s="160" t="str">
        <f aca="false">EXPT_VL!B100</f>
        <v>2018:1</v>
      </c>
      <c r="C100" s="169" t="n">
        <v>29996.9171789826</v>
      </c>
      <c r="D100" s="169" t="n">
        <v>11494.2583651128</v>
      </c>
      <c r="E100" s="169" t="n">
        <v>6533.13336187024</v>
      </c>
      <c r="F100" s="169" t="n">
        <v>25676.5280984109</v>
      </c>
      <c r="G100" s="169" t="n">
        <v>2904.09157113482</v>
      </c>
      <c r="H100" s="169" t="n">
        <v>10159.0564159343</v>
      </c>
      <c r="I100" s="166" t="n">
        <v>971.642686279224</v>
      </c>
      <c r="J100" s="166" t="n">
        <v>7811.64688912642</v>
      </c>
      <c r="K100" s="167" t="n">
        <v>77426.1836449289</v>
      </c>
      <c r="L100" s="168" t="n">
        <f aca="false">SUM(C100:K100)</f>
        <v>172973.45821178</v>
      </c>
      <c r="M100" s="170" t="n">
        <f aca="false">(L100-L96)/L96</f>
        <v>0.00911034626138993</v>
      </c>
    </row>
    <row r="101" customFormat="false" ht="12.75" hidden="false" customHeight="false" outlineLevel="0" collapsed="false">
      <c r="A101" s="187"/>
      <c r="B101" s="160" t="str">
        <f aca="false">EXPT_VL!B101</f>
        <v>2018:2</v>
      </c>
      <c r="C101" s="169" t="n">
        <v>31316.6801999025</v>
      </c>
      <c r="D101" s="169" t="n">
        <v>15714.0323717355</v>
      </c>
      <c r="E101" s="169" t="n">
        <v>9000.58860428102</v>
      </c>
      <c r="F101" s="169" t="n">
        <v>32312.022716941</v>
      </c>
      <c r="G101" s="169" t="n">
        <v>3121.69838920492</v>
      </c>
      <c r="H101" s="169" t="n">
        <v>7820.16051843941</v>
      </c>
      <c r="I101" s="166" t="n">
        <v>2408.93939049845</v>
      </c>
      <c r="J101" s="166" t="n">
        <v>9289.38909015591</v>
      </c>
      <c r="K101" s="167" t="n">
        <v>86276.7633657036</v>
      </c>
      <c r="L101" s="168" t="n">
        <f aca="false">SUM(C101:K101)</f>
        <v>197260.274646862</v>
      </c>
      <c r="M101" s="170" t="n">
        <f aca="false">(L101-L97)/L97</f>
        <v>0.113182192453245</v>
      </c>
    </row>
    <row r="102" customFormat="false" ht="12.75" hidden="false" customHeight="false" outlineLevel="0" collapsed="false">
      <c r="A102" s="187"/>
      <c r="B102" s="160" t="str">
        <f aca="false">EXPT_VL!B102</f>
        <v>2018:3</v>
      </c>
      <c r="C102" s="169" t="n">
        <v>31931.497157448</v>
      </c>
      <c r="D102" s="169" t="n">
        <v>15234.7959365051</v>
      </c>
      <c r="E102" s="169" t="n">
        <v>10001.0107245606</v>
      </c>
      <c r="F102" s="169" t="n">
        <v>23728.3115316521</v>
      </c>
      <c r="G102" s="169" t="n">
        <v>3091.28582187196</v>
      </c>
      <c r="H102" s="169" t="n">
        <v>10952.1566885775</v>
      </c>
      <c r="I102" s="166" t="n">
        <v>3609.99562190548</v>
      </c>
      <c r="J102" s="166" t="n">
        <v>7286.42514930398</v>
      </c>
      <c r="K102" s="167" t="n">
        <v>83595.2979323657</v>
      </c>
      <c r="L102" s="168" t="n">
        <f aca="false">SUM(C102:K102)</f>
        <v>189430.776564191</v>
      </c>
      <c r="M102" s="170" t="n">
        <f aca="false">(L102-L98)/L98</f>
        <v>0.101409011709696</v>
      </c>
    </row>
    <row r="103" customFormat="false" ht="12.75" hidden="false" customHeight="false" outlineLevel="0" collapsed="false">
      <c r="A103" s="187"/>
      <c r="B103" s="160" t="str">
        <f aca="false">EXPT_VL!B103</f>
        <v>2018:4</v>
      </c>
      <c r="C103" s="169" t="n">
        <v>28126.4022470681</v>
      </c>
      <c r="D103" s="169" t="n">
        <v>15802.2852984715</v>
      </c>
      <c r="E103" s="169" t="n">
        <v>10956.7840965084</v>
      </c>
      <c r="F103" s="169" t="n">
        <v>27615.7546725605</v>
      </c>
      <c r="G103" s="169" t="n">
        <v>4445.89476277015</v>
      </c>
      <c r="H103" s="169" t="n">
        <v>10402.705928952</v>
      </c>
      <c r="I103" s="166" t="n">
        <v>3743.5419903328</v>
      </c>
      <c r="J103" s="166" t="n">
        <v>8614.31244374296</v>
      </c>
      <c r="K103" s="167" t="n">
        <v>81753.6353557292</v>
      </c>
      <c r="L103" s="168" t="n">
        <f aca="false">SUM(C103:K103)</f>
        <v>191461.316796136</v>
      </c>
      <c r="M103" s="170" t="n">
        <f aca="false">(L103-L99)/L99</f>
        <v>0.0491109672055742</v>
      </c>
    </row>
    <row r="104" customFormat="false" ht="12.75" hidden="false" customHeight="false" outlineLevel="0" collapsed="false">
      <c r="A104" s="187"/>
      <c r="B104" s="160" t="str">
        <f aca="false">EXPT_VL!B104</f>
        <v>2019:1</v>
      </c>
      <c r="C104" s="179" t="n">
        <v>33458.0526967451</v>
      </c>
      <c r="D104" s="179" t="n">
        <v>15126.158769829</v>
      </c>
      <c r="E104" s="179" t="n">
        <v>9968.93547432225</v>
      </c>
      <c r="F104" s="179" t="n">
        <v>26436.8165049437</v>
      </c>
      <c r="G104" s="179" t="n">
        <v>2765.48544572253</v>
      </c>
      <c r="H104" s="179" t="n">
        <v>11759.5579598985</v>
      </c>
      <c r="I104" s="180" t="n">
        <v>2883.78831832971</v>
      </c>
      <c r="J104" s="180" t="n">
        <v>9423.40197576644</v>
      </c>
      <c r="K104" s="181" t="n">
        <v>83277.9334511561</v>
      </c>
      <c r="L104" s="182" t="n">
        <f aca="false">SUM(C104:K104)</f>
        <v>195100.130596713</v>
      </c>
      <c r="M104" s="165" t="n">
        <f aca="false">(L104-L100)/L100</f>
        <v>0.127919465874599</v>
      </c>
    </row>
  </sheetData>
  <mergeCells count="4">
    <mergeCell ref="L1:M2"/>
    <mergeCell ref="Y1:Z2"/>
    <mergeCell ref="O29:O30"/>
    <mergeCell ref="A95:A104"/>
  </mergeCells>
  <hyperlinks>
    <hyperlink ref="L1" location="Indice!A1" display="Índice"/>
    <hyperlink ref="Y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P88"/>
  <sheetViews>
    <sheetView showFormulas="false" showGridLines="false" showRowColHeaders="false" showZeros="true" rightToLeft="false" tabSelected="false" showOutlineSymbols="true" defaultGridColor="true" view="normal" topLeftCell="A55" colorId="64" zoomScale="100" zoomScaleNormal="100" zoomScalePageLayoutView="100" workbookViewId="0">
      <selection pane="topLeft" activeCell="G85" activeCellId="0" sqref="G85"/>
    </sheetView>
  </sheetViews>
  <sheetFormatPr defaultRowHeight="12.75" zeroHeight="false" outlineLevelRow="0" outlineLevelCol="0"/>
  <cols>
    <col collapsed="false" customWidth="true" hidden="false" outlineLevel="0" max="1" min="1" style="195" width="3.98"/>
    <col collapsed="false" customWidth="true" hidden="false" outlineLevel="0" max="5" min="2" style="195" width="11.27"/>
    <col collapsed="false" customWidth="true" hidden="false" outlineLevel="0" max="6" min="6" style="195" width="13.27"/>
    <col collapsed="false" customWidth="true" hidden="false" outlineLevel="0" max="257" min="7" style="195" width="11.4"/>
    <col collapsed="false" customWidth="true" hidden="false" outlineLevel="0" max="1025" min="258" style="0" width="11.4"/>
  </cols>
  <sheetData>
    <row r="1" customFormat="false" ht="15.75" hidden="false" customHeight="false" outlineLevel="0" collapsed="false">
      <c r="A1" s="196"/>
      <c r="B1" s="197" t="s">
        <v>264</v>
      </c>
      <c r="C1" s="198"/>
      <c r="D1" s="198"/>
      <c r="E1" s="198"/>
      <c r="F1" s="198"/>
      <c r="H1" s="198"/>
      <c r="I1" s="199" t="s">
        <v>0</v>
      </c>
      <c r="J1" s="199"/>
    </row>
    <row r="2" customFormat="false" ht="12.75" hidden="false" customHeight="true" outlineLevel="0" collapsed="false">
      <c r="B2" s="200" t="s">
        <v>265</v>
      </c>
      <c r="C2" s="196"/>
      <c r="D2" s="196"/>
      <c r="E2" s="196"/>
      <c r="I2" s="199"/>
      <c r="J2" s="199"/>
    </row>
    <row r="3" customFormat="false" ht="12.75" hidden="false" customHeight="true" outlineLevel="0" collapsed="false">
      <c r="B3" s="200" t="str">
        <f aca="false">INTRA_TN!B3</f>
        <v>Periodo:1995:1-2019:1</v>
      </c>
      <c r="C3" s="196"/>
      <c r="D3" s="196"/>
      <c r="E3" s="196"/>
      <c r="I3" s="201"/>
      <c r="J3" s="201"/>
    </row>
    <row r="4" customFormat="false" ht="12.75" hidden="false" customHeight="true" outlineLevel="0" collapsed="false">
      <c r="B4" s="200" t="s">
        <v>266</v>
      </c>
      <c r="C4" s="196"/>
      <c r="D4" s="196"/>
      <c r="E4" s="196"/>
      <c r="I4" s="201"/>
      <c r="J4" s="201"/>
    </row>
    <row r="5" customFormat="false" ht="15" hidden="false" customHeight="true" outlineLevel="0" collapsed="false">
      <c r="C5" s="202" t="s">
        <v>234</v>
      </c>
      <c r="D5" s="202"/>
      <c r="E5" s="202"/>
      <c r="F5" s="203" t="s">
        <v>267</v>
      </c>
      <c r="G5" s="203"/>
    </row>
    <row r="6" customFormat="false" ht="33" hidden="false" customHeight="true" outlineLevel="0" collapsed="false">
      <c r="B6" s="204" t="s">
        <v>124</v>
      </c>
      <c r="C6" s="205" t="s">
        <v>268</v>
      </c>
      <c r="D6" s="206" t="s">
        <v>269</v>
      </c>
      <c r="E6" s="206" t="s">
        <v>270</v>
      </c>
      <c r="F6" s="207" t="s">
        <v>271</v>
      </c>
      <c r="G6" s="208" t="s">
        <v>127</v>
      </c>
    </row>
    <row r="7" customFormat="false" ht="13.5" hidden="false" customHeight="false" outlineLevel="0" collapsed="false">
      <c r="B7" s="209" t="s">
        <v>152</v>
      </c>
      <c r="C7" s="210" t="n">
        <v>153378</v>
      </c>
      <c r="D7" s="210" t="n">
        <v>5478</v>
      </c>
      <c r="E7" s="210" t="n">
        <v>31023</v>
      </c>
      <c r="F7" s="210" t="n">
        <f aca="false">SUM(D7:E7)</f>
        <v>36501</v>
      </c>
      <c r="G7" s="211"/>
    </row>
    <row r="8" customFormat="false" ht="12.75" hidden="false" customHeight="false" outlineLevel="0" collapsed="false">
      <c r="B8" s="212" t="s">
        <v>154</v>
      </c>
      <c r="C8" s="213" t="n">
        <v>162400</v>
      </c>
      <c r="D8" s="213" t="n">
        <v>6555</v>
      </c>
      <c r="E8" s="213" t="n">
        <v>30691</v>
      </c>
      <c r="F8" s="213" t="n">
        <f aca="false">SUM(D8:E8)</f>
        <v>37246</v>
      </c>
      <c r="G8" s="214"/>
    </row>
    <row r="9" customFormat="false" ht="12.75" hidden="false" customHeight="false" outlineLevel="0" collapsed="false">
      <c r="B9" s="212" t="s">
        <v>156</v>
      </c>
      <c r="C9" s="213" t="n">
        <v>158526</v>
      </c>
      <c r="D9" s="213" t="n">
        <v>5136</v>
      </c>
      <c r="E9" s="213" t="n">
        <v>28796</v>
      </c>
      <c r="F9" s="213" t="n">
        <f aca="false">SUM(D9:E9)</f>
        <v>33932</v>
      </c>
      <c r="G9" s="214"/>
    </row>
    <row r="10" customFormat="false" ht="12.75" hidden="false" customHeight="false" outlineLevel="0" collapsed="false">
      <c r="B10" s="212" t="s">
        <v>157</v>
      </c>
      <c r="C10" s="213" t="n">
        <v>171946</v>
      </c>
      <c r="D10" s="213" t="n">
        <v>6991</v>
      </c>
      <c r="E10" s="213" t="n">
        <v>30532</v>
      </c>
      <c r="F10" s="213" t="n">
        <f aca="false">SUM(D10:E10)</f>
        <v>37523</v>
      </c>
      <c r="G10" s="214"/>
    </row>
    <row r="11" customFormat="false" ht="12.75" hidden="false" customHeight="false" outlineLevel="0" collapsed="false">
      <c r="B11" s="212" t="s">
        <v>160</v>
      </c>
      <c r="C11" s="213" t="n">
        <v>166204</v>
      </c>
      <c r="D11" s="213" t="n">
        <v>5507</v>
      </c>
      <c r="E11" s="213" t="n">
        <v>32897</v>
      </c>
      <c r="F11" s="213" t="n">
        <f aca="false">SUM(D11:E11)</f>
        <v>38404</v>
      </c>
      <c r="G11" s="214" t="n">
        <f aca="false">(F11-F7)/F7</f>
        <v>0.0521355579299197</v>
      </c>
    </row>
    <row r="12" customFormat="false" ht="12.75" hidden="false" customHeight="false" outlineLevel="0" collapsed="false">
      <c r="B12" s="212" t="s">
        <v>162</v>
      </c>
      <c r="C12" s="213" t="n">
        <v>176003</v>
      </c>
      <c r="D12" s="213" t="n">
        <v>7217</v>
      </c>
      <c r="E12" s="213" t="n">
        <v>32740</v>
      </c>
      <c r="F12" s="213" t="n">
        <f aca="false">SUM(D12:E12)</f>
        <v>39957</v>
      </c>
      <c r="G12" s="214" t="n">
        <f aca="false">(F12-F8)/F8</f>
        <v>0.0727863394726951</v>
      </c>
    </row>
    <row r="13" customFormat="false" ht="12.75" hidden="false" customHeight="false" outlineLevel="0" collapsed="false">
      <c r="B13" s="212" t="s">
        <v>163</v>
      </c>
      <c r="C13" s="213" t="n">
        <v>171385</v>
      </c>
      <c r="D13" s="213" t="n">
        <v>5499</v>
      </c>
      <c r="E13" s="213" t="n">
        <v>30763</v>
      </c>
      <c r="F13" s="213" t="n">
        <f aca="false">SUM(D13:E13)</f>
        <v>36262</v>
      </c>
      <c r="G13" s="214" t="n">
        <f aca="false">(F13-F9)/F9</f>
        <v>0.0686667452552163</v>
      </c>
    </row>
    <row r="14" customFormat="false" ht="12.75" hidden="false" customHeight="false" outlineLevel="0" collapsed="false">
      <c r="B14" s="212" t="s">
        <v>164</v>
      </c>
      <c r="C14" s="213" t="n">
        <v>185936</v>
      </c>
      <c r="D14" s="213" t="n">
        <v>7310</v>
      </c>
      <c r="E14" s="213" t="n">
        <v>32111</v>
      </c>
      <c r="F14" s="213" t="n">
        <f aca="false">SUM(D14:E14)</f>
        <v>39421</v>
      </c>
      <c r="G14" s="214" t="n">
        <f aca="false">(F14-F10)/F10</f>
        <v>0.0505823095168297</v>
      </c>
    </row>
    <row r="15" customFormat="false" ht="12.75" hidden="false" customHeight="false" outlineLevel="0" collapsed="false">
      <c r="B15" s="212" t="s">
        <v>165</v>
      </c>
      <c r="C15" s="213" t="n">
        <v>178035</v>
      </c>
      <c r="D15" s="213" t="n">
        <v>6019</v>
      </c>
      <c r="E15" s="213" t="n">
        <v>33950</v>
      </c>
      <c r="F15" s="213" t="n">
        <f aca="false">SUM(D15:E15)</f>
        <v>39969</v>
      </c>
      <c r="G15" s="214" t="n">
        <f aca="false">(F15-F11)/F11</f>
        <v>0.0407509634413082</v>
      </c>
    </row>
    <row r="16" customFormat="false" ht="12.75" hidden="false" customHeight="false" outlineLevel="0" collapsed="false">
      <c r="B16" s="212" t="s">
        <v>166</v>
      </c>
      <c r="C16" s="213" t="n">
        <v>189241</v>
      </c>
      <c r="D16" s="213" t="n">
        <v>7140</v>
      </c>
      <c r="E16" s="213" t="n">
        <v>34253</v>
      </c>
      <c r="F16" s="213" t="n">
        <f aca="false">SUM(D16:E16)</f>
        <v>41393</v>
      </c>
      <c r="G16" s="214" t="n">
        <f aca="false">(F16-F12)/F12</f>
        <v>0.035938634031584</v>
      </c>
    </row>
    <row r="17" customFormat="false" ht="12.75" hidden="false" customHeight="false" outlineLevel="0" collapsed="false">
      <c r="B17" s="212" t="s">
        <v>167</v>
      </c>
      <c r="C17" s="213" t="n">
        <v>183483</v>
      </c>
      <c r="D17" s="213" t="n">
        <v>5486</v>
      </c>
      <c r="E17" s="213" t="n">
        <v>32101</v>
      </c>
      <c r="F17" s="213" t="n">
        <f aca="false">SUM(D17:E17)</f>
        <v>37587</v>
      </c>
      <c r="G17" s="214" t="n">
        <f aca="false">(F17-F13)/F13</f>
        <v>0.0365396282609895</v>
      </c>
    </row>
    <row r="18" customFormat="false" ht="12.75" hidden="false" customHeight="false" outlineLevel="0" collapsed="false">
      <c r="B18" s="212" t="s">
        <v>168</v>
      </c>
      <c r="C18" s="213" t="n">
        <v>198529</v>
      </c>
      <c r="D18" s="213" t="n">
        <v>7246</v>
      </c>
      <c r="E18" s="213" t="n">
        <v>34156</v>
      </c>
      <c r="F18" s="213" t="n">
        <f aca="false">SUM(D18:E18)</f>
        <v>41402</v>
      </c>
      <c r="G18" s="214" t="n">
        <f aca="false">(F18-F14)/F14</f>
        <v>0.0502524035412597</v>
      </c>
    </row>
    <row r="19" customFormat="false" ht="12.75" hidden="false" customHeight="false" outlineLevel="0" collapsed="false">
      <c r="B19" s="212" t="s">
        <v>169</v>
      </c>
      <c r="C19" s="213" t="n">
        <v>191429</v>
      </c>
      <c r="D19" s="213" t="n">
        <v>5509</v>
      </c>
      <c r="E19" s="213" t="n">
        <v>35900</v>
      </c>
      <c r="F19" s="213" t="n">
        <f aca="false">SUM(D19:E19)</f>
        <v>41409</v>
      </c>
      <c r="G19" s="214" t="n">
        <f aca="false">(F19-F15)/F15</f>
        <v>0.0360279216392704</v>
      </c>
    </row>
    <row r="20" customFormat="false" ht="12.75" hidden="false" customHeight="false" outlineLevel="0" collapsed="false">
      <c r="B20" s="212" t="s">
        <v>170</v>
      </c>
      <c r="C20" s="213" t="n">
        <v>202696</v>
      </c>
      <c r="D20" s="213" t="n">
        <v>7676</v>
      </c>
      <c r="E20" s="213" t="n">
        <v>35675</v>
      </c>
      <c r="F20" s="213" t="n">
        <f aca="false">SUM(D20:E20)</f>
        <v>43351</v>
      </c>
      <c r="G20" s="214" t="n">
        <f aca="false">(F20-F16)/F16</f>
        <v>0.0473026840287005</v>
      </c>
    </row>
    <row r="21" customFormat="false" ht="12.75" hidden="false" customHeight="false" outlineLevel="0" collapsed="false">
      <c r="B21" s="212" t="s">
        <v>171</v>
      </c>
      <c r="C21" s="213" t="n">
        <v>196584</v>
      </c>
      <c r="D21" s="213" t="n">
        <v>5672</v>
      </c>
      <c r="E21" s="213" t="n">
        <v>34002</v>
      </c>
      <c r="F21" s="213" t="n">
        <f aca="false">SUM(D21:E21)</f>
        <v>39674</v>
      </c>
      <c r="G21" s="214" t="n">
        <f aca="false">(F21-F17)/F17</f>
        <v>0.0555245164551574</v>
      </c>
    </row>
    <row r="22" customFormat="false" ht="12.75" hidden="false" customHeight="false" outlineLevel="0" collapsed="false">
      <c r="B22" s="212" t="s">
        <v>172</v>
      </c>
      <c r="C22" s="213" t="n">
        <v>212763</v>
      </c>
      <c r="D22" s="213" t="n">
        <v>8314</v>
      </c>
      <c r="E22" s="213" t="n">
        <v>35400</v>
      </c>
      <c r="F22" s="213" t="n">
        <f aca="false">SUM(D22:E22)</f>
        <v>43714</v>
      </c>
      <c r="G22" s="214" t="n">
        <f aca="false">(F22-F18)/F18</f>
        <v>0.0558427129124197</v>
      </c>
    </row>
    <row r="23" customFormat="false" ht="12.75" hidden="false" customHeight="false" outlineLevel="0" collapsed="false">
      <c r="B23" s="212" t="s">
        <v>173</v>
      </c>
      <c r="C23" s="213" t="n">
        <v>204597</v>
      </c>
      <c r="D23" s="213" t="n">
        <v>5840</v>
      </c>
      <c r="E23" s="213" t="n">
        <v>37419</v>
      </c>
      <c r="F23" s="213" t="n">
        <f aca="false">SUM(D23:E23)</f>
        <v>43259</v>
      </c>
      <c r="G23" s="214" t="n">
        <f aca="false">(F23-F19)/F19</f>
        <v>0.0446762781037939</v>
      </c>
      <c r="P23" s="215"/>
    </row>
    <row r="24" customFormat="false" ht="12.75" hidden="false" customHeight="false" outlineLevel="0" collapsed="false">
      <c r="B24" s="212" t="s">
        <v>174</v>
      </c>
      <c r="C24" s="213" t="n">
        <v>217279</v>
      </c>
      <c r="D24" s="213" t="n">
        <v>8144</v>
      </c>
      <c r="E24" s="213" t="n">
        <v>37106</v>
      </c>
      <c r="F24" s="213" t="n">
        <f aca="false">SUM(D24:E24)</f>
        <v>45250</v>
      </c>
      <c r="G24" s="214" t="n">
        <f aca="false">(F24-F20)/F20</f>
        <v>0.0438052178727134</v>
      </c>
      <c r="P24" s="215"/>
    </row>
    <row r="25" customFormat="false" ht="12.75" hidden="false" customHeight="false" outlineLevel="0" collapsed="false">
      <c r="B25" s="212" t="s">
        <v>175</v>
      </c>
      <c r="C25" s="213" t="n">
        <v>210830</v>
      </c>
      <c r="D25" s="213" t="n">
        <v>5340</v>
      </c>
      <c r="E25" s="213" t="n">
        <v>35621</v>
      </c>
      <c r="F25" s="213" t="n">
        <f aca="false">SUM(D25:E25)</f>
        <v>40961</v>
      </c>
      <c r="G25" s="214" t="n">
        <f aca="false">(F25-F21)/F21</f>
        <v>0.0324393809547815</v>
      </c>
    </row>
    <row r="26" customFormat="false" ht="12.75" hidden="false" customHeight="false" outlineLevel="0" collapsed="false">
      <c r="B26" s="212" t="s">
        <v>176</v>
      </c>
      <c r="C26" s="213" t="n">
        <v>228714</v>
      </c>
      <c r="D26" s="213" t="n">
        <v>7154</v>
      </c>
      <c r="E26" s="213" t="n">
        <v>37385</v>
      </c>
      <c r="F26" s="213" t="n">
        <f aca="false">SUM(D26:E26)</f>
        <v>44539</v>
      </c>
      <c r="G26" s="214" t="n">
        <f aca="false">(F26-F22)/F22</f>
        <v>0.0188726723704076</v>
      </c>
    </row>
    <row r="27" customFormat="false" ht="12.75" hidden="false" customHeight="false" outlineLevel="0" collapsed="false">
      <c r="B27" s="212" t="s">
        <v>177</v>
      </c>
      <c r="C27" s="213" t="n">
        <v>220699</v>
      </c>
      <c r="D27" s="213" t="n">
        <v>5763</v>
      </c>
      <c r="E27" s="213" t="n">
        <v>39331</v>
      </c>
      <c r="F27" s="213" t="n">
        <f aca="false">SUM(D27:E27)</f>
        <v>45094</v>
      </c>
      <c r="G27" s="214" t="n">
        <f aca="false">(F27-F23)/F23</f>
        <v>0.0424189186065328</v>
      </c>
    </row>
    <row r="28" customFormat="false" ht="12.75" hidden="false" customHeight="false" outlineLevel="0" collapsed="false">
      <c r="B28" s="212" t="s">
        <v>178</v>
      </c>
      <c r="C28" s="213" t="n">
        <v>235441</v>
      </c>
      <c r="D28" s="213" t="n">
        <v>7202</v>
      </c>
      <c r="E28" s="213" t="n">
        <v>39611</v>
      </c>
      <c r="F28" s="213" t="n">
        <f aca="false">SUM(D28:E28)</f>
        <v>46813</v>
      </c>
      <c r="G28" s="214" t="n">
        <f aca="false">(F28-F24)/F24</f>
        <v>0.0345414364640884</v>
      </c>
    </row>
    <row r="29" customFormat="false" ht="12.75" hidden="false" customHeight="false" outlineLevel="0" collapsed="false">
      <c r="B29" s="212" t="s">
        <v>179</v>
      </c>
      <c r="C29" s="213" t="n">
        <v>227156</v>
      </c>
      <c r="D29" s="213" t="n">
        <v>5287</v>
      </c>
      <c r="E29" s="213" t="n">
        <v>38076</v>
      </c>
      <c r="F29" s="213" t="n">
        <f aca="false">SUM(D29:E29)</f>
        <v>43363</v>
      </c>
      <c r="G29" s="214" t="n">
        <f aca="false">(F29-F25)/F25</f>
        <v>0.0586411464563853</v>
      </c>
    </row>
    <row r="30" customFormat="false" ht="12.75" hidden="false" customHeight="false" outlineLevel="0" collapsed="false">
      <c r="B30" s="212" t="s">
        <v>180</v>
      </c>
      <c r="C30" s="213" t="n">
        <v>247270</v>
      </c>
      <c r="D30" s="213" t="n">
        <v>6986</v>
      </c>
      <c r="E30" s="213" t="n">
        <v>40262</v>
      </c>
      <c r="F30" s="213" t="n">
        <f aca="false">SUM(D30:E30)</f>
        <v>47248</v>
      </c>
      <c r="G30" s="214" t="n">
        <f aca="false">(F30-F26)/F26</f>
        <v>0.0608230988571814</v>
      </c>
    </row>
    <row r="31" customFormat="false" ht="12.75" hidden="false" customHeight="false" outlineLevel="0" collapsed="false">
      <c r="B31" s="212" t="s">
        <v>181</v>
      </c>
      <c r="C31" s="213" t="n">
        <v>239893</v>
      </c>
      <c r="D31" s="213" t="n">
        <v>5241</v>
      </c>
      <c r="E31" s="213" t="n">
        <v>42270</v>
      </c>
      <c r="F31" s="213" t="n">
        <f aca="false">SUM(D31:E31)</f>
        <v>47511</v>
      </c>
      <c r="G31" s="214" t="n">
        <f aca="false">(F31-F27)/F27</f>
        <v>0.0535991484454695</v>
      </c>
    </row>
    <row r="32" customFormat="false" ht="12.75" hidden="false" customHeight="false" outlineLevel="0" collapsed="false">
      <c r="B32" s="212" t="s">
        <v>182</v>
      </c>
      <c r="C32" s="213" t="n">
        <v>254684</v>
      </c>
      <c r="D32" s="213" t="n">
        <v>6922</v>
      </c>
      <c r="E32" s="213" t="n">
        <v>42059</v>
      </c>
      <c r="F32" s="213" t="n">
        <f aca="false">SUM(D32:E32)</f>
        <v>48981</v>
      </c>
      <c r="G32" s="214" t="n">
        <f aca="false">(F32-F28)/F28</f>
        <v>0.0463119219020358</v>
      </c>
    </row>
    <row r="33" customFormat="false" ht="12.75" hidden="false" customHeight="false" outlineLevel="0" collapsed="false">
      <c r="B33" s="212" t="s">
        <v>183</v>
      </c>
      <c r="C33" s="213" t="n">
        <v>245818</v>
      </c>
      <c r="D33" s="213" t="n">
        <v>5048</v>
      </c>
      <c r="E33" s="213" t="n">
        <v>40656</v>
      </c>
      <c r="F33" s="213" t="n">
        <f aca="false">SUM(D33:E33)</f>
        <v>45704</v>
      </c>
      <c r="G33" s="214" t="n">
        <f aca="false">(F33-F29)/F29</f>
        <v>0.0539861171966884</v>
      </c>
    </row>
    <row r="34" customFormat="false" ht="12.75" hidden="false" customHeight="false" outlineLevel="0" collapsed="false">
      <c r="B34" s="212" t="s">
        <v>184</v>
      </c>
      <c r="C34" s="213" t="n">
        <v>267579</v>
      </c>
      <c r="D34" s="213" t="n">
        <v>6537</v>
      </c>
      <c r="E34" s="213" t="n">
        <v>42395</v>
      </c>
      <c r="F34" s="213" t="n">
        <f aca="false">SUM(D34:E34)</f>
        <v>48932</v>
      </c>
      <c r="G34" s="214" t="n">
        <f aca="false">(F34-F30)/F30</f>
        <v>0.0356417202844565</v>
      </c>
    </row>
    <row r="35" customFormat="false" ht="12.75" hidden="false" customHeight="false" outlineLevel="0" collapsed="false">
      <c r="B35" s="212" t="s">
        <v>185</v>
      </c>
      <c r="C35" s="213" t="n">
        <v>257880</v>
      </c>
      <c r="D35" s="213" t="n">
        <v>5384</v>
      </c>
      <c r="E35" s="213" t="n">
        <v>44218</v>
      </c>
      <c r="F35" s="213" t="n">
        <f aca="false">SUM(D35:E35)</f>
        <v>49602</v>
      </c>
      <c r="G35" s="214" t="n">
        <f aca="false">(F35-F31)/F31</f>
        <v>0.0440108606427985</v>
      </c>
    </row>
    <row r="36" customFormat="false" ht="12.75" hidden="false" customHeight="false" outlineLevel="0" collapsed="false">
      <c r="B36" s="212" t="s">
        <v>186</v>
      </c>
      <c r="C36" s="213" t="n">
        <v>273403</v>
      </c>
      <c r="D36" s="213" t="n">
        <v>7506</v>
      </c>
      <c r="E36" s="213" t="n">
        <v>44409</v>
      </c>
      <c r="F36" s="213" t="n">
        <f aca="false">SUM(D36:E36)</f>
        <v>51915</v>
      </c>
      <c r="G36" s="214" t="n">
        <f aca="false">(F36-F32)/F32</f>
        <v>0.0599007778526367</v>
      </c>
    </row>
    <row r="37" customFormat="false" ht="12.75" hidden="false" customHeight="false" outlineLevel="0" collapsed="false">
      <c r="B37" s="212" t="s">
        <v>187</v>
      </c>
      <c r="C37" s="213" t="n">
        <v>262365</v>
      </c>
      <c r="D37" s="213" t="n">
        <v>5548</v>
      </c>
      <c r="E37" s="213" t="n">
        <v>42707</v>
      </c>
      <c r="F37" s="213" t="n">
        <f aca="false">SUM(D37:E37)</f>
        <v>48255</v>
      </c>
      <c r="G37" s="214" t="n">
        <f aca="false">(F37-F33)/F33</f>
        <v>0.055815683528794</v>
      </c>
    </row>
    <row r="38" customFormat="false" ht="12.75" hidden="false" customHeight="false" outlineLevel="0" collapsed="false">
      <c r="B38" s="212" t="s">
        <v>188</v>
      </c>
      <c r="C38" s="213" t="n">
        <v>287159</v>
      </c>
      <c r="D38" s="213" t="n">
        <v>7938</v>
      </c>
      <c r="E38" s="213" t="n">
        <v>45571</v>
      </c>
      <c r="F38" s="213" t="n">
        <f aca="false">SUM(D38:E38)</f>
        <v>53509</v>
      </c>
      <c r="G38" s="214" t="n">
        <f aca="false">(F38-F34)/F34</f>
        <v>0.0935379710618818</v>
      </c>
    </row>
    <row r="39" customFormat="false" ht="12.75" hidden="false" customHeight="false" outlineLevel="0" collapsed="false">
      <c r="B39" s="212" t="s">
        <v>189</v>
      </c>
      <c r="C39" s="213" t="n">
        <v>270112</v>
      </c>
      <c r="D39" s="213" t="n">
        <v>5622</v>
      </c>
      <c r="E39" s="213" t="n">
        <v>45597</v>
      </c>
      <c r="F39" s="213" t="n">
        <f aca="false">SUM(D39:E39)</f>
        <v>51219</v>
      </c>
      <c r="G39" s="214" t="n">
        <f aca="false">(F39-F35)/F35</f>
        <v>0.0325994919559695</v>
      </c>
    </row>
    <row r="40" customFormat="false" ht="12.75" hidden="false" customHeight="false" outlineLevel="0" collapsed="false">
      <c r="B40" s="212" t="s">
        <v>190</v>
      </c>
      <c r="C40" s="213" t="n">
        <v>285574</v>
      </c>
      <c r="D40" s="213" t="n">
        <v>8128</v>
      </c>
      <c r="E40" s="213" t="n">
        <v>47477</v>
      </c>
      <c r="F40" s="213" t="n">
        <f aca="false">SUM(D40:E40)</f>
        <v>55605</v>
      </c>
      <c r="G40" s="214" t="n">
        <f aca="false">(F40-F36)/F36</f>
        <v>0.0710777232013869</v>
      </c>
    </row>
    <row r="41" customFormat="false" ht="12.75" hidden="false" customHeight="false" outlineLevel="0" collapsed="false">
      <c r="B41" s="212" t="s">
        <v>191</v>
      </c>
      <c r="C41" s="213" t="n">
        <v>272104</v>
      </c>
      <c r="D41" s="213" t="n">
        <v>5277</v>
      </c>
      <c r="E41" s="213" t="n">
        <v>45724</v>
      </c>
      <c r="F41" s="213" t="n">
        <f aca="false">SUM(D41:E41)</f>
        <v>51001</v>
      </c>
      <c r="G41" s="214" t="n">
        <f aca="false">(F41-F37)/F37</f>
        <v>0.0569060201015439</v>
      </c>
    </row>
    <row r="42" customFormat="false" ht="12.75" hidden="false" customHeight="false" outlineLevel="0" collapsed="false">
      <c r="B42" s="212" t="s">
        <v>192</v>
      </c>
      <c r="C42" s="213" t="n">
        <v>288435</v>
      </c>
      <c r="D42" s="213" t="n">
        <v>6534</v>
      </c>
      <c r="E42" s="213" t="n">
        <v>45072</v>
      </c>
      <c r="F42" s="213" t="n">
        <f aca="false">SUM(D42:E42)</f>
        <v>51606</v>
      </c>
      <c r="G42" s="214" t="n">
        <f aca="false">(F42-F38)/F38</f>
        <v>-0.0355641107103478</v>
      </c>
    </row>
    <row r="43" customFormat="false" ht="12.75" hidden="false" customHeight="false" outlineLevel="0" collapsed="false">
      <c r="B43" s="212" t="s">
        <v>193</v>
      </c>
      <c r="C43" s="213" t="n">
        <v>261276</v>
      </c>
      <c r="D43" s="213" t="n">
        <v>5114</v>
      </c>
      <c r="E43" s="213" t="n">
        <v>41550</v>
      </c>
      <c r="F43" s="213" t="n">
        <f aca="false">SUM(D43:E43)</f>
        <v>46664</v>
      </c>
      <c r="G43" s="214" t="n">
        <f aca="false">(F43-F39)/F39</f>
        <v>-0.0889318416993694</v>
      </c>
    </row>
    <row r="44" customFormat="false" ht="12.75" hidden="false" customHeight="false" outlineLevel="0" collapsed="false">
      <c r="B44" s="212" t="s">
        <v>194</v>
      </c>
      <c r="C44" s="213" t="n">
        <v>274445</v>
      </c>
      <c r="D44" s="213" t="n">
        <v>7061</v>
      </c>
      <c r="E44" s="213" t="n">
        <v>42338</v>
      </c>
      <c r="F44" s="213" t="n">
        <f aca="false">SUM(D44:E44)</f>
        <v>49399</v>
      </c>
      <c r="G44" s="214" t="n">
        <f aca="false">(F44-F40)/F40</f>
        <v>-0.111608668285226</v>
      </c>
    </row>
    <row r="45" customFormat="false" ht="12.75" hidden="false" customHeight="false" outlineLevel="0" collapsed="false">
      <c r="B45" s="212" t="s">
        <v>195</v>
      </c>
      <c r="C45" s="213" t="n">
        <v>262359</v>
      </c>
      <c r="D45" s="213" t="n">
        <v>4809</v>
      </c>
      <c r="E45" s="213" t="n">
        <v>41172</v>
      </c>
      <c r="F45" s="213" t="n">
        <f aca="false">SUM(D45:E45)</f>
        <v>45981</v>
      </c>
      <c r="G45" s="214" t="n">
        <f aca="false">(F45-F41)/F41</f>
        <v>-0.0984294425599498</v>
      </c>
    </row>
    <row r="46" customFormat="false" ht="12.75" hidden="false" customHeight="false" outlineLevel="0" collapsed="false">
      <c r="B46" s="212" t="s">
        <v>196</v>
      </c>
      <c r="C46" s="213" t="n">
        <v>280972</v>
      </c>
      <c r="D46" s="213" t="n">
        <v>6565</v>
      </c>
      <c r="E46" s="213" t="n">
        <v>42405</v>
      </c>
      <c r="F46" s="213" t="n">
        <f aca="false">SUM(D46:E46)</f>
        <v>48970</v>
      </c>
      <c r="G46" s="214" t="n">
        <f aca="false">(F46-F42)/F42</f>
        <v>-0.0510793318606364</v>
      </c>
    </row>
    <row r="47" customFormat="false" ht="12.75" hidden="false" customHeight="false" outlineLevel="0" collapsed="false">
      <c r="B47" s="212" t="s">
        <v>197</v>
      </c>
      <c r="C47" s="213" t="n">
        <v>260244</v>
      </c>
      <c r="D47" s="213" t="n">
        <v>5533</v>
      </c>
      <c r="E47" s="213" t="n">
        <v>42414</v>
      </c>
      <c r="F47" s="213" t="n">
        <f aca="false">SUM(D47:E47)</f>
        <v>47947</v>
      </c>
      <c r="G47" s="214" t="n">
        <f aca="false">(F47-F43)/F43</f>
        <v>0.027494428253043</v>
      </c>
    </row>
    <row r="48" customFormat="false" ht="12.75" hidden="false" customHeight="false" outlineLevel="0" collapsed="false">
      <c r="B48" s="212" t="s">
        <v>198</v>
      </c>
      <c r="C48" s="213" t="n">
        <v>275125</v>
      </c>
      <c r="D48" s="213" t="n">
        <v>7583</v>
      </c>
      <c r="E48" s="213" t="n">
        <v>42131</v>
      </c>
      <c r="F48" s="213" t="n">
        <f aca="false">SUM(D48:E48)</f>
        <v>49714</v>
      </c>
      <c r="G48" s="214" t="n">
        <f aca="false">(F48-F44)/F44</f>
        <v>0.00637664730055264</v>
      </c>
    </row>
    <row r="49" customFormat="false" ht="12.75" hidden="false" customHeight="false" outlineLevel="0" collapsed="false">
      <c r="B49" s="212" t="s">
        <v>199</v>
      </c>
      <c r="C49" s="213" t="n">
        <v>263761</v>
      </c>
      <c r="D49" s="213" t="n">
        <v>4830</v>
      </c>
      <c r="E49" s="213" t="n">
        <v>40896</v>
      </c>
      <c r="F49" s="213" t="n">
        <f aca="false">SUM(D49:E49)</f>
        <v>45726</v>
      </c>
      <c r="G49" s="214" t="n">
        <f aca="false">(F49-F45)/F45</f>
        <v>-0.00554576890454753</v>
      </c>
    </row>
    <row r="50" customFormat="false" ht="12.75" hidden="false" customHeight="false" outlineLevel="0" collapsed="false">
      <c r="B50" s="212" t="s">
        <v>200</v>
      </c>
      <c r="C50" s="213" t="n">
        <v>281805</v>
      </c>
      <c r="D50" s="213" t="n">
        <v>7307</v>
      </c>
      <c r="E50" s="213" t="n">
        <v>44537</v>
      </c>
      <c r="F50" s="213" t="n">
        <f aca="false">SUM(D50:E50)</f>
        <v>51844</v>
      </c>
      <c r="G50" s="214" t="n">
        <f aca="false">(F50-F46)/F46</f>
        <v>0.0586889932611803</v>
      </c>
    </row>
    <row r="51" customFormat="false" ht="12.75" hidden="false" customHeight="false" outlineLevel="0" collapsed="false">
      <c r="B51" s="212" t="s">
        <v>201</v>
      </c>
      <c r="C51" s="213" t="n">
        <v>260822</v>
      </c>
      <c r="D51" s="213" t="n">
        <v>5331</v>
      </c>
      <c r="E51" s="213" t="n">
        <v>44302</v>
      </c>
      <c r="F51" s="213" t="n">
        <f aca="false">SUM(D51:E51)</f>
        <v>49633</v>
      </c>
      <c r="G51" s="214" t="n">
        <f aca="false">(F51-F47)/F47</f>
        <v>0.0351638267253426</v>
      </c>
    </row>
    <row r="52" customFormat="false" ht="12.75" hidden="false" customHeight="false" outlineLevel="0" collapsed="false">
      <c r="B52" s="212" t="s">
        <v>202</v>
      </c>
      <c r="C52" s="213" t="n">
        <v>273442</v>
      </c>
      <c r="D52" s="213" t="n">
        <v>7173</v>
      </c>
      <c r="E52" s="213" t="n">
        <v>42590</v>
      </c>
      <c r="F52" s="213" t="n">
        <f aca="false">SUM(D52:E52)</f>
        <v>49763</v>
      </c>
      <c r="G52" s="214" t="n">
        <f aca="false">(F52-F48)/F48</f>
        <v>0.000985637848493382</v>
      </c>
    </row>
    <row r="53" customFormat="false" ht="12.75" hidden="false" customHeight="false" outlineLevel="0" collapsed="false">
      <c r="B53" s="212" t="s">
        <v>203</v>
      </c>
      <c r="C53" s="213" t="n">
        <v>261210</v>
      </c>
      <c r="D53" s="213" t="n">
        <v>4834</v>
      </c>
      <c r="E53" s="213" t="n">
        <v>41204</v>
      </c>
      <c r="F53" s="213" t="n">
        <f aca="false">SUM(D53:E53)</f>
        <v>46038</v>
      </c>
      <c r="G53" s="214" t="n">
        <f aca="false">(F53-F49)/F49</f>
        <v>0.00682325154179242</v>
      </c>
    </row>
    <row r="54" customFormat="false" ht="12.75" hidden="false" customHeight="false" outlineLevel="0" collapsed="false">
      <c r="B54" s="212" t="s">
        <v>204</v>
      </c>
      <c r="C54" s="213" t="n">
        <v>274975</v>
      </c>
      <c r="D54" s="213" t="n">
        <v>7053</v>
      </c>
      <c r="E54" s="213" t="n">
        <v>43555</v>
      </c>
      <c r="F54" s="213" t="n">
        <f aca="false">SUM(D54:E54)</f>
        <v>50608</v>
      </c>
      <c r="G54" s="214" t="n">
        <f aca="false">(F54-F50)/F50</f>
        <v>-0.0238407530283157</v>
      </c>
    </row>
    <row r="55" customFormat="false" ht="12.75" hidden="false" customHeight="false" outlineLevel="0" collapsed="false">
      <c r="B55" s="216" t="s">
        <v>205</v>
      </c>
      <c r="C55" s="213" t="n">
        <v>255050</v>
      </c>
      <c r="D55" s="213" t="n">
        <v>4986</v>
      </c>
      <c r="E55" s="213" t="n">
        <v>42813</v>
      </c>
      <c r="F55" s="213" t="n">
        <f aca="false">SUM(D55:E55)</f>
        <v>47799</v>
      </c>
      <c r="G55" s="214" t="n">
        <f aca="false">(F55-F51)/F51</f>
        <v>-0.0369512219692543</v>
      </c>
    </row>
    <row r="56" customFormat="false" ht="12.75" hidden="false" customHeight="false" outlineLevel="0" collapsed="false">
      <c r="B56" s="216" t="s">
        <v>206</v>
      </c>
      <c r="C56" s="213" t="n">
        <v>264226</v>
      </c>
      <c r="D56" s="213" t="n">
        <v>6265</v>
      </c>
      <c r="E56" s="213" t="n">
        <v>40967</v>
      </c>
      <c r="F56" s="213" t="n">
        <f aca="false">SUM(D56:E56)</f>
        <v>47232</v>
      </c>
      <c r="G56" s="214" t="n">
        <f aca="false">(F56-F52)/F52</f>
        <v>-0.0508610815264353</v>
      </c>
    </row>
    <row r="57" customFormat="false" ht="12.75" hidden="false" customHeight="false" outlineLevel="0" collapsed="false">
      <c r="B57" s="216" t="s">
        <v>207</v>
      </c>
      <c r="C57" s="213" t="n">
        <v>255240</v>
      </c>
      <c r="D57" s="213" t="n">
        <v>5041</v>
      </c>
      <c r="E57" s="213" t="n">
        <v>39513</v>
      </c>
      <c r="F57" s="213" t="n">
        <f aca="false">SUM(D57:E57)</f>
        <v>44554</v>
      </c>
      <c r="G57" s="214" t="n">
        <f aca="false">(F57-F53)/F53</f>
        <v>-0.0322342412789435</v>
      </c>
    </row>
    <row r="58" customFormat="false" ht="12.75" hidden="false" customHeight="false" outlineLevel="0" collapsed="false">
      <c r="B58" s="216" t="s">
        <v>208</v>
      </c>
      <c r="C58" s="213" t="n">
        <v>265299</v>
      </c>
      <c r="D58" s="213" t="n">
        <v>7727</v>
      </c>
      <c r="E58" s="213" t="n">
        <v>42275</v>
      </c>
      <c r="F58" s="213" t="n">
        <f aca="false">SUM(D58:E58)</f>
        <v>50002</v>
      </c>
      <c r="G58" s="214" t="n">
        <f aca="false">(F58-F54)/F54</f>
        <v>-0.0119743914005691</v>
      </c>
    </row>
    <row r="59" customFormat="false" ht="12.75" hidden="false" customHeight="false" outlineLevel="0" collapsed="false">
      <c r="B59" s="216" t="s">
        <v>209</v>
      </c>
      <c r="C59" s="213" t="n">
        <v>248176</v>
      </c>
      <c r="D59" s="213" t="n">
        <v>5124</v>
      </c>
      <c r="E59" s="213" t="n">
        <v>41437</v>
      </c>
      <c r="F59" s="213" t="n">
        <f aca="false">SUM(D59:E59)</f>
        <v>46561</v>
      </c>
      <c r="G59" s="214" t="n">
        <f aca="false">(F59-F55)/F55</f>
        <v>-0.0259001234335446</v>
      </c>
    </row>
    <row r="60" customFormat="false" ht="12.75" hidden="false" customHeight="false" outlineLevel="0" collapsed="false">
      <c r="B60" s="216" t="s">
        <v>210</v>
      </c>
      <c r="C60" s="213" t="n">
        <v>260104</v>
      </c>
      <c r="D60" s="213" t="n">
        <v>7054</v>
      </c>
      <c r="E60" s="213" t="n">
        <v>40250</v>
      </c>
      <c r="F60" s="213" t="n">
        <f aca="false">SUM(D60:E60)</f>
        <v>47304</v>
      </c>
      <c r="G60" s="214" t="n">
        <f aca="false">(F60-F56)/F56</f>
        <v>0.00152439024390244</v>
      </c>
    </row>
    <row r="61" customFormat="false" ht="12.75" hidden="false" customHeight="false" outlineLevel="0" collapsed="false">
      <c r="B61" s="216" t="s">
        <v>211</v>
      </c>
      <c r="C61" s="213" t="n">
        <v>252121</v>
      </c>
      <c r="D61" s="213" t="n">
        <v>5315</v>
      </c>
      <c r="E61" s="213" t="n">
        <v>39700</v>
      </c>
      <c r="F61" s="213" t="n">
        <f aca="false">SUM(D61:E61)</f>
        <v>45015</v>
      </c>
      <c r="G61" s="214" t="n">
        <f aca="false">(F61-F57)/F57</f>
        <v>0.0103469946581676</v>
      </c>
    </row>
    <row r="62" customFormat="false" ht="12.75" hidden="false" customHeight="false" outlineLevel="0" collapsed="false">
      <c r="B62" s="216" t="s">
        <v>212</v>
      </c>
      <c r="C62" s="213" t="n">
        <v>265292</v>
      </c>
      <c r="D62" s="213" t="n">
        <v>8256</v>
      </c>
      <c r="E62" s="213" t="n">
        <v>42557</v>
      </c>
      <c r="F62" s="213" t="n">
        <f aca="false">SUM(D62:E62)</f>
        <v>50813</v>
      </c>
      <c r="G62" s="214" t="n">
        <f aca="false">(F62-F58)/F58</f>
        <v>0.016219351225951</v>
      </c>
    </row>
    <row r="63" customFormat="false" ht="12.75" hidden="false" customHeight="false" outlineLevel="0" collapsed="false">
      <c r="B63" s="216" t="s">
        <v>213</v>
      </c>
      <c r="C63" s="213" t="n">
        <v>249537</v>
      </c>
      <c r="D63" s="213" t="n">
        <v>5501</v>
      </c>
      <c r="E63" s="213" t="n">
        <v>41391</v>
      </c>
      <c r="F63" s="213" t="n">
        <f aca="false">SUM(D63:E63)</f>
        <v>46892</v>
      </c>
      <c r="G63" s="214" t="n">
        <f aca="false">(F63-F59)/F59</f>
        <v>0.00710895384549301</v>
      </c>
    </row>
    <row r="64" customFormat="false" ht="12.75" hidden="false" customHeight="false" outlineLevel="0" collapsed="false">
      <c r="B64" s="216" t="s">
        <v>214</v>
      </c>
      <c r="C64" s="213" t="n">
        <v>261898</v>
      </c>
      <c r="D64" s="213" t="n">
        <v>6734</v>
      </c>
      <c r="E64" s="213" t="n">
        <v>40929</v>
      </c>
      <c r="F64" s="213" t="n">
        <f aca="false">SUM(D64:E64)</f>
        <v>47663</v>
      </c>
      <c r="G64" s="214" t="n">
        <f aca="false">(F64-F60)/F60</f>
        <v>0.00758921021478099</v>
      </c>
    </row>
    <row r="65" customFormat="false" ht="12.75" hidden="false" customHeight="false" outlineLevel="0" collapsed="false">
      <c r="B65" s="216" t="s">
        <v>215</v>
      </c>
      <c r="C65" s="213" t="n">
        <v>255947</v>
      </c>
      <c r="D65" s="213" t="n">
        <v>5372</v>
      </c>
      <c r="E65" s="213" t="n">
        <v>39991</v>
      </c>
      <c r="F65" s="213" t="n">
        <f aca="false">SUM(D65:E65)</f>
        <v>45363</v>
      </c>
      <c r="G65" s="214" t="n">
        <f aca="false">(F65-F61)/F61</f>
        <v>0.00773075641452849</v>
      </c>
    </row>
    <row r="66" customFormat="false" ht="12.75" hidden="false" customHeight="false" outlineLevel="0" collapsed="false">
      <c r="B66" s="216" t="s">
        <v>216</v>
      </c>
      <c r="C66" s="213" t="n">
        <v>270438</v>
      </c>
      <c r="D66" s="213" t="n">
        <v>7653</v>
      </c>
      <c r="E66" s="213" t="n">
        <v>43543</v>
      </c>
      <c r="F66" s="213" t="n">
        <f aca="false">SUM(D66:E66)</f>
        <v>51196</v>
      </c>
      <c r="G66" s="214" t="n">
        <f aca="false">(F66-F62)/F62</f>
        <v>0.00753744120599059</v>
      </c>
    </row>
    <row r="67" customFormat="false" ht="12.75" hidden="false" customHeight="false" outlineLevel="0" collapsed="false">
      <c r="B67" s="217" t="str">
        <f aca="false">EXPT_VL!B86</f>
        <v>2015:1</v>
      </c>
      <c r="C67" s="213" t="n">
        <v>258272</v>
      </c>
      <c r="D67" s="213" t="n">
        <v>5760</v>
      </c>
      <c r="E67" s="213" t="n">
        <v>43559</v>
      </c>
      <c r="F67" s="213" t="n">
        <f aca="false">SUM(D67:E67)</f>
        <v>49319</v>
      </c>
      <c r="G67" s="214" t="n">
        <f aca="false">(F67-F63)/F63</f>
        <v>0.0517572293781455</v>
      </c>
    </row>
    <row r="68" customFormat="false" ht="12.75" hidden="false" customHeight="false" outlineLevel="0" collapsed="false">
      <c r="B68" s="217" t="str">
        <f aca="false">EXPT_VL!B87</f>
        <v>2015:2</v>
      </c>
      <c r="C68" s="213" t="n">
        <v>272887</v>
      </c>
      <c r="D68" s="213" t="n">
        <v>7325</v>
      </c>
      <c r="E68" s="213" t="n">
        <v>42181</v>
      </c>
      <c r="F68" s="213" t="n">
        <f aca="false">SUM(D68:E68)</f>
        <v>49506</v>
      </c>
      <c r="G68" s="214" t="n">
        <f aca="false">(F68-F64)/F64</f>
        <v>0.0386673100728028</v>
      </c>
    </row>
    <row r="69" customFormat="false" ht="12.75" hidden="false" customHeight="false" outlineLevel="0" collapsed="false">
      <c r="B69" s="217" t="str">
        <f aca="false">EXPT_VL!B88</f>
        <v>2015:3</v>
      </c>
      <c r="C69" s="213" t="n">
        <v>267162</v>
      </c>
      <c r="D69" s="213" t="n">
        <v>5879</v>
      </c>
      <c r="E69" s="213" t="n">
        <v>41427</v>
      </c>
      <c r="F69" s="213" t="n">
        <f aca="false">SUM(D69:E69)</f>
        <v>47306</v>
      </c>
      <c r="G69" s="214" t="n">
        <f aca="false">(F69-F65)/F65</f>
        <v>0.0428322641800586</v>
      </c>
    </row>
    <row r="70" customFormat="false" ht="12.75" hidden="false" customHeight="false" outlineLevel="0" collapsed="false">
      <c r="B70" s="217" t="str">
        <f aca="false">EXPT_VL!B89</f>
        <v>2015:4</v>
      </c>
      <c r="C70" s="213" t="n">
        <v>282844</v>
      </c>
      <c r="D70" s="213" t="n">
        <v>9175</v>
      </c>
      <c r="E70" s="213" t="n">
        <v>45244</v>
      </c>
      <c r="F70" s="213" t="n">
        <f aca="false">SUM(D70:E70)</f>
        <v>54419</v>
      </c>
      <c r="G70" s="214" t="n">
        <f aca="false">(F70-F66)/F66</f>
        <v>0.0629541370419564</v>
      </c>
    </row>
    <row r="71" customFormat="false" ht="12.75" hidden="false" customHeight="false" outlineLevel="0" collapsed="false">
      <c r="B71" s="217" t="str">
        <f aca="false">EXPT_VL!B90</f>
        <v>2016:1</v>
      </c>
      <c r="C71" s="213" t="n">
        <v>266884</v>
      </c>
      <c r="D71" s="213" t="n">
        <v>6456</v>
      </c>
      <c r="E71" s="213" t="n">
        <v>45023</v>
      </c>
      <c r="F71" s="213" t="n">
        <f aca="false">SUM(D71:E71)</f>
        <v>51479</v>
      </c>
      <c r="G71" s="214" t="n">
        <f aca="false">(F71-F67)/F67</f>
        <v>0.0437965084450212</v>
      </c>
    </row>
    <row r="72" customFormat="false" ht="12.75" hidden="false" customHeight="false" outlineLevel="0" collapsed="false">
      <c r="B72" s="217" t="str">
        <f aca="false">EXPT_VL!B91</f>
        <v>2016:2</v>
      </c>
      <c r="C72" s="213" t="n">
        <v>283781</v>
      </c>
      <c r="D72" s="213" t="n">
        <v>8022</v>
      </c>
      <c r="E72" s="213" t="n">
        <v>43218</v>
      </c>
      <c r="F72" s="213" t="n">
        <f aca="false">SUM(D72:E72)</f>
        <v>51240</v>
      </c>
      <c r="G72" s="214" t="n">
        <f aca="false">(F72-F68)/F68</f>
        <v>0.0350260574475821</v>
      </c>
    </row>
    <row r="73" customFormat="false" ht="12.75" hidden="false" customHeight="false" outlineLevel="0" collapsed="false">
      <c r="B73" s="217" t="str">
        <f aca="false">EXPT_VL!B92</f>
        <v>2016:3</v>
      </c>
      <c r="C73" s="213" t="n">
        <v>276900</v>
      </c>
      <c r="D73" s="213" t="n">
        <v>6294</v>
      </c>
      <c r="E73" s="213" t="n">
        <v>43182</v>
      </c>
      <c r="F73" s="213" t="n">
        <f aca="false">SUM(D73:E73)</f>
        <v>49476</v>
      </c>
      <c r="G73" s="214" t="n">
        <f aca="false">(F73-F69)/F69</f>
        <v>0.0458715596330275</v>
      </c>
    </row>
    <row r="74" customFormat="false" ht="12.75" hidden="false" customHeight="false" outlineLevel="0" collapsed="false">
      <c r="B74" s="217" t="str">
        <f aca="false">EXPT_VL!B93</f>
        <v>2016:4</v>
      </c>
      <c r="C74" s="213" t="n">
        <v>291178</v>
      </c>
      <c r="D74" s="213" t="n">
        <v>9324</v>
      </c>
      <c r="E74" s="213" t="n">
        <v>47047</v>
      </c>
      <c r="F74" s="213" t="n">
        <f aca="false">SUM(D74:E74)</f>
        <v>56371</v>
      </c>
      <c r="G74" s="214" t="n">
        <f aca="false">(F74-F70)/F70</f>
        <v>0.0358698248773406</v>
      </c>
    </row>
    <row r="77" customFormat="false" ht="12.75" hidden="false" customHeight="false" outlineLevel="0" collapsed="false">
      <c r="B77" s="217" t="str">
        <f aca="false">EXPT_VL!B96</f>
        <v>2017:1</v>
      </c>
      <c r="C77" s="213" t="n">
        <v>277868</v>
      </c>
      <c r="D77" s="213" t="n">
        <v>6592</v>
      </c>
      <c r="E77" s="213" t="n">
        <v>48309</v>
      </c>
      <c r="F77" s="213" t="n">
        <f aca="false">SUM(D77:E77)</f>
        <v>54901</v>
      </c>
      <c r="G77" s="214" t="n">
        <f aca="false">(F77-F71)/F71</f>
        <v>0.0664737077254803</v>
      </c>
    </row>
    <row r="78" customFormat="false" ht="12.75" hidden="false" customHeight="false" outlineLevel="0" collapsed="false">
      <c r="B78" s="217" t="str">
        <f aca="false">EXPT_VL!B97</f>
        <v>2017:2</v>
      </c>
      <c r="C78" s="213" t="n">
        <v>295595</v>
      </c>
      <c r="D78" s="213" t="n">
        <v>8062</v>
      </c>
      <c r="E78" s="213" t="n">
        <v>45998</v>
      </c>
      <c r="F78" s="213" t="n">
        <f aca="false">SUM(D78:E78)</f>
        <v>54060</v>
      </c>
      <c r="G78" s="214" t="n">
        <f aca="false">(F78-F72)/F72</f>
        <v>0.0550351288056206</v>
      </c>
    </row>
    <row r="79" customFormat="false" ht="12.75" hidden="false" customHeight="false" outlineLevel="0" collapsed="false">
      <c r="B79" s="217" t="str">
        <f aca="false">EXPT_VL!B98</f>
        <v>2017:3</v>
      </c>
      <c r="C79" s="213" t="n">
        <v>287460</v>
      </c>
      <c r="D79" s="213" t="n">
        <v>6498</v>
      </c>
      <c r="E79" s="213" t="n">
        <v>45494</v>
      </c>
      <c r="F79" s="213" t="n">
        <f aca="false">SUM(D79:E79)</f>
        <v>51992</v>
      </c>
      <c r="G79" s="214" t="n">
        <f aca="false">(F79-F73)/F73</f>
        <v>0.0508529387986094</v>
      </c>
    </row>
    <row r="80" customFormat="false" ht="12.75" hidden="false" customHeight="false" outlineLevel="0" collapsed="false">
      <c r="B80" s="217" t="str">
        <f aca="false">EXPT_VL!B99</f>
        <v>2017:4</v>
      </c>
      <c r="C80" s="213" t="n">
        <v>305396</v>
      </c>
      <c r="D80" s="213" t="n">
        <v>10183</v>
      </c>
      <c r="E80" s="213" t="n">
        <v>50574</v>
      </c>
      <c r="F80" s="213" t="n">
        <f aca="false">SUM(D80:E80)</f>
        <v>60757</v>
      </c>
      <c r="G80" s="214" t="n">
        <f aca="false">(F80-F74)/F74</f>
        <v>0.0778059640595342</v>
      </c>
    </row>
    <row r="81" customFormat="false" ht="12.75" hidden="false" customHeight="false" outlineLevel="0" collapsed="false">
      <c r="B81" s="217" t="str">
        <f aca="false">EXPT_VL!B100</f>
        <v>2018:1</v>
      </c>
      <c r="C81" s="213" t="n">
        <v>288284</v>
      </c>
      <c r="D81" s="213" t="n">
        <v>6870</v>
      </c>
      <c r="E81" s="213" t="n">
        <v>49284</v>
      </c>
      <c r="F81" s="213" t="n">
        <f aca="false">SUM(D81:E81)</f>
        <v>56154</v>
      </c>
      <c r="G81" s="214" t="n">
        <f aca="false">(F81-F77)/F77</f>
        <v>0.0228228994007395</v>
      </c>
    </row>
    <row r="82" customFormat="false" ht="12.75" hidden="false" customHeight="false" outlineLevel="0" collapsed="false">
      <c r="B82" s="217" t="str">
        <f aca="false">EXPT_VL!B101</f>
        <v>2018:2</v>
      </c>
      <c r="C82" s="213" t="n">
        <v>305872</v>
      </c>
      <c r="D82" s="213" t="n">
        <v>8561</v>
      </c>
      <c r="E82" s="213" t="n">
        <v>47416</v>
      </c>
      <c r="F82" s="213" t="n">
        <f aca="false">SUM(D82:E82)</f>
        <v>55977</v>
      </c>
      <c r="G82" s="214" t="n">
        <f aca="false">(F82-F78)/F78</f>
        <v>0.0354605993340732</v>
      </c>
    </row>
    <row r="83" customFormat="false" ht="12.75" hidden="false" customHeight="false" outlineLevel="0" collapsed="false">
      <c r="B83" s="217" t="str">
        <f aca="false">EXPT_VL!B102</f>
        <v>2018:3</v>
      </c>
      <c r="C83" s="213" t="n">
        <v>297746</v>
      </c>
      <c r="D83" s="213" t="n">
        <v>6189</v>
      </c>
      <c r="E83" s="213" t="n">
        <v>46541</v>
      </c>
      <c r="F83" s="213" t="n">
        <f aca="false">SUM(D83:E83)</f>
        <v>52730</v>
      </c>
      <c r="G83" s="214" t="n">
        <f aca="false">(F83-F79)/F79</f>
        <v>0.0141944914602247</v>
      </c>
    </row>
    <row r="84" customFormat="false" ht="12.75" hidden="false" customHeight="false" outlineLevel="0" collapsed="false">
      <c r="B84" s="217" t="str">
        <f aca="false">EXPT_VL!B103</f>
        <v>2018:4</v>
      </c>
      <c r="C84" s="213" t="n">
        <v>316346</v>
      </c>
      <c r="D84" s="213" t="n">
        <v>10005</v>
      </c>
      <c r="E84" s="213" t="n">
        <v>50450</v>
      </c>
      <c r="F84" s="213" t="n">
        <f aca="false">SUM(D84:E84)</f>
        <v>60455</v>
      </c>
      <c r="G84" s="214" t="n">
        <f aca="false">(F84-F80)/F80</f>
        <v>-0.0049706206692233</v>
      </c>
    </row>
    <row r="85" customFormat="false" ht="12.75" hidden="false" customHeight="false" outlineLevel="0" collapsed="false">
      <c r="B85" s="217" t="str">
        <f aca="false">EXPT_VL!B104</f>
        <v>2019:1</v>
      </c>
      <c r="C85" s="213" t="n">
        <v>296409</v>
      </c>
      <c r="D85" s="213" t="n">
        <v>6464</v>
      </c>
      <c r="E85" s="213" t="n">
        <v>49129</v>
      </c>
      <c r="F85" s="213" t="n">
        <f aca="false">SUM(D85:E85)</f>
        <v>55593</v>
      </c>
      <c r="G85" s="214" t="n">
        <f aca="false">(F85-F81)/F81</f>
        <v>-0.00999038358799017</v>
      </c>
    </row>
    <row r="88" customFormat="false" ht="12.75" hidden="false" customHeight="false" outlineLevel="0" collapsed="false">
      <c r="B88" s="218" t="s">
        <v>272</v>
      </c>
    </row>
  </sheetData>
  <mergeCells count="4">
    <mergeCell ref="I1:J2"/>
    <mergeCell ref="C5:E5"/>
    <mergeCell ref="F5:G5"/>
    <mergeCell ref="P23:P24"/>
  </mergeCells>
  <hyperlinks>
    <hyperlink ref="I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104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" activeCellId="0" sqref="L1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4" min="3" style="0" width="11.04"/>
    <col collapsed="false" customWidth="false" hidden="false" outlineLevel="0" max="15" min="15" style="0" width="11.55"/>
    <col collapsed="false" customWidth="true" hidden="false" outlineLevel="0" max="20" min="16" style="0" width="11.04"/>
    <col collapsed="false" customWidth="true" hidden="false" outlineLevel="0" max="21" min="21" style="0" width="13.83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D1" s="10"/>
      <c r="E1" s="10"/>
      <c r="F1" s="10"/>
      <c r="G1" s="10"/>
      <c r="L1" s="134" t="s">
        <v>0</v>
      </c>
      <c r="M1" s="134"/>
      <c r="Y1" s="134" t="s">
        <v>0</v>
      </c>
      <c r="Z1" s="134"/>
    </row>
    <row r="2" customFormat="false" ht="15.75" hidden="false" customHeight="true" outlineLevel="0" collapsed="false">
      <c r="B2" s="133" t="s">
        <v>273</v>
      </c>
      <c r="L2" s="134"/>
      <c r="M2" s="134"/>
      <c r="P2" s="133" t="s">
        <v>273</v>
      </c>
      <c r="Y2" s="134"/>
      <c r="Z2" s="134"/>
    </row>
    <row r="3" customFormat="false" ht="13.5" hidden="false" customHeight="false" outlineLevel="0" collapsed="false">
      <c r="B3" s="21" t="str">
        <f aca="false">EXPT_VL!B3</f>
        <v>Periodo:1995:1-2019:1</v>
      </c>
      <c r="C3" s="21"/>
      <c r="P3" s="21" t="str">
        <f aca="false">EXPT_TN!$P$3</f>
        <v>Periodo:1995:1-2019:1</v>
      </c>
    </row>
    <row r="4" customFormat="false" ht="13.5" hidden="false" customHeight="false" outlineLevel="0" collapsed="false">
      <c r="B4" s="21" t="s">
        <v>27</v>
      </c>
      <c r="P4" s="21" t="s">
        <v>239</v>
      </c>
    </row>
    <row r="5" customFormat="false" ht="35.25" hidden="false" customHeight="false" outlineLevel="0" collapsed="false">
      <c r="B5" s="136" t="s">
        <v>124</v>
      </c>
      <c r="C5" s="137" t="s">
        <v>47</v>
      </c>
      <c r="D5" s="137" t="s">
        <v>73</v>
      </c>
      <c r="E5" s="137" t="str">
        <f aca="false">EXPT_VL!E5</f>
        <v>Castilla La Mancha</v>
      </c>
      <c r="F5" s="137" t="str">
        <f aca="false">EXPT_VL!F5</f>
        <v>C. Valenciana</v>
      </c>
      <c r="G5" s="137" t="s">
        <v>77</v>
      </c>
      <c r="H5" s="137" t="s">
        <v>79</v>
      </c>
      <c r="I5" s="137" t="s">
        <v>82</v>
      </c>
      <c r="J5" s="138" t="s">
        <v>83</v>
      </c>
      <c r="K5" s="139" t="s">
        <v>125</v>
      </c>
      <c r="L5" s="140" t="s">
        <v>274</v>
      </c>
      <c r="M5" s="141" t="s">
        <v>127</v>
      </c>
      <c r="P5" s="142" t="s">
        <v>128</v>
      </c>
      <c r="Q5" s="137" t="s">
        <v>47</v>
      </c>
      <c r="R5" s="137" t="s">
        <v>73</v>
      </c>
      <c r="S5" s="137" t="str">
        <f aca="false">E5</f>
        <v>Castilla La Mancha</v>
      </c>
      <c r="T5" s="137" t="str">
        <f aca="false">F5</f>
        <v>C. Valenciana</v>
      </c>
      <c r="U5" s="137" t="s">
        <v>77</v>
      </c>
      <c r="V5" s="137" t="s">
        <v>79</v>
      </c>
      <c r="W5" s="137" t="s">
        <v>82</v>
      </c>
      <c r="X5" s="137" t="s">
        <v>83</v>
      </c>
      <c r="Y5" s="143" t="s">
        <v>125</v>
      </c>
      <c r="Z5" s="144" t="s">
        <v>129</v>
      </c>
    </row>
    <row r="6" customFormat="false" ht="13.5" hidden="false" customHeight="false" outlineLevel="0" collapsed="false">
      <c r="B6" s="155" t="s">
        <v>130</v>
      </c>
      <c r="C6" s="161" t="n">
        <f aca="false">INTRA_VL!C6+EXPT_VL!C6+EXPV_RM!C6</f>
        <v>7468.36116117825</v>
      </c>
      <c r="D6" s="161" t="n">
        <f aca="false">INTRA_VL!D6+EXPT_VL!D6+EXPV_RM!I6</f>
        <v>5183.5188134394</v>
      </c>
      <c r="E6" s="161" t="n">
        <f aca="false">INTRA_VL!E6+EXPT_VL!E6+EXPV_RM!J6</f>
        <v>2780.71863536573</v>
      </c>
      <c r="F6" s="161" t="n">
        <f aca="false">INTRA_VL!F6+EXPT_VL!F6+EXPV_RM!L6</f>
        <v>9210.59377521891</v>
      </c>
      <c r="G6" s="161" t="n">
        <f aca="false">INTRA_VL!G6+EXPT_VL!G6+EXPV_RM!M6</f>
        <v>733.770701146978</v>
      </c>
      <c r="H6" s="161" t="n">
        <f aca="false">INTRA_VL!H6+EXPT_VL!H6+EXPV_RM!O6</f>
        <v>7462.97350076269</v>
      </c>
      <c r="I6" s="162" t="n">
        <f aca="false">INTRA_VL!I6+EXPT_VL!I6+EXPV_RM!Q6</f>
        <v>1987.08785582074</v>
      </c>
      <c r="J6" s="162" t="n">
        <f aca="false">INTRA_VL!J6+EXPT_VL!J6+EXPV_RM!R6</f>
        <v>6209.52230053488</v>
      </c>
      <c r="K6" s="152" t="n">
        <v>33924.288912304</v>
      </c>
      <c r="L6" s="153" t="n">
        <f aca="false">SUM(C6:K6)</f>
        <v>74960.8356557716</v>
      </c>
      <c r="M6" s="154"/>
      <c r="P6" s="155" t="n">
        <v>1995</v>
      </c>
      <c r="Q6" s="150" t="n">
        <f aca="false">SUM(C6:C9)</f>
        <v>28536.5703859278</v>
      </c>
      <c r="R6" s="150" t="n">
        <f aca="false">SUM(D6:D9)</f>
        <v>21381.1667240757</v>
      </c>
      <c r="S6" s="150" t="n">
        <f aca="false">SUM(E6:E9)</f>
        <v>11135.697836834</v>
      </c>
      <c r="T6" s="150" t="n">
        <f aca="false">SUM(F6:F9)</f>
        <v>35130.2304416996</v>
      </c>
      <c r="U6" s="150" t="n">
        <f aca="false">SUM(G6:G9)</f>
        <v>2692.925298676</v>
      </c>
      <c r="V6" s="150" t="n">
        <f aca="false">SUM(H6:H9)</f>
        <v>31000.4594901782</v>
      </c>
      <c r="W6" s="150" t="n">
        <f aca="false">SUM(I6:I9)</f>
        <v>8320.84496818001</v>
      </c>
      <c r="X6" s="150" t="n">
        <f aca="false">SUM(J6:J9)</f>
        <v>23202.4703048804</v>
      </c>
      <c r="Y6" s="152" t="n">
        <f aca="false">SUM(K6:K9)</f>
        <v>133680.989067126</v>
      </c>
      <c r="Z6" s="153" t="n">
        <f aca="false">SUM(L6:L9)</f>
        <v>295081.354517578</v>
      </c>
    </row>
    <row r="7" customFormat="false" ht="12.75" hidden="false" customHeight="false" outlineLevel="0" collapsed="false">
      <c r="B7" s="160" t="s">
        <v>131</v>
      </c>
      <c r="C7" s="161" t="n">
        <f aca="false">INTRA_VL!C7+EXPT_VL!C7+EXPV_RM!C7</f>
        <v>7296.56925584473</v>
      </c>
      <c r="D7" s="161" t="n">
        <f aca="false">INTRA_VL!D7+EXPT_VL!D7+EXPV_RM!I7</f>
        <v>5557.45882096295</v>
      </c>
      <c r="E7" s="161" t="n">
        <f aca="false">INTRA_VL!E7+EXPT_VL!E7+EXPV_RM!J7</f>
        <v>2718.39207210971</v>
      </c>
      <c r="F7" s="161" t="n">
        <f aca="false">INTRA_VL!F7+EXPT_VL!F7+EXPV_RM!L7</f>
        <v>8547.25679649677</v>
      </c>
      <c r="G7" s="161" t="n">
        <f aca="false">INTRA_VL!G7+EXPT_VL!G7+EXPV_RM!M7</f>
        <v>658.419656686528</v>
      </c>
      <c r="H7" s="161" t="n">
        <f aca="false">INTRA_VL!H7+EXPT_VL!H7+EXPV_RM!O7</f>
        <v>7923.54517333876</v>
      </c>
      <c r="I7" s="162" t="n">
        <f aca="false">INTRA_VL!I7+EXPT_VL!I7+EXPV_RM!Q7</f>
        <v>2230.97248458887</v>
      </c>
      <c r="J7" s="162" t="n">
        <f aca="false">INTRA_VL!J7+EXPT_VL!J7+EXPV_RM!R7</f>
        <v>5924.32070093329</v>
      </c>
      <c r="K7" s="163" t="n">
        <v>34030.6218030915</v>
      </c>
      <c r="L7" s="164" t="n">
        <f aca="false">SUM(C7:K7)</f>
        <v>74887.5567640532</v>
      </c>
      <c r="M7" s="165"/>
      <c r="P7" s="160" t="n">
        <v>1996</v>
      </c>
      <c r="Q7" s="166" t="n">
        <f aca="false">SUM(C10:C13)</f>
        <v>31407.6246830525</v>
      </c>
      <c r="R7" s="166" t="n">
        <f aca="false">SUM(D10:D13)</f>
        <v>24097.7309219053</v>
      </c>
      <c r="S7" s="166" t="n">
        <f aca="false">SUM(E10:E13)</f>
        <v>12122.4393148883</v>
      </c>
      <c r="T7" s="166" t="n">
        <f aca="false">SUM(F10:F13)</f>
        <v>36715.6840457749</v>
      </c>
      <c r="U7" s="166" t="n">
        <f aca="false">SUM(G10:G13)</f>
        <v>2879.66963919549</v>
      </c>
      <c r="V7" s="166" t="n">
        <f aca="false">SUM(H10:H13)</f>
        <v>33354.7713369922</v>
      </c>
      <c r="W7" s="166" t="n">
        <f aca="false">SUM(I10:I13)</f>
        <v>9156.30388724363</v>
      </c>
      <c r="X7" s="166" t="n">
        <f aca="false">SUM(J10:J13)</f>
        <v>24603.1960342107</v>
      </c>
      <c r="Y7" s="167" t="n">
        <f aca="false">SUM(K10:K13)</f>
        <v>143339.683664051</v>
      </c>
      <c r="Z7" s="168" t="n">
        <f aca="false">SUM(L10:L13)</f>
        <v>317677.103527314</v>
      </c>
    </row>
    <row r="8" customFormat="false" ht="12.75" hidden="false" customHeight="false" outlineLevel="0" collapsed="false">
      <c r="B8" s="160" t="s">
        <v>132</v>
      </c>
      <c r="C8" s="161" t="n">
        <f aca="false">INTRA_VL!C8+EXPT_VL!C8+EXPV_RM!C8</f>
        <v>6909.24396399818</v>
      </c>
      <c r="D8" s="161" t="n">
        <f aca="false">INTRA_VL!D8+EXPT_VL!D8+EXPV_RM!I8</f>
        <v>5186.964176385</v>
      </c>
      <c r="E8" s="161" t="n">
        <f aca="false">INTRA_VL!E8+EXPT_VL!E8+EXPV_RM!J8</f>
        <v>2775.44968952446</v>
      </c>
      <c r="F8" s="161" t="n">
        <f aca="false">INTRA_VL!F8+EXPT_VL!F8+EXPV_RM!L8</f>
        <v>8121.79661191806</v>
      </c>
      <c r="G8" s="161" t="n">
        <f aca="false">INTRA_VL!G8+EXPT_VL!G8+EXPV_RM!M8</f>
        <v>686.928257984616</v>
      </c>
      <c r="H8" s="161" t="n">
        <f aca="false">INTRA_VL!H8+EXPT_VL!H8+EXPV_RM!O8</f>
        <v>7512.721300631</v>
      </c>
      <c r="I8" s="162" t="n">
        <f aca="false">INTRA_VL!I8+EXPT_VL!I8+EXPV_RM!Q8</f>
        <v>1933.57492093649</v>
      </c>
      <c r="J8" s="162" t="n">
        <f aca="false">INTRA_VL!J8+EXPT_VL!J8+EXPV_RM!R8</f>
        <v>5338.72337633019</v>
      </c>
      <c r="K8" s="163" t="n">
        <v>32158.3492917947</v>
      </c>
      <c r="L8" s="164" t="n">
        <f aca="false">SUM(C8:K8)</f>
        <v>70623.7515895027</v>
      </c>
      <c r="M8" s="165"/>
      <c r="P8" s="160" t="n">
        <v>1997</v>
      </c>
      <c r="Q8" s="150" t="n">
        <f aca="false">SUM(C14:C17)</f>
        <v>33292.9801241489</v>
      </c>
      <c r="R8" s="150" t="n">
        <f aca="false">SUM(D14:D17)</f>
        <v>23848.8427851573</v>
      </c>
      <c r="S8" s="150" t="n">
        <f aca="false">SUM(E14:E17)</f>
        <v>13287.9399732228</v>
      </c>
      <c r="T8" s="150" t="n">
        <f aca="false">SUM(F14:F17)</f>
        <v>40906.0131906441</v>
      </c>
      <c r="U8" s="150" t="n">
        <f aca="false">SUM(G14:G17)</f>
        <v>3093.85782330953</v>
      </c>
      <c r="V8" s="150" t="n">
        <f aca="false">SUM(H14:H17)</f>
        <v>37156.7586558877</v>
      </c>
      <c r="W8" s="150" t="n">
        <f aca="false">SUM(I14:I17)</f>
        <v>9944.35952077944</v>
      </c>
      <c r="X8" s="150" t="n">
        <f aca="false">SUM(J14:J17)</f>
        <v>28061.5140195881</v>
      </c>
      <c r="Y8" s="152" t="n">
        <f aca="false">SUM(K14:K17)</f>
        <v>158338.053017072</v>
      </c>
      <c r="Z8" s="153" t="n">
        <f aca="false">SUM(L14:L17)</f>
        <v>347930.319109809</v>
      </c>
    </row>
    <row r="9" customFormat="false" ht="12.75" hidden="false" customHeight="false" outlineLevel="0" collapsed="false">
      <c r="B9" s="160" t="s">
        <v>133</v>
      </c>
      <c r="C9" s="161" t="n">
        <f aca="false">INTRA_VL!C9+EXPT_VL!C9+EXPV_RM!C9</f>
        <v>6862.39600490666</v>
      </c>
      <c r="D9" s="161" t="n">
        <f aca="false">INTRA_VL!D9+EXPT_VL!D9+EXPV_RM!I9</f>
        <v>5453.22491328838</v>
      </c>
      <c r="E9" s="161" t="n">
        <f aca="false">INTRA_VL!E9+EXPT_VL!E9+EXPV_RM!J9</f>
        <v>2861.13743983414</v>
      </c>
      <c r="F9" s="161" t="n">
        <f aca="false">INTRA_VL!F9+EXPT_VL!F9+EXPV_RM!L9</f>
        <v>9250.58325806586</v>
      </c>
      <c r="G9" s="161" t="n">
        <f aca="false">INTRA_VL!G9+EXPT_VL!G9+EXPV_RM!M9</f>
        <v>613.806682857881</v>
      </c>
      <c r="H9" s="161" t="n">
        <f aca="false">INTRA_VL!H9+EXPT_VL!H9+EXPV_RM!O9</f>
        <v>8101.21951544575</v>
      </c>
      <c r="I9" s="162" t="n">
        <f aca="false">INTRA_VL!I9+EXPT_VL!I9+EXPV_RM!Q9</f>
        <v>2169.20970683391</v>
      </c>
      <c r="J9" s="162" t="n">
        <f aca="false">INTRA_VL!J9+EXPT_VL!J9+EXPV_RM!R9</f>
        <v>5729.90392708201</v>
      </c>
      <c r="K9" s="163" t="n">
        <v>33567.7290599357</v>
      </c>
      <c r="L9" s="164" t="n">
        <f aca="false">SUM(C9:K9)</f>
        <v>74609.2105082503</v>
      </c>
      <c r="M9" s="165"/>
      <c r="P9" s="160" t="n">
        <v>1998</v>
      </c>
      <c r="Q9" s="166" t="n">
        <f aca="false">SUM(C18:C21)</f>
        <v>35403.6911574135</v>
      </c>
      <c r="R9" s="166" t="n">
        <f aca="false">SUM(D18:D21)</f>
        <v>26499.414545897</v>
      </c>
      <c r="S9" s="166" t="n">
        <f aca="false">SUM(E18:E21)</f>
        <v>14006.6154905339</v>
      </c>
      <c r="T9" s="166" t="n">
        <f aca="false">SUM(F18:F21)</f>
        <v>43645.7445458018</v>
      </c>
      <c r="U9" s="166" t="n">
        <f aca="false">SUM(G18:G21)</f>
        <v>3158.55735326243</v>
      </c>
      <c r="V9" s="166" t="n">
        <f aca="false">SUM(H18:H21)</f>
        <v>39022.6802127951</v>
      </c>
      <c r="W9" s="166" t="n">
        <f aca="false">SUM(I18:I21)</f>
        <v>11134.0728455416</v>
      </c>
      <c r="X9" s="166" t="n">
        <f aca="false">SUM(J18:J21)</f>
        <v>29485.19317205</v>
      </c>
      <c r="Y9" s="167" t="n">
        <f aca="false">SUM(K18:K21)</f>
        <v>167160.207274009</v>
      </c>
      <c r="Z9" s="168" t="n">
        <f aca="false">SUM(L18:L21)</f>
        <v>369516.176597304</v>
      </c>
    </row>
    <row r="10" customFormat="false" ht="12.75" hidden="false" customHeight="false" outlineLevel="0" collapsed="false">
      <c r="B10" s="160" t="s">
        <v>134</v>
      </c>
      <c r="C10" s="169" t="n">
        <f aca="false">INTRA_VL!C10+EXPT_VL!C10+EXPV_RM!C10</f>
        <v>7766.22021090331</v>
      </c>
      <c r="D10" s="169" t="n">
        <f aca="false">INTRA_VL!D10+EXPT_VL!D10+EXPV_RM!I10</f>
        <v>5931.36517805772</v>
      </c>
      <c r="E10" s="169" t="n">
        <f aca="false">INTRA_VL!E10+EXPT_VL!E10+EXPV_RM!J10</f>
        <v>2861.6644570827</v>
      </c>
      <c r="F10" s="169" t="n">
        <f aca="false">INTRA_VL!F10+EXPT_VL!F10+EXPV_RM!L10</f>
        <v>9370.93619764952</v>
      </c>
      <c r="G10" s="169" t="n">
        <f aca="false">INTRA_VL!G10+EXPT_VL!G10+EXPV_RM!M10</f>
        <v>700.343918673495</v>
      </c>
      <c r="H10" s="169" t="n">
        <f aca="false">INTRA_VL!H10+EXPT_VL!H10+EXPV_RM!O10</f>
        <v>8150.82914993036</v>
      </c>
      <c r="I10" s="166" t="n">
        <f aca="false">INTRA_VL!I10+EXPT_VL!I10+EXPV_RM!Q10</f>
        <v>2299.23818104298</v>
      </c>
      <c r="J10" s="166" t="n">
        <f aca="false">INTRA_VL!J10+EXPT_VL!J10+EXPV_RM!R10</f>
        <v>6286.36750643047</v>
      </c>
      <c r="K10" s="167" t="n">
        <v>35508.5746740376</v>
      </c>
      <c r="L10" s="168" t="n">
        <f aca="false">SUM(C10:K10)</f>
        <v>78875.5394738082</v>
      </c>
      <c r="M10" s="170" t="n">
        <f aca="false">(L10-L6)/L6</f>
        <v>0.0522233214690045</v>
      </c>
      <c r="P10" s="160" t="n">
        <v>1999</v>
      </c>
      <c r="Q10" s="150" t="n">
        <f aca="false">SUM(C22:C25)</f>
        <v>35913.3250544257</v>
      </c>
      <c r="R10" s="150" t="n">
        <f aca="false">SUM(D22:D25)</f>
        <v>27956.927272189</v>
      </c>
      <c r="S10" s="150" t="n">
        <f aca="false">SUM(E22:E25)</f>
        <v>14712.1099870731</v>
      </c>
      <c r="T10" s="150" t="n">
        <f aca="false">SUM(F22:F25)</f>
        <v>44279.082303245</v>
      </c>
      <c r="U10" s="150" t="n">
        <f aca="false">SUM(G22:G25)</f>
        <v>3714.34757313804</v>
      </c>
      <c r="V10" s="150" t="n">
        <f aca="false">SUM(H22:H25)</f>
        <v>43598.0693410319</v>
      </c>
      <c r="W10" s="150" t="n">
        <f aca="false">SUM(I22:I25)</f>
        <v>11197.2544342479</v>
      </c>
      <c r="X10" s="150" t="n">
        <f aca="false">SUM(J22:J25)</f>
        <v>32837.5655591182</v>
      </c>
      <c r="Y10" s="152" t="n">
        <f aca="false">SUM(K22:K25)</f>
        <v>176972.203640428</v>
      </c>
      <c r="Z10" s="153" t="n">
        <f aca="false">SUM(L22:L25)</f>
        <v>391180.885164897</v>
      </c>
    </row>
    <row r="11" customFormat="false" ht="12.75" hidden="false" customHeight="false" outlineLevel="0" collapsed="false">
      <c r="B11" s="160" t="s">
        <v>135</v>
      </c>
      <c r="C11" s="169" t="n">
        <f aca="false">INTRA_VL!C11+EXPT_VL!C11+EXPV_RM!C11</f>
        <v>8220.11532285686</v>
      </c>
      <c r="D11" s="169" t="n">
        <f aca="false">INTRA_VL!D11+EXPT_VL!D11+EXPV_RM!I11</f>
        <v>5976.35981407366</v>
      </c>
      <c r="E11" s="169" t="n">
        <f aca="false">INTRA_VL!E11+EXPT_VL!E11+EXPV_RM!J11</f>
        <v>2908.26261746159</v>
      </c>
      <c r="F11" s="169" t="n">
        <f aca="false">INTRA_VL!F11+EXPT_VL!F11+EXPV_RM!L11</f>
        <v>9033.37927880298</v>
      </c>
      <c r="G11" s="169" t="n">
        <f aca="false">INTRA_VL!G11+EXPT_VL!G11+EXPV_RM!M11</f>
        <v>723.624060194271</v>
      </c>
      <c r="H11" s="169" t="n">
        <f aca="false">INTRA_VL!H11+EXPT_VL!H11+EXPV_RM!O11</f>
        <v>8244.67167565152</v>
      </c>
      <c r="I11" s="166" t="n">
        <f aca="false">INTRA_VL!I11+EXPT_VL!I11+EXPV_RM!Q11</f>
        <v>2379.34933825457</v>
      </c>
      <c r="J11" s="166" t="n">
        <f aca="false">INTRA_VL!J11+EXPT_VL!J11+EXPV_RM!R11</f>
        <v>6009.73506585939</v>
      </c>
      <c r="K11" s="167" t="n">
        <v>36110.3205959869</v>
      </c>
      <c r="L11" s="168" t="n">
        <f aca="false">SUM(C11:K11)</f>
        <v>79605.8177691417</v>
      </c>
      <c r="M11" s="170" t="n">
        <f aca="false">(L11-L7)/L7</f>
        <v>0.063004605958161</v>
      </c>
      <c r="P11" s="160" t="n">
        <v>2000</v>
      </c>
      <c r="Q11" s="166" t="n">
        <f aca="false">SUM(C26:C29)</f>
        <v>40399.4004340068</v>
      </c>
      <c r="R11" s="166" t="n">
        <f aca="false">SUM(D26:D29)</f>
        <v>30933.0869385355</v>
      </c>
      <c r="S11" s="166" t="n">
        <f aca="false">SUM(E26:E29)</f>
        <v>16861.6665944976</v>
      </c>
      <c r="T11" s="166" t="n">
        <f aca="false">SUM(F26:F29)</f>
        <v>48392.8317923331</v>
      </c>
      <c r="U11" s="166" t="n">
        <f aca="false">SUM(G26:G29)</f>
        <v>3737.32289268678</v>
      </c>
      <c r="V11" s="166" t="n">
        <f aca="false">SUM(H26:H29)</f>
        <v>48632.6862954632</v>
      </c>
      <c r="W11" s="166" t="n">
        <f aca="false">SUM(I26:I29)</f>
        <v>12865.2744170295</v>
      </c>
      <c r="X11" s="166" t="n">
        <f aca="false">SUM(J26:J29)</f>
        <v>35461.3177380118</v>
      </c>
      <c r="Y11" s="167" t="n">
        <f aca="false">SUM(K26:K29)</f>
        <v>201974.047487903</v>
      </c>
      <c r="Z11" s="168" t="n">
        <f aca="false">SUM(L26:L29)</f>
        <v>439257.634590467</v>
      </c>
    </row>
    <row r="12" customFormat="false" ht="12.75" hidden="false" customHeight="false" outlineLevel="0" collapsed="false">
      <c r="B12" s="160" t="s">
        <v>136</v>
      </c>
      <c r="C12" s="169" t="n">
        <f aca="false">INTRA_VL!C12+EXPT_VL!C12+EXPV_RM!C12</f>
        <v>7536.24654665134</v>
      </c>
      <c r="D12" s="169" t="n">
        <f aca="false">INTRA_VL!D12+EXPT_VL!D12+EXPV_RM!I12</f>
        <v>6088.82867770755</v>
      </c>
      <c r="E12" s="169" t="n">
        <f aca="false">INTRA_VL!E12+EXPT_VL!E12+EXPV_RM!J12</f>
        <v>3142.09764913316</v>
      </c>
      <c r="F12" s="169" t="n">
        <f aca="false">INTRA_VL!F12+EXPT_VL!F12+EXPV_RM!L12</f>
        <v>8603.08600026786</v>
      </c>
      <c r="G12" s="169" t="n">
        <f aca="false">INTRA_VL!G12+EXPT_VL!G12+EXPV_RM!M12</f>
        <v>744.420740913327</v>
      </c>
      <c r="H12" s="169" t="n">
        <f aca="false">INTRA_VL!H12+EXPT_VL!H12+EXPV_RM!O12</f>
        <v>8162.99227834412</v>
      </c>
      <c r="I12" s="166" t="n">
        <f aca="false">INTRA_VL!I12+EXPT_VL!I12+EXPV_RM!Q12</f>
        <v>2113.42357076277</v>
      </c>
      <c r="J12" s="166" t="n">
        <f aca="false">INTRA_VL!J12+EXPT_VL!J12+EXPV_RM!R12</f>
        <v>5695.33389544315</v>
      </c>
      <c r="K12" s="167" t="n">
        <v>34927.8390353708</v>
      </c>
      <c r="L12" s="168" t="n">
        <f aca="false">SUM(C12:K12)</f>
        <v>77014.2683945941</v>
      </c>
      <c r="M12" s="170" t="n">
        <f aca="false">(L12-L8)/L8</f>
        <v>0.090486793200056</v>
      </c>
      <c r="P12" s="160" t="n">
        <v>2001</v>
      </c>
      <c r="Q12" s="150" t="n">
        <f aca="false">SUM(C30:C33)</f>
        <v>43856.3547448141</v>
      </c>
      <c r="R12" s="150" t="n">
        <f aca="false">SUM(D30:D33)</f>
        <v>31402.6191491009</v>
      </c>
      <c r="S12" s="150" t="n">
        <f aca="false">SUM(E30:E33)</f>
        <v>18995.0386296583</v>
      </c>
      <c r="T12" s="150" t="n">
        <f aca="false">SUM(F30:F33)</f>
        <v>50443.1985803313</v>
      </c>
      <c r="U12" s="150" t="n">
        <f aca="false">SUM(G30:G33)</f>
        <v>4464.37680842369</v>
      </c>
      <c r="V12" s="150" t="n">
        <f aca="false">SUM(H30:H33)</f>
        <v>48109.7829943483</v>
      </c>
      <c r="W12" s="150" t="n">
        <f aca="false">SUM(I30:I33)</f>
        <v>13483.411594453</v>
      </c>
      <c r="X12" s="150" t="n">
        <f aca="false">SUM(J30:J33)</f>
        <v>38625.0596139619</v>
      </c>
      <c r="Y12" s="152" t="n">
        <f aca="false">SUM(K30:K33)</f>
        <v>212553.363103912</v>
      </c>
      <c r="Z12" s="153" t="n">
        <f aca="false">SUM(L30:L33)</f>
        <v>461933.205219004</v>
      </c>
    </row>
    <row r="13" customFormat="false" ht="12.75" hidden="false" customHeight="false" outlineLevel="0" collapsed="false">
      <c r="B13" s="160" t="s">
        <v>137</v>
      </c>
      <c r="C13" s="169" t="n">
        <f aca="false">INTRA_VL!C13+EXPT_VL!C13+EXPV_RM!C13</f>
        <v>7885.04260264102</v>
      </c>
      <c r="D13" s="169" t="n">
        <f aca="false">INTRA_VL!D13+EXPT_VL!D13+EXPV_RM!I13</f>
        <v>6101.17725206636</v>
      </c>
      <c r="E13" s="169" t="n">
        <f aca="false">INTRA_VL!E13+EXPT_VL!E13+EXPV_RM!J13</f>
        <v>3210.41459121084</v>
      </c>
      <c r="F13" s="169" t="n">
        <f aca="false">INTRA_VL!F13+EXPT_VL!F13+EXPV_RM!L13</f>
        <v>9708.28256905455</v>
      </c>
      <c r="G13" s="169" t="n">
        <f aca="false">INTRA_VL!G13+EXPT_VL!G13+EXPV_RM!M13</f>
        <v>711.280919414395</v>
      </c>
      <c r="H13" s="169" t="n">
        <f aca="false">INTRA_VL!H13+EXPT_VL!H13+EXPV_RM!O13</f>
        <v>8796.27823306622</v>
      </c>
      <c r="I13" s="166" t="n">
        <f aca="false">INTRA_VL!I13+EXPT_VL!I13+EXPV_RM!Q13</f>
        <v>2364.29279718331</v>
      </c>
      <c r="J13" s="166" t="n">
        <f aca="false">INTRA_VL!J13+EXPT_VL!J13+EXPV_RM!R13</f>
        <v>6611.75956647773</v>
      </c>
      <c r="K13" s="167" t="n">
        <v>36792.9493586558</v>
      </c>
      <c r="L13" s="168" t="n">
        <f aca="false">SUM(C13:K13)</f>
        <v>82181.4778897702</v>
      </c>
      <c r="M13" s="170" t="n">
        <f aca="false">(L13-L9)/L9</f>
        <v>0.101492393900651</v>
      </c>
      <c r="P13" s="160" t="n">
        <v>2002</v>
      </c>
      <c r="Q13" s="166" t="n">
        <f aca="false">SUM(C34:C37)</f>
        <v>46329.1071048683</v>
      </c>
      <c r="R13" s="166" t="n">
        <f aca="false">SUM(D34:D37)</f>
        <v>30476.6337677522</v>
      </c>
      <c r="S13" s="166" t="n">
        <f aca="false">SUM(E34:E37)</f>
        <v>19108.1386162332</v>
      </c>
      <c r="T13" s="166" t="n">
        <f aca="false">SUM(F34:F37)</f>
        <v>52449.5283190351</v>
      </c>
      <c r="U13" s="166" t="n">
        <f aca="false">SUM(G34:G37)</f>
        <v>5121.0237383919</v>
      </c>
      <c r="V13" s="166" t="n">
        <f aca="false">SUM(H34:H37)</f>
        <v>47320.0906321102</v>
      </c>
      <c r="W13" s="166" t="n">
        <f aca="false">SUM(I34:I37)</f>
        <v>14248.1017641787</v>
      </c>
      <c r="X13" s="166" t="n">
        <f aca="false">SUM(J34:J37)</f>
        <v>40288.8044416198</v>
      </c>
      <c r="Y13" s="167" t="n">
        <f aca="false">SUM(K34:K37)</f>
        <v>215076.293741</v>
      </c>
      <c r="Z13" s="168" t="n">
        <f aca="false">SUM(L34:L37)</f>
        <v>470417.72212519</v>
      </c>
    </row>
    <row r="14" customFormat="false" ht="12.75" hidden="false" customHeight="false" outlineLevel="0" collapsed="false">
      <c r="B14" s="160" t="s">
        <v>138</v>
      </c>
      <c r="C14" s="161" t="n">
        <f aca="false">INTRA_VL!C14+EXPT_VL!C14+EXPV_RM!C14</f>
        <v>7819.95264100288</v>
      </c>
      <c r="D14" s="161" t="n">
        <f aca="false">INTRA_VL!D14+EXPT_VL!D14+EXPV_RM!I14</f>
        <v>5410.42628231214</v>
      </c>
      <c r="E14" s="161" t="n">
        <f aca="false">INTRA_VL!E14+EXPT_VL!E14+EXPV_RM!J14</f>
        <v>3146.57511002901</v>
      </c>
      <c r="F14" s="161" t="n">
        <f aca="false">INTRA_VL!F14+EXPT_VL!F14+EXPV_RM!L14</f>
        <v>10053.7743726076</v>
      </c>
      <c r="G14" s="161" t="n">
        <f aca="false">INTRA_VL!G14+EXPT_VL!G14+EXPV_RM!M14</f>
        <v>709.338666666856</v>
      </c>
      <c r="H14" s="161" t="n">
        <f aca="false">INTRA_VL!H14+EXPT_VL!H14+EXPV_RM!O14</f>
        <v>8811.36400686006</v>
      </c>
      <c r="I14" s="162" t="n">
        <f aca="false">INTRA_VL!I14+EXPT_VL!I14+EXPV_RM!Q14</f>
        <v>2291.97644687563</v>
      </c>
      <c r="J14" s="162" t="n">
        <f aca="false">INTRA_VL!J14+EXPT_VL!J14+EXPV_RM!R14</f>
        <v>6430.36352884437</v>
      </c>
      <c r="K14" s="163" t="n">
        <v>38321.0073970109</v>
      </c>
      <c r="L14" s="164" t="n">
        <f aca="false">SUM(C14:K14)</f>
        <v>82994.7784522095</v>
      </c>
      <c r="M14" s="165" t="n">
        <f aca="false">(L14-L10)/L10</f>
        <v>0.0522245426894246</v>
      </c>
      <c r="P14" s="160" t="n">
        <v>2003</v>
      </c>
      <c r="Q14" s="150" t="n">
        <f aca="false">SUM(C38:C41)</f>
        <v>49037.8370260717</v>
      </c>
      <c r="R14" s="150" t="n">
        <f aca="false">SUM(D38:D41)</f>
        <v>34203.4494164189</v>
      </c>
      <c r="S14" s="150" t="n">
        <f aca="false">SUM(E38:E41)</f>
        <v>19808.0768329995</v>
      </c>
      <c r="T14" s="150" t="n">
        <f aca="false">SUM(F38:F41)</f>
        <v>53712.9948758517</v>
      </c>
      <c r="U14" s="150" t="n">
        <f aca="false">SUM(G38:G41)</f>
        <v>5039.03205297228</v>
      </c>
      <c r="V14" s="150" t="n">
        <f aca="false">SUM(H38:H41)</f>
        <v>45758.3768720211</v>
      </c>
      <c r="W14" s="150" t="n">
        <f aca="false">SUM(I38:I41)</f>
        <v>15460.6378193157</v>
      </c>
      <c r="X14" s="150" t="n">
        <f aca="false">SUM(J38:J41)</f>
        <v>41061.9569626542</v>
      </c>
      <c r="Y14" s="152" t="n">
        <f aca="false">SUM(K38:K41)</f>
        <v>219319.389246962</v>
      </c>
      <c r="Z14" s="153" t="n">
        <f aca="false">SUM(L38:L41)</f>
        <v>483401.751105267</v>
      </c>
    </row>
    <row r="15" customFormat="false" ht="12.75" hidden="false" customHeight="false" outlineLevel="0" collapsed="false">
      <c r="B15" s="160" t="s">
        <v>139</v>
      </c>
      <c r="C15" s="161" t="n">
        <f aca="false">INTRA_VL!C15+EXPT_VL!C15+EXPV_RM!C15</f>
        <v>8514.02224421312</v>
      </c>
      <c r="D15" s="161" t="n">
        <f aca="false">INTRA_VL!D15+EXPT_VL!D15+EXPV_RM!I15</f>
        <v>6213.89565239317</v>
      </c>
      <c r="E15" s="161" t="n">
        <f aca="false">INTRA_VL!E15+EXPT_VL!E15+EXPV_RM!J15</f>
        <v>3250.58460099239</v>
      </c>
      <c r="F15" s="161" t="n">
        <f aca="false">INTRA_VL!F15+EXPT_VL!F15+EXPV_RM!L15</f>
        <v>10292.4746716973</v>
      </c>
      <c r="G15" s="161" t="n">
        <f aca="false">INTRA_VL!G15+EXPT_VL!G15+EXPV_RM!M15</f>
        <v>754.309886813321</v>
      </c>
      <c r="H15" s="161" t="n">
        <f aca="false">INTRA_VL!H15+EXPT_VL!H15+EXPV_RM!O15</f>
        <v>9445.78426321463</v>
      </c>
      <c r="I15" s="162" t="n">
        <f aca="false">INTRA_VL!I15+EXPT_VL!I15+EXPV_RM!Q15</f>
        <v>2652.8009929452</v>
      </c>
      <c r="J15" s="162" t="n">
        <f aca="false">INTRA_VL!J15+EXPT_VL!J15+EXPV_RM!R15</f>
        <v>7352.79104025308</v>
      </c>
      <c r="K15" s="163" t="n">
        <v>39858.3672539529</v>
      </c>
      <c r="L15" s="164" t="n">
        <f aca="false">SUM(C15:K15)</f>
        <v>88335.0306064751</v>
      </c>
      <c r="M15" s="165" t="n">
        <f aca="false">(L15-L11)/L11</f>
        <v>0.10965546340656</v>
      </c>
      <c r="P15" s="160" t="n">
        <v>2004</v>
      </c>
      <c r="Q15" s="166" t="n">
        <f aca="false">SUM(C42:C45)</f>
        <v>52832.891124682</v>
      </c>
      <c r="R15" s="166" t="n">
        <f aca="false">SUM(D42:D45)</f>
        <v>36062.4942237634</v>
      </c>
      <c r="S15" s="166" t="n">
        <f aca="false">SUM(E42:E45)</f>
        <v>21188.6628624337</v>
      </c>
      <c r="T15" s="166" t="n">
        <f aca="false">SUM(F42:F45)</f>
        <v>56195.0997533341</v>
      </c>
      <c r="U15" s="166" t="n">
        <f aca="false">SUM(G42:G45)</f>
        <v>5562.47294499865</v>
      </c>
      <c r="V15" s="166" t="n">
        <f aca="false">SUM(H42:H45)</f>
        <v>48075.3619197836</v>
      </c>
      <c r="W15" s="166" t="n">
        <f aca="false">SUM(I42:I45)</f>
        <v>16277.4137290831</v>
      </c>
      <c r="X15" s="166" t="n">
        <f aca="false">SUM(J42:J45)</f>
        <v>45191.7599418835</v>
      </c>
      <c r="Y15" s="167" t="n">
        <f aca="false">SUM(K42:K45)</f>
        <v>232899.969132121</v>
      </c>
      <c r="Z15" s="168" t="n">
        <f aca="false">SUM(L42:L45)</f>
        <v>514286.125632083</v>
      </c>
    </row>
    <row r="16" customFormat="false" ht="12.75" hidden="false" customHeight="false" outlineLevel="0" collapsed="false">
      <c r="B16" s="160" t="s">
        <v>140</v>
      </c>
      <c r="C16" s="161" t="n">
        <f aca="false">INTRA_VL!C16+EXPT_VL!C16+EXPV_RM!C16</f>
        <v>8393.83966289331</v>
      </c>
      <c r="D16" s="161" t="n">
        <f aca="false">INTRA_VL!D16+EXPT_VL!D16+EXPV_RM!I16</f>
        <v>5948.43028121034</v>
      </c>
      <c r="E16" s="161" t="n">
        <f aca="false">INTRA_VL!E16+EXPT_VL!E16+EXPV_RM!J16</f>
        <v>3383.2212638654</v>
      </c>
      <c r="F16" s="161" t="n">
        <f aca="false">INTRA_VL!F16+EXPT_VL!F16+EXPV_RM!L16</f>
        <v>9678.64877145423</v>
      </c>
      <c r="G16" s="161" t="n">
        <f aca="false">INTRA_VL!G16+EXPT_VL!G16+EXPV_RM!M16</f>
        <v>785.03663738405</v>
      </c>
      <c r="H16" s="161" t="n">
        <f aca="false">INTRA_VL!H16+EXPT_VL!H16+EXPV_RM!O16</f>
        <v>9167.3561418859</v>
      </c>
      <c r="I16" s="162" t="n">
        <f aca="false">INTRA_VL!I16+EXPT_VL!I16+EXPV_RM!Q16</f>
        <v>2278.13679901917</v>
      </c>
      <c r="J16" s="162" t="n">
        <f aca="false">INTRA_VL!J16+EXPT_VL!J16+EXPV_RM!R16</f>
        <v>6785.58796157973</v>
      </c>
      <c r="K16" s="163" t="n">
        <v>39203.8275350718</v>
      </c>
      <c r="L16" s="164" t="n">
        <f aca="false">SUM(C16:K16)</f>
        <v>85624.0850543639</v>
      </c>
      <c r="M16" s="165" t="n">
        <f aca="false">(L16-L12)/L12</f>
        <v>0.111795084719317</v>
      </c>
      <c r="P16" s="160" t="n">
        <v>2005</v>
      </c>
      <c r="Q16" s="150" t="n">
        <f aca="false">SUM(C46:C49)</f>
        <v>57147.4754964355</v>
      </c>
      <c r="R16" s="150" t="n">
        <f aca="false">SUM(D46:D49)</f>
        <v>36091.9169257785</v>
      </c>
      <c r="S16" s="150" t="n">
        <f aca="false">SUM(E46:E49)</f>
        <v>23282.8987103608</v>
      </c>
      <c r="T16" s="150" t="n">
        <f aca="false">SUM(F46:F49)</f>
        <v>60343.3829537834</v>
      </c>
      <c r="U16" s="150" t="n">
        <f aca="false">SUM(G46:G49)</f>
        <v>6752.70907476216</v>
      </c>
      <c r="V16" s="150" t="n">
        <f aca="false">SUM(H46:H49)</f>
        <v>52524.7764168365</v>
      </c>
      <c r="W16" s="150" t="n">
        <f aca="false">SUM(I46:I49)</f>
        <v>16744.2580151442</v>
      </c>
      <c r="X16" s="150" t="n">
        <f aca="false">SUM(J46:J49)</f>
        <v>49633.4549736019</v>
      </c>
      <c r="Y16" s="152" t="n">
        <f aca="false">SUM(K46:K49)</f>
        <v>244103.71867355</v>
      </c>
      <c r="Z16" s="153" t="n">
        <f aca="false">SUM(L46:L49)</f>
        <v>546624.591240253</v>
      </c>
    </row>
    <row r="17" customFormat="false" ht="12.75" hidden="false" customHeight="false" outlineLevel="0" collapsed="false">
      <c r="B17" s="160" t="s">
        <v>141</v>
      </c>
      <c r="C17" s="161" t="n">
        <f aca="false">INTRA_VL!C17+EXPT_VL!C17+EXPV_RM!C17</f>
        <v>8565.1655760396</v>
      </c>
      <c r="D17" s="161" t="n">
        <f aca="false">INTRA_VL!D17+EXPT_VL!D17+EXPV_RM!I17</f>
        <v>6276.09056924164</v>
      </c>
      <c r="E17" s="161" t="n">
        <f aca="false">INTRA_VL!E17+EXPT_VL!E17+EXPV_RM!J17</f>
        <v>3507.55899833601</v>
      </c>
      <c r="F17" s="161" t="n">
        <f aca="false">INTRA_VL!F17+EXPT_VL!F17+EXPV_RM!L17</f>
        <v>10881.1153748848</v>
      </c>
      <c r="G17" s="161" t="n">
        <f aca="false">INTRA_VL!G17+EXPT_VL!G17+EXPV_RM!M17</f>
        <v>845.172632445301</v>
      </c>
      <c r="H17" s="161" t="n">
        <f aca="false">INTRA_VL!H17+EXPT_VL!H17+EXPV_RM!O17</f>
        <v>9732.25424392711</v>
      </c>
      <c r="I17" s="162" t="n">
        <f aca="false">INTRA_VL!I17+EXPT_VL!I17+EXPV_RM!Q17</f>
        <v>2721.44528193945</v>
      </c>
      <c r="J17" s="162" t="n">
        <f aca="false">INTRA_VL!J17+EXPT_VL!J17+EXPV_RM!R17</f>
        <v>7492.77148891092</v>
      </c>
      <c r="K17" s="163" t="n">
        <v>40954.8508310359</v>
      </c>
      <c r="L17" s="164" t="n">
        <f aca="false">SUM(C17:K17)</f>
        <v>90976.4249967608</v>
      </c>
      <c r="M17" s="165" t="n">
        <f aca="false">(L17-L13)/L13</f>
        <v>0.107018604834379</v>
      </c>
      <c r="P17" s="160" t="n">
        <v>2006</v>
      </c>
      <c r="Q17" s="166" t="n">
        <f aca="false">SUM(C50:C53)</f>
        <v>63596.8564005491</v>
      </c>
      <c r="R17" s="166" t="n">
        <f aca="false">SUM(D50:D53)</f>
        <v>39848.3116052136</v>
      </c>
      <c r="S17" s="166" t="n">
        <f aca="false">SUM(E50:E53)</f>
        <v>25444.1652566814</v>
      </c>
      <c r="T17" s="166" t="n">
        <f aca="false">SUM(F50:F53)</f>
        <v>61791.2539589976</v>
      </c>
      <c r="U17" s="166" t="n">
        <f aca="false">SUM(G50:G53)</f>
        <v>6148.93997650388</v>
      </c>
      <c r="V17" s="166" t="n">
        <f aca="false">SUM(H50:H53)</f>
        <v>56478.5256427629</v>
      </c>
      <c r="W17" s="166" t="n">
        <f aca="false">SUM(I50:I53)</f>
        <v>18253.6385432159</v>
      </c>
      <c r="X17" s="166" t="n">
        <f aca="false">SUM(J50:J53)</f>
        <v>52040.031666986</v>
      </c>
      <c r="Y17" s="167" t="n">
        <f aca="false">SUM(K50:K53)</f>
        <v>265858.89046324</v>
      </c>
      <c r="Z17" s="168" t="n">
        <f aca="false">SUM(L50:L53)</f>
        <v>589460.613514151</v>
      </c>
    </row>
    <row r="18" customFormat="false" ht="12.75" hidden="false" customHeight="false" outlineLevel="0" collapsed="false">
      <c r="B18" s="160" t="s">
        <v>142</v>
      </c>
      <c r="C18" s="169" t="n">
        <f aca="false">INTRA_VL!C18+EXPT_VL!C18+EXPV_RM!C18</f>
        <v>8918.90555904852</v>
      </c>
      <c r="D18" s="169" t="n">
        <f aca="false">INTRA_VL!D18+EXPT_VL!D18+EXPV_RM!I18</f>
        <v>6625.9892308119</v>
      </c>
      <c r="E18" s="169" t="n">
        <f aca="false">INTRA_VL!E18+EXPT_VL!E18+EXPV_RM!J18</f>
        <v>3479.35479999042</v>
      </c>
      <c r="F18" s="169" t="n">
        <f aca="false">INTRA_VL!F18+EXPT_VL!F18+EXPV_RM!L18</f>
        <v>11100.2629943158</v>
      </c>
      <c r="G18" s="169" t="n">
        <f aca="false">INTRA_VL!G18+EXPT_VL!G18+EXPV_RM!M18</f>
        <v>772.419098734965</v>
      </c>
      <c r="H18" s="169" t="n">
        <f aca="false">INTRA_VL!H18+EXPT_VL!H18+EXPV_RM!O18</f>
        <v>9567.40408740999</v>
      </c>
      <c r="I18" s="166" t="n">
        <f aca="false">INTRA_VL!I18+EXPT_VL!I18+EXPV_RM!Q18</f>
        <v>2671.02191609244</v>
      </c>
      <c r="J18" s="166" t="n">
        <f aca="false">INTRA_VL!J18+EXPT_VL!J18+EXPV_RM!R18</f>
        <v>7192.14110230817</v>
      </c>
      <c r="K18" s="167" t="n">
        <v>42235.4875911575</v>
      </c>
      <c r="L18" s="168" t="n">
        <f aca="false">SUM(C18:K18)</f>
        <v>92562.9863798697</v>
      </c>
      <c r="M18" s="170" t="n">
        <f aca="false">(L18-L14)/L14</f>
        <v>0.115286866307738</v>
      </c>
      <c r="P18" s="160" t="n">
        <v>2007</v>
      </c>
      <c r="Q18" s="150" t="n">
        <f aca="false">SUM(C54:C57)</f>
        <v>67256.159944289</v>
      </c>
      <c r="R18" s="150" t="n">
        <f aca="false">SUM(D54:D57)</f>
        <v>41951.6346645128</v>
      </c>
      <c r="S18" s="150" t="n">
        <f aca="false">SUM(E54:E57)</f>
        <v>27561.822174715</v>
      </c>
      <c r="T18" s="150" t="n">
        <f aca="false">SUM(F54:F57)</f>
        <v>67499.9599511287</v>
      </c>
      <c r="U18" s="150" t="n">
        <f aca="false">SUM(G54:G57)</f>
        <v>6906.41742328715</v>
      </c>
      <c r="V18" s="150" t="n">
        <f aca="false">SUM(H54:H57)</f>
        <v>57750.1153305611</v>
      </c>
      <c r="W18" s="150" t="n">
        <f aca="false">SUM(I54:I57)</f>
        <v>20163.1852789087</v>
      </c>
      <c r="X18" s="150" t="n">
        <f aca="false">SUM(J54:J57)</f>
        <v>58193.170397282</v>
      </c>
      <c r="Y18" s="152" t="n">
        <f aca="false">SUM(K54:K57)</f>
        <v>283815.640753542</v>
      </c>
      <c r="Z18" s="153" t="n">
        <f aca="false">SUM(L54:L57)</f>
        <v>631098.105918227</v>
      </c>
    </row>
    <row r="19" customFormat="false" ht="12.75" hidden="false" customHeight="false" outlineLevel="0" collapsed="false">
      <c r="B19" s="160" t="s">
        <v>143</v>
      </c>
      <c r="C19" s="169" t="n">
        <f aca="false">INTRA_VL!C19+EXPT_VL!C19+EXPV_RM!C19</f>
        <v>9357.48910844026</v>
      </c>
      <c r="D19" s="169" t="n">
        <f aca="false">INTRA_VL!D19+EXPT_VL!D19+EXPV_RM!I19</f>
        <v>6711.49840038624</v>
      </c>
      <c r="E19" s="169" t="n">
        <f aca="false">INTRA_VL!E19+EXPT_VL!E19+EXPV_RM!J19</f>
        <v>3456.84299723087</v>
      </c>
      <c r="F19" s="169" t="n">
        <f aca="false">INTRA_VL!F19+EXPT_VL!F19+EXPV_RM!L19</f>
        <v>10966.5622303743</v>
      </c>
      <c r="G19" s="169" t="n">
        <f aca="false">INTRA_VL!G19+EXPT_VL!G19+EXPV_RM!M19</f>
        <v>763.912236464772</v>
      </c>
      <c r="H19" s="169" t="n">
        <f aca="false">INTRA_VL!H19+EXPT_VL!H19+EXPV_RM!O19</f>
        <v>9928.01735143505</v>
      </c>
      <c r="I19" s="166" t="n">
        <f aca="false">INTRA_VL!I19+EXPT_VL!I19+EXPV_RM!Q19</f>
        <v>2922.00905508623</v>
      </c>
      <c r="J19" s="166" t="n">
        <f aca="false">INTRA_VL!J19+EXPT_VL!J19+EXPV_RM!R19</f>
        <v>7579.96543961409</v>
      </c>
      <c r="K19" s="167" t="n">
        <v>42546.4279570833</v>
      </c>
      <c r="L19" s="168" t="n">
        <f aca="false">SUM(C19:K19)</f>
        <v>94232.7247761151</v>
      </c>
      <c r="M19" s="170" t="n">
        <f aca="false">(L19-L15)/L15</f>
        <v>0.0667650662387123</v>
      </c>
      <c r="P19" s="160" t="n">
        <v>2008</v>
      </c>
      <c r="Q19" s="166" t="n">
        <f aca="false">SUM(C58:C61)</f>
        <v>64885.4677663077</v>
      </c>
      <c r="R19" s="166" t="n">
        <f aca="false">SUM(D58:D61)</f>
        <v>42495.6110751324</v>
      </c>
      <c r="S19" s="166" t="n">
        <f aca="false">SUM(E58:E61)</f>
        <v>28190.2707076691</v>
      </c>
      <c r="T19" s="166" t="n">
        <f aca="false">SUM(F58:F61)</f>
        <v>64273.20332977</v>
      </c>
      <c r="U19" s="166" t="n">
        <f aca="false">SUM(G58:G61)</f>
        <v>7934.21962998225</v>
      </c>
      <c r="V19" s="166" t="n">
        <f aca="false">SUM(H58:H61)</f>
        <v>53693.8669148785</v>
      </c>
      <c r="W19" s="166" t="n">
        <f aca="false">SUM(I58:I61)</f>
        <v>18548.1432360619</v>
      </c>
      <c r="X19" s="166" t="n">
        <f aca="false">SUM(J58:J61)</f>
        <v>56976.768583243</v>
      </c>
      <c r="Y19" s="167" t="n">
        <f aca="false">SUM(K58:K61)</f>
        <v>276513.887584915</v>
      </c>
      <c r="Z19" s="168" t="n">
        <f aca="false">SUM(L58:L61)</f>
        <v>613511.438827959</v>
      </c>
    </row>
    <row r="20" customFormat="false" ht="13.5" hidden="false" customHeight="true" outlineLevel="0" collapsed="false">
      <c r="B20" s="160" t="s">
        <v>144</v>
      </c>
      <c r="C20" s="169" t="n">
        <f aca="false">INTRA_VL!C20+EXPT_VL!C20+EXPV_RM!C20</f>
        <v>8394.45994620551</v>
      </c>
      <c r="D20" s="169" t="n">
        <f aca="false">INTRA_VL!D20+EXPT_VL!D20+EXPV_RM!I20</f>
        <v>6676.03633443065</v>
      </c>
      <c r="E20" s="169" t="n">
        <f aca="false">INTRA_VL!E20+EXPT_VL!E20+EXPV_RM!J20</f>
        <v>3490.12116285483</v>
      </c>
      <c r="F20" s="169" t="n">
        <f aca="false">INTRA_VL!F20+EXPT_VL!F20+EXPV_RM!L20</f>
        <v>10139.2059630365</v>
      </c>
      <c r="G20" s="169" t="n">
        <f aca="false">INTRA_VL!G20+EXPT_VL!G20+EXPV_RM!M20</f>
        <v>742.250936870349</v>
      </c>
      <c r="H20" s="169" t="n">
        <f aca="false">INTRA_VL!H20+EXPT_VL!H20+EXPV_RM!O20</f>
        <v>9665.27530008047</v>
      </c>
      <c r="I20" s="166" t="n">
        <f aca="false">INTRA_VL!I20+EXPT_VL!I20+EXPV_RM!Q20</f>
        <v>2711.20043593377</v>
      </c>
      <c r="J20" s="166" t="n">
        <f aca="false">INTRA_VL!J20+EXPT_VL!J20+EXPV_RM!R20</f>
        <v>7119.5411019062</v>
      </c>
      <c r="K20" s="167" t="n">
        <v>40534.6229489745</v>
      </c>
      <c r="L20" s="168" t="n">
        <f aca="false">SUM(C20:K20)</f>
        <v>89472.7141302928</v>
      </c>
      <c r="M20" s="170" t="n">
        <f aca="false">(L20-L16)/L16</f>
        <v>0.0449479731489724</v>
      </c>
      <c r="P20" s="160" t="n">
        <v>2009</v>
      </c>
      <c r="Q20" s="150" t="n">
        <f aca="false">SUM(C62:C65)</f>
        <v>51920.6801527937</v>
      </c>
      <c r="R20" s="150" t="n">
        <f aca="false">SUM(D62:D65)</f>
        <v>35350.0246377651</v>
      </c>
      <c r="S20" s="150" t="n">
        <f aca="false">SUM(E62:E65)</f>
        <v>22400.6623100626</v>
      </c>
      <c r="T20" s="150" t="n">
        <f aca="false">SUM(F62:F65)</f>
        <v>49067.7779992183</v>
      </c>
      <c r="U20" s="150" t="n">
        <f aca="false">SUM(G62:G65)</f>
        <v>5811.10923972523</v>
      </c>
      <c r="V20" s="150" t="n">
        <f aca="false">SUM(H62:H65)</f>
        <v>44941.2675458131</v>
      </c>
      <c r="W20" s="150" t="n">
        <f aca="false">SUM(I62:I65)</f>
        <v>14839.7133964192</v>
      </c>
      <c r="X20" s="150" t="n">
        <f aca="false">SUM(J62:J65)</f>
        <v>40612.997012556</v>
      </c>
      <c r="Y20" s="152" t="n">
        <f aca="false">SUM(K62:K65)</f>
        <v>225089.767179275</v>
      </c>
      <c r="Z20" s="153" t="n">
        <f aca="false">SUM(L62:L65)</f>
        <v>490033.999473629</v>
      </c>
    </row>
    <row r="21" customFormat="false" ht="12.75" hidden="false" customHeight="false" outlineLevel="0" collapsed="false">
      <c r="B21" s="160" t="s">
        <v>145</v>
      </c>
      <c r="C21" s="169" t="n">
        <f aca="false">INTRA_VL!C21+EXPT_VL!C21+EXPV_RM!C21</f>
        <v>8732.83654371918</v>
      </c>
      <c r="D21" s="169" t="n">
        <f aca="false">INTRA_VL!D21+EXPT_VL!D21+EXPV_RM!I21</f>
        <v>6485.89058026823</v>
      </c>
      <c r="E21" s="169" t="n">
        <f aca="false">INTRA_VL!E21+EXPT_VL!E21+EXPV_RM!J21</f>
        <v>3580.29653045781</v>
      </c>
      <c r="F21" s="169" t="n">
        <f aca="false">INTRA_VL!F21+EXPT_VL!F21+EXPV_RM!L21</f>
        <v>11439.7133580752</v>
      </c>
      <c r="G21" s="169" t="n">
        <f aca="false">INTRA_VL!G21+EXPT_VL!G21+EXPV_RM!M21</f>
        <v>879.975081192349</v>
      </c>
      <c r="H21" s="169" t="n">
        <f aca="false">INTRA_VL!H21+EXPT_VL!H21+EXPV_RM!O21</f>
        <v>9861.98347386956</v>
      </c>
      <c r="I21" s="166" t="n">
        <f aca="false">INTRA_VL!I21+EXPT_VL!I21+EXPV_RM!Q21</f>
        <v>2829.84143842911</v>
      </c>
      <c r="J21" s="166" t="n">
        <f aca="false">INTRA_VL!J21+EXPT_VL!J21+EXPV_RM!R21</f>
        <v>7593.54552822152</v>
      </c>
      <c r="K21" s="167" t="n">
        <v>41843.6687767936</v>
      </c>
      <c r="L21" s="168" t="n">
        <f aca="false">SUM(C21:K21)</f>
        <v>93247.7513110266</v>
      </c>
      <c r="M21" s="170" t="n">
        <f aca="false">(L21-L17)/L17</f>
        <v>0.0249660976934036</v>
      </c>
      <c r="P21" s="160" t="n">
        <v>2010</v>
      </c>
      <c r="Q21" s="166" t="n">
        <f aca="false">SUM(C66:C69)</f>
        <v>59119.7799963144</v>
      </c>
      <c r="R21" s="166" t="n">
        <f aca="false">SUM(D66:D69)</f>
        <v>37259.8763974949</v>
      </c>
      <c r="S21" s="166" t="n">
        <f aca="false">SUM(E66:E69)</f>
        <v>22409.7891750817</v>
      </c>
      <c r="T21" s="166" t="n">
        <f aca="false">SUM(F66:F69)</f>
        <v>52975.4058453199</v>
      </c>
      <c r="U21" s="166" t="n">
        <f aca="false">SUM(G66:G69)</f>
        <v>6033.47273314771</v>
      </c>
      <c r="V21" s="166" t="n">
        <f aca="false">SUM(H66:H69)</f>
        <v>47272.7387325807</v>
      </c>
      <c r="W21" s="166" t="n">
        <f aca="false">SUM(I66:I69)</f>
        <v>18634.5819232675</v>
      </c>
      <c r="X21" s="166" t="n">
        <f aca="false">SUM(J66:J69)</f>
        <v>44232.9245478317</v>
      </c>
      <c r="Y21" s="167" t="n">
        <f aca="false">SUM(K66:K69)</f>
        <v>244147.085355093</v>
      </c>
      <c r="Z21" s="168" t="n">
        <f aca="false">SUM(L66:L69)</f>
        <v>532085.654706131</v>
      </c>
    </row>
    <row r="22" customFormat="false" ht="12.75" hidden="false" customHeight="false" outlineLevel="0" collapsed="false">
      <c r="B22" s="160" t="s">
        <v>146</v>
      </c>
      <c r="C22" s="161" t="n">
        <f aca="false">INTRA_VL!C22+EXPT_VL!C22+EXPV_RM!C22</f>
        <v>8729.93746551621</v>
      </c>
      <c r="D22" s="161" t="n">
        <f aca="false">INTRA_VL!D22+EXPT_VL!D22+EXPV_RM!I22</f>
        <v>6740.86327689527</v>
      </c>
      <c r="E22" s="161" t="n">
        <f aca="false">INTRA_VL!E22+EXPT_VL!E22+EXPV_RM!J22</f>
        <v>3474.22467024794</v>
      </c>
      <c r="F22" s="161" t="n">
        <f aca="false">INTRA_VL!F22+EXPT_VL!F22+EXPV_RM!L22</f>
        <v>11114.0534409865</v>
      </c>
      <c r="G22" s="161" t="n">
        <f aca="false">INTRA_VL!G22+EXPT_VL!G22+EXPV_RM!M22</f>
        <v>899.168933767949</v>
      </c>
      <c r="H22" s="161" t="n">
        <f aca="false">INTRA_VL!H22+EXPT_VL!H22+EXPV_RM!O22</f>
        <v>10419.7346147787</v>
      </c>
      <c r="I22" s="162" t="n">
        <f aca="false">INTRA_VL!I22+EXPT_VL!I22+EXPV_RM!Q22</f>
        <v>2913.89116239016</v>
      </c>
      <c r="J22" s="162" t="n">
        <f aca="false">INTRA_VL!J22+EXPT_VL!J22+EXPV_RM!R22</f>
        <v>7954.88882016801</v>
      </c>
      <c r="K22" s="163" t="n">
        <v>43416.4813898701</v>
      </c>
      <c r="L22" s="164" t="n">
        <f aca="false">SUM(C22:K22)</f>
        <v>95663.2437746208</v>
      </c>
      <c r="M22" s="165" t="n">
        <f aca="false">(L22-L18)/L18</f>
        <v>0.0334934893092999</v>
      </c>
      <c r="P22" s="160" t="str">
        <f aca="false">EXPT_TN!$P22</f>
        <v>2011</v>
      </c>
      <c r="Q22" s="150" t="n">
        <f aca="false">SUM(C70:C73)</f>
        <v>65877.2621013633</v>
      </c>
      <c r="R22" s="150" t="n">
        <f aca="false">SUM(D70:D73)</f>
        <v>41438.0776010102</v>
      </c>
      <c r="S22" s="150" t="n">
        <f aca="false">SUM(E70:E73)</f>
        <v>24431.0621910645</v>
      </c>
      <c r="T22" s="150" t="n">
        <f aca="false">SUM(F70:F73)</f>
        <v>53833.8351346047</v>
      </c>
      <c r="U22" s="150" t="n">
        <f aca="false">SUM(G70:G73)</f>
        <v>6987.87247961819</v>
      </c>
      <c r="V22" s="150" t="n">
        <f aca="false">SUM(H70:H73)</f>
        <v>49110.6664938552</v>
      </c>
      <c r="W22" s="150" t="n">
        <f aca="false">SUM(I70:I73)</f>
        <v>20429.5855698077</v>
      </c>
      <c r="X22" s="150" t="n">
        <f aca="false">SUM(J70:J73)</f>
        <v>47186.5773419977</v>
      </c>
      <c r="Y22" s="152" t="n">
        <f aca="false">SUM(K70:K73)</f>
        <v>256084.583686936</v>
      </c>
      <c r="Z22" s="153" t="n">
        <f aca="false">SUM(L70:L73)</f>
        <v>565379.522600258</v>
      </c>
    </row>
    <row r="23" customFormat="false" ht="12.75" hidden="false" customHeight="false" outlineLevel="0" collapsed="false">
      <c r="B23" s="160" t="s">
        <v>148</v>
      </c>
      <c r="C23" s="161" t="n">
        <f aca="false">INTRA_VL!C23+EXPT_VL!C23+EXPV_RM!C23</f>
        <v>9401.12338487775</v>
      </c>
      <c r="D23" s="161" t="n">
        <f aca="false">INTRA_VL!D23+EXPT_VL!D23+EXPV_RM!I23</f>
        <v>6931.13695969952</v>
      </c>
      <c r="E23" s="161" t="n">
        <f aca="false">INTRA_VL!E23+EXPT_VL!E23+EXPV_RM!J23</f>
        <v>3576.36513807652</v>
      </c>
      <c r="F23" s="161" t="n">
        <f aca="false">INTRA_VL!F23+EXPT_VL!F23+EXPV_RM!L23</f>
        <v>10930.2190128166</v>
      </c>
      <c r="G23" s="161" t="n">
        <f aca="false">INTRA_VL!G23+EXPT_VL!G23+EXPV_RM!M23</f>
        <v>909.932370777103</v>
      </c>
      <c r="H23" s="161" t="n">
        <f aca="false">INTRA_VL!H23+EXPT_VL!H23+EXPV_RM!O23</f>
        <v>10793.7102507954</v>
      </c>
      <c r="I23" s="162" t="n">
        <f aca="false">INTRA_VL!I23+EXPT_VL!I23+EXPV_RM!Q23</f>
        <v>2813.9633079815</v>
      </c>
      <c r="J23" s="162" t="n">
        <f aca="false">INTRA_VL!J23+EXPT_VL!J23+EXPV_RM!R23</f>
        <v>8657.26174610244</v>
      </c>
      <c r="K23" s="163" t="n">
        <v>44509.9137191766</v>
      </c>
      <c r="L23" s="164" t="n">
        <f aca="false">SUM(C23:K23)</f>
        <v>98523.6258903033</v>
      </c>
      <c r="M23" s="165" t="n">
        <f aca="false">(L23-L19)/L19</f>
        <v>0.045535148478226</v>
      </c>
      <c r="P23" s="160" t="str">
        <f aca="false">EXPT_TN!$P23</f>
        <v>2012</v>
      </c>
      <c r="Q23" s="166" t="n">
        <f aca="false">SUM(C74:C77)</f>
        <v>71559.3430583011</v>
      </c>
      <c r="R23" s="166" t="n">
        <f aca="false">SUM(D74:D77)</f>
        <v>40107.0859818465</v>
      </c>
      <c r="S23" s="166" t="n">
        <f aca="false">SUM(E74:E77)</f>
        <v>25329.0108958825</v>
      </c>
      <c r="T23" s="166" t="n">
        <f aca="false">SUM(F74:F77)</f>
        <v>53434.0919393699</v>
      </c>
      <c r="U23" s="166" t="n">
        <f aca="false">SUM(G74:G77)</f>
        <v>7248.02213518344</v>
      </c>
      <c r="V23" s="166" t="n">
        <f aca="false">SUM(H74:H77)</f>
        <v>48815.5223615916</v>
      </c>
      <c r="W23" s="166" t="n">
        <f aca="false">SUM(I74:I77)</f>
        <v>16694.4485477668</v>
      </c>
      <c r="X23" s="166" t="n">
        <f aca="false">SUM(J74:J77)</f>
        <v>45929.4950806873</v>
      </c>
      <c r="Y23" s="167" t="n">
        <f aca="false">SUM(K74:K77)</f>
        <v>256250.738709491</v>
      </c>
      <c r="Z23" s="168" t="n">
        <f aca="false">SUM(L74:L77)</f>
        <v>565367.75871012</v>
      </c>
    </row>
    <row r="24" customFormat="false" ht="12.75" hidden="false" customHeight="false" outlineLevel="0" collapsed="false">
      <c r="B24" s="160" t="s">
        <v>150</v>
      </c>
      <c r="C24" s="161" t="n">
        <f aca="false">INTRA_VL!C24+EXPT_VL!C24+EXPV_RM!C24</f>
        <v>8634.66496791055</v>
      </c>
      <c r="D24" s="161" t="n">
        <f aca="false">INTRA_VL!D24+EXPT_VL!D24+EXPV_RM!I24</f>
        <v>6947.4091937172</v>
      </c>
      <c r="E24" s="161" t="n">
        <f aca="false">INTRA_VL!E24+EXPT_VL!E24+EXPV_RM!J24</f>
        <v>3758.73092797738</v>
      </c>
      <c r="F24" s="161" t="n">
        <f aca="false">INTRA_VL!F24+EXPT_VL!F24+EXPV_RM!L24</f>
        <v>10500.2503504002</v>
      </c>
      <c r="G24" s="161" t="n">
        <f aca="false">INTRA_VL!G24+EXPT_VL!G24+EXPV_RM!M24</f>
        <v>980.491121975472</v>
      </c>
      <c r="H24" s="161" t="n">
        <f aca="false">INTRA_VL!H24+EXPT_VL!H24+EXPV_RM!O24</f>
        <v>10773.8852959899</v>
      </c>
      <c r="I24" s="162" t="n">
        <f aca="false">INTRA_VL!I24+EXPT_VL!I24+EXPV_RM!Q24</f>
        <v>2597.04234553854</v>
      </c>
      <c r="J24" s="162" t="n">
        <f aca="false">INTRA_VL!J24+EXPT_VL!J24+EXPV_RM!R24</f>
        <v>7899.71107116227</v>
      </c>
      <c r="K24" s="163" t="n">
        <v>42860.4751581266</v>
      </c>
      <c r="L24" s="164" t="n">
        <f aca="false">SUM(C24:K24)</f>
        <v>94952.6604327982</v>
      </c>
      <c r="M24" s="165" t="n">
        <f aca="false">(L24-L20)/L20</f>
        <v>0.0612471227208475</v>
      </c>
      <c r="P24" s="160" t="n">
        <f aca="false">EXPT_TN!$P24</f>
        <v>2013</v>
      </c>
      <c r="Q24" s="161" t="n">
        <f aca="false">SUM(C78:C81)</f>
        <v>70001.651380369</v>
      </c>
      <c r="R24" s="161" t="n">
        <f aca="false">SUM(D78:D81)</f>
        <v>39266.100475942</v>
      </c>
      <c r="S24" s="161" t="n">
        <f aca="false">SUM(E78:E81)</f>
        <v>24878.0420736377</v>
      </c>
      <c r="T24" s="161" t="n">
        <f aca="false">SUM(F78:F81)</f>
        <v>56968.4738945489</v>
      </c>
      <c r="U24" s="161" t="n">
        <f aca="false">SUM(G78:G81)</f>
        <v>6533.21590922604</v>
      </c>
      <c r="V24" s="161" t="n">
        <f aca="false">SUM(H78:H81)</f>
        <v>50864.7344005348</v>
      </c>
      <c r="W24" s="161" t="n">
        <f aca="false">SUM(I78:I81)</f>
        <v>17030.6433669231</v>
      </c>
      <c r="X24" s="161" t="n">
        <f aca="false">SUM(J78:J81)</f>
        <v>43889.2913624453</v>
      </c>
      <c r="Y24" s="152" t="n">
        <f aca="false">SUM(K78:K81)</f>
        <v>256488.994829456</v>
      </c>
      <c r="Z24" s="153" t="n">
        <f aca="false">SUM(L78:L81)</f>
        <v>565921.147693083</v>
      </c>
    </row>
    <row r="25" customFormat="false" ht="12.75" hidden="false" customHeight="false" outlineLevel="0" collapsed="false">
      <c r="B25" s="160" t="s">
        <v>151</v>
      </c>
      <c r="C25" s="161" t="n">
        <f aca="false">INTRA_VL!C25+EXPT_VL!C25+EXPV_RM!C25</f>
        <v>9147.5992361212</v>
      </c>
      <c r="D25" s="161" t="n">
        <f aca="false">INTRA_VL!D25+EXPT_VL!D25+EXPV_RM!I25</f>
        <v>7337.51784187702</v>
      </c>
      <c r="E25" s="161" t="n">
        <f aca="false">INTRA_VL!E25+EXPT_VL!E25+EXPV_RM!J25</f>
        <v>3902.78925077122</v>
      </c>
      <c r="F25" s="161" t="n">
        <f aca="false">INTRA_VL!F25+EXPT_VL!F25+EXPV_RM!L25</f>
        <v>11734.5594990416</v>
      </c>
      <c r="G25" s="161" t="n">
        <f aca="false">INTRA_VL!G25+EXPT_VL!G25+EXPV_RM!M25</f>
        <v>924.75514661752</v>
      </c>
      <c r="H25" s="161" t="n">
        <f aca="false">INTRA_VL!H25+EXPT_VL!H25+EXPV_RM!O25</f>
        <v>11610.7391794679</v>
      </c>
      <c r="I25" s="162" t="n">
        <f aca="false">INTRA_VL!I25+EXPT_VL!I25+EXPV_RM!Q25</f>
        <v>2872.35761833771</v>
      </c>
      <c r="J25" s="162" t="n">
        <f aca="false">INTRA_VL!J25+EXPT_VL!J25+EXPV_RM!R25</f>
        <v>8325.70392168544</v>
      </c>
      <c r="K25" s="163" t="n">
        <v>46185.333373255</v>
      </c>
      <c r="L25" s="164" t="n">
        <f aca="false">SUM(C25:K25)</f>
        <v>102041.355067175</v>
      </c>
      <c r="M25" s="165" t="n">
        <f aca="false">(L25-L21)/L21</f>
        <v>0.0943036548604506</v>
      </c>
      <c r="P25" s="160" t="n">
        <f aca="false">EXPT_TN!$P25</f>
        <v>2014</v>
      </c>
      <c r="Q25" s="166" t="n">
        <f aca="false">SUM(C82:C85)</f>
        <v>69496.3503467871</v>
      </c>
      <c r="R25" s="166" t="n">
        <f aca="false">SUM(D82:D85)</f>
        <v>41565.1372220429</v>
      </c>
      <c r="S25" s="166" t="n">
        <f aca="false">SUM(E82:E85)</f>
        <v>24843.5574019517</v>
      </c>
      <c r="T25" s="166" t="n">
        <f aca="false">SUM(F82:F85)</f>
        <v>59095.5620990196</v>
      </c>
      <c r="U25" s="166" t="n">
        <f aca="false">SUM(G82:G85)</f>
        <v>6895.71862124196</v>
      </c>
      <c r="V25" s="166" t="n">
        <f aca="false">SUM(H82:H85)</f>
        <v>50065.6998034836</v>
      </c>
      <c r="W25" s="166" t="n">
        <f aca="false">SUM(I82:I85)</f>
        <v>17692.7864516151</v>
      </c>
      <c r="X25" s="166" t="n">
        <f aca="false">SUM(J82:J85)</f>
        <v>46139.7431112661</v>
      </c>
      <c r="Y25" s="167" t="n">
        <f aca="false">SUM(K82:K85)</f>
        <v>260895.198931769</v>
      </c>
      <c r="Z25" s="168" t="n">
        <f aca="false">SUM(L82:L85)</f>
        <v>576689.753989177</v>
      </c>
    </row>
    <row r="26" customFormat="false" ht="12.75" hidden="false" customHeight="false" outlineLevel="0" collapsed="false">
      <c r="B26" s="160" t="s">
        <v>152</v>
      </c>
      <c r="C26" s="169" t="n">
        <f aca="false">INTRA_VL!C26+EXPT_VL!C26+EXPV_RM!C26</f>
        <v>9946.72735698402</v>
      </c>
      <c r="D26" s="169" t="n">
        <f aca="false">INTRA_VL!D26+EXPT_VL!D26+EXPV_RM!I26</f>
        <v>7853.8615655618</v>
      </c>
      <c r="E26" s="169" t="n">
        <f aca="false">INTRA_VL!E26+EXPT_VL!E26+EXPV_RM!J26</f>
        <v>3938.09151386151</v>
      </c>
      <c r="F26" s="169" t="n">
        <f aca="false">INTRA_VL!F26+EXPT_VL!F26+EXPV_RM!L26</f>
        <v>12037.0429459562</v>
      </c>
      <c r="G26" s="169" t="n">
        <f aca="false">INTRA_VL!G26+EXPT_VL!G26+EXPV_RM!M26</f>
        <v>871.366663739624</v>
      </c>
      <c r="H26" s="169" t="n">
        <f aca="false">INTRA_VL!H26+EXPT_VL!H26+EXPV_RM!O26</f>
        <v>11936.7508322945</v>
      </c>
      <c r="I26" s="166" t="n">
        <f aca="false">INTRA_VL!I26+EXPT_VL!I26+EXPV_RM!Q26</f>
        <v>2962.95356951873</v>
      </c>
      <c r="J26" s="166" t="n">
        <f aca="false">INTRA_VL!J26+EXPT_VL!J26+EXPV_RM!R26</f>
        <v>9481.36994052905</v>
      </c>
      <c r="K26" s="167" t="n">
        <v>48870.2911749562</v>
      </c>
      <c r="L26" s="168" t="n">
        <f aca="false">SUM(C26:K26)</f>
        <v>107898.455563402</v>
      </c>
      <c r="M26" s="170" t="n">
        <f aca="false">(L26-L22)/L22</f>
        <v>0.127898776018996</v>
      </c>
      <c r="P26" s="160" t="str">
        <f aca="false">EXPT_TN!$P26</f>
        <v>2015</v>
      </c>
      <c r="Q26" s="161" t="n">
        <f aca="false">SUM(C86:C89)</f>
        <v>66666.2890281379</v>
      </c>
      <c r="R26" s="161" t="n">
        <f aca="false">SUM(D86:D89)</f>
        <v>42432.9371109496</v>
      </c>
      <c r="S26" s="161" t="n">
        <f aca="false">SUM(E86:E89)</f>
        <v>24146.8669507082</v>
      </c>
      <c r="T26" s="161" t="n">
        <f aca="false">SUM(F86:F89)</f>
        <v>64106.2653546724</v>
      </c>
      <c r="U26" s="161" t="n">
        <f aca="false">SUM(G86:G89)</f>
        <v>7101.20271513802</v>
      </c>
      <c r="V26" s="161" t="n">
        <f aca="false">SUM(H86:H89)</f>
        <v>53310.9539435825</v>
      </c>
      <c r="W26" s="161" t="n">
        <f aca="false">SUM(I86:I89)</f>
        <v>19078.4697044199</v>
      </c>
      <c r="X26" s="161" t="n">
        <f aca="false">SUM(J86:J89)</f>
        <v>45992.5217979412</v>
      </c>
      <c r="Y26" s="152" t="n">
        <f aca="false">SUM(K86:K89)</f>
        <v>269010.879351395</v>
      </c>
      <c r="Z26" s="153" t="n">
        <f aca="false">SUM(L86:L89)</f>
        <v>591846.385956944</v>
      </c>
    </row>
    <row r="27" customFormat="false" ht="12.75" hidden="false" customHeight="false" outlineLevel="0" collapsed="false">
      <c r="B27" s="160" t="s">
        <v>154</v>
      </c>
      <c r="C27" s="169" t="n">
        <f aca="false">INTRA_VL!C27+EXPT_VL!C27+EXPV_RM!C27</f>
        <v>10599.9149588238</v>
      </c>
      <c r="D27" s="169" t="n">
        <f aca="false">INTRA_VL!D27+EXPT_VL!D27+EXPV_RM!I27</f>
        <v>7943.35533773357</v>
      </c>
      <c r="E27" s="169" t="n">
        <f aca="false">INTRA_VL!E27+EXPT_VL!E27+EXPV_RM!J27</f>
        <v>4193.73870875256</v>
      </c>
      <c r="F27" s="169" t="n">
        <f aca="false">INTRA_VL!F27+EXPT_VL!F27+EXPV_RM!L27</f>
        <v>12201.4518108013</v>
      </c>
      <c r="G27" s="169" t="n">
        <f aca="false">INTRA_VL!G27+EXPT_VL!G27+EXPV_RM!M27</f>
        <v>961.481873989782</v>
      </c>
      <c r="H27" s="169" t="n">
        <f aca="false">INTRA_VL!H27+EXPT_VL!H27+EXPV_RM!O27</f>
        <v>12419.3805711471</v>
      </c>
      <c r="I27" s="166" t="n">
        <f aca="false">INTRA_VL!I27+EXPT_VL!I27+EXPV_RM!Q27</f>
        <v>3399.05447698647</v>
      </c>
      <c r="J27" s="166" t="n">
        <f aca="false">INTRA_VL!J27+EXPT_VL!J27+EXPV_RM!R27</f>
        <v>9186.43737097321</v>
      </c>
      <c r="K27" s="167" t="n">
        <v>51556.0025282032</v>
      </c>
      <c r="L27" s="168" t="n">
        <f aca="false">SUM(C27:K27)</f>
        <v>112460.817637411</v>
      </c>
      <c r="M27" s="170" t="n">
        <f aca="false">(L27-L23)/L23</f>
        <v>0.141460402224999</v>
      </c>
      <c r="P27" s="160" t="str">
        <f aca="false">EXPT_TN!$P27</f>
        <v>2016</v>
      </c>
      <c r="Q27" s="166" t="n">
        <f aca="false">SUM(C90:C93)</f>
        <v>67705.6932778289</v>
      </c>
      <c r="R27" s="166" t="n">
        <f aca="false">SUM(D90:D93)</f>
        <v>44323.7780991694</v>
      </c>
      <c r="S27" s="166" t="n">
        <f aca="false">SUM(E90:E93)</f>
        <v>23902.3491827285</v>
      </c>
      <c r="T27" s="166" t="n">
        <f aca="false">SUM(F90:F93)</f>
        <v>63543.2514631265</v>
      </c>
      <c r="U27" s="166" t="n">
        <f aca="false">SUM(G90:G93)</f>
        <v>7341.08733786746</v>
      </c>
      <c r="V27" s="166" t="n">
        <f aca="false">SUM(H90:H93)</f>
        <v>54257.8457492259</v>
      </c>
      <c r="W27" s="166" t="n">
        <f aca="false">SUM(I90:I93)</f>
        <v>18965.938256211</v>
      </c>
      <c r="X27" s="166" t="n">
        <f aca="false">SUM(J90:J93)</f>
        <v>45184.7835703553</v>
      </c>
      <c r="Y27" s="167" t="n">
        <f aca="false">SUM(K90:K93)</f>
        <v>267233.231572318</v>
      </c>
      <c r="Z27" s="168" t="n">
        <f aca="false">SUM(L90:L93)</f>
        <v>592457.958508831</v>
      </c>
    </row>
    <row r="28" customFormat="false" ht="12.75" hidden="false" customHeight="false" outlineLevel="0" collapsed="false">
      <c r="B28" s="160" t="s">
        <v>156</v>
      </c>
      <c r="C28" s="169" t="n">
        <f aca="false">INTRA_VL!C28+EXPT_VL!C28+EXPV_RM!C28</f>
        <v>9452.25022424998</v>
      </c>
      <c r="D28" s="169" t="n">
        <f aca="false">INTRA_VL!D28+EXPT_VL!D28+EXPV_RM!I28</f>
        <v>7531.81186205306</v>
      </c>
      <c r="E28" s="169" t="n">
        <f aca="false">INTRA_VL!E28+EXPT_VL!E28+EXPV_RM!J28</f>
        <v>4363.94107207247</v>
      </c>
      <c r="F28" s="169" t="n">
        <f aca="false">INTRA_VL!F28+EXPT_VL!F28+EXPV_RM!L28</f>
        <v>11417.8650315353</v>
      </c>
      <c r="G28" s="169" t="n">
        <f aca="false">INTRA_VL!G28+EXPT_VL!G28+EXPV_RM!M28</f>
        <v>998.436638673955</v>
      </c>
      <c r="H28" s="169" t="n">
        <f aca="false">INTRA_VL!H28+EXPT_VL!H28+EXPV_RM!O28</f>
        <v>11803.2464142067</v>
      </c>
      <c r="I28" s="166" t="n">
        <f aca="false">INTRA_VL!I28+EXPT_VL!I28+EXPV_RM!Q28</f>
        <v>3175.89661828287</v>
      </c>
      <c r="J28" s="166" t="n">
        <f aca="false">INTRA_VL!J28+EXPT_VL!J28+EXPV_RM!R28</f>
        <v>8401.3097035899</v>
      </c>
      <c r="K28" s="167" t="n">
        <v>49134.0397497226</v>
      </c>
      <c r="L28" s="168" t="n">
        <f aca="false">SUM(C28:K28)</f>
        <v>106278.797314387</v>
      </c>
      <c r="M28" s="170" t="n">
        <f aca="false">(L28-L24)/L24</f>
        <v>0.119281933017607</v>
      </c>
    </row>
    <row r="29" customFormat="false" ht="12.75" hidden="false" customHeight="false" outlineLevel="0" collapsed="false">
      <c r="B29" s="160" t="s">
        <v>157</v>
      </c>
      <c r="C29" s="169" t="n">
        <f aca="false">INTRA_VL!C29+EXPT_VL!C29+EXPV_RM!C29</f>
        <v>10400.5078939491</v>
      </c>
      <c r="D29" s="169" t="n">
        <f aca="false">INTRA_VL!D29+EXPT_VL!D29+EXPV_RM!I29</f>
        <v>7604.05817318706</v>
      </c>
      <c r="E29" s="169" t="n">
        <f aca="false">INTRA_VL!E29+EXPT_VL!E29+EXPV_RM!J29</f>
        <v>4365.89529981104</v>
      </c>
      <c r="F29" s="169" t="n">
        <f aca="false">INTRA_VL!F29+EXPT_VL!F29+EXPV_RM!L29</f>
        <v>12736.4720040403</v>
      </c>
      <c r="G29" s="169" t="n">
        <f aca="false">INTRA_VL!G29+EXPT_VL!G29+EXPV_RM!M29</f>
        <v>906.037716283415</v>
      </c>
      <c r="H29" s="169" t="n">
        <f aca="false">INTRA_VL!H29+EXPT_VL!H29+EXPV_RM!O29</f>
        <v>12473.3084778149</v>
      </c>
      <c r="I29" s="166" t="n">
        <f aca="false">INTRA_VL!I29+EXPT_VL!I29+EXPV_RM!Q29</f>
        <v>3327.3697522414</v>
      </c>
      <c r="J29" s="166" t="n">
        <f aca="false">INTRA_VL!J29+EXPT_VL!J29+EXPV_RM!R29</f>
        <v>8392.20072291962</v>
      </c>
      <c r="K29" s="167" t="n">
        <v>52413.714035021</v>
      </c>
      <c r="L29" s="168" t="n">
        <f aca="false">SUM(C29:K29)</f>
        <v>112619.564075268</v>
      </c>
      <c r="M29" s="170" t="n">
        <f aca="false">(L29-L25)/L25</f>
        <v>0.103665900958776</v>
      </c>
      <c r="O29" s="194" t="s">
        <v>158</v>
      </c>
      <c r="P29" s="160" t="str">
        <f aca="false">EXPT_TN!$P29</f>
        <v>2017</v>
      </c>
      <c r="Q29" s="161" t="n">
        <f aca="false">SUM(C96:C99)</f>
        <v>75434.8452367603</v>
      </c>
      <c r="R29" s="161" t="n">
        <f aca="false">SUM(D96:D99)</f>
        <v>44953.1941691237</v>
      </c>
      <c r="S29" s="161" t="n">
        <f aca="false">SUM(E96:E99)</f>
        <v>27723.6714622437</v>
      </c>
      <c r="T29" s="161" t="n">
        <f aca="false">SUM(F96:F99)</f>
        <v>67310.9493030703</v>
      </c>
      <c r="U29" s="161" t="n">
        <f aca="false">SUM(G96:G99)</f>
        <v>8219.77357586986</v>
      </c>
      <c r="V29" s="161" t="n">
        <f aca="false">SUM(H96:H99)</f>
        <v>57405.8714743894</v>
      </c>
      <c r="W29" s="161" t="n">
        <f aca="false">SUM(I96:I99)</f>
        <v>18197.5392113916</v>
      </c>
      <c r="X29" s="161" t="n">
        <f aca="false">SUM(J96:J99)</f>
        <v>50191.7444564556</v>
      </c>
      <c r="Y29" s="152" t="n">
        <f aca="false">SUM(K96:K99)</f>
        <v>288246.8317052</v>
      </c>
      <c r="Z29" s="153" t="n">
        <f aca="false">SUM(L96:L99)</f>
        <v>637684.420594505</v>
      </c>
    </row>
    <row r="30" customFormat="false" ht="12.75" hidden="false" customHeight="false" outlineLevel="0" collapsed="false">
      <c r="B30" s="160" t="s">
        <v>160</v>
      </c>
      <c r="C30" s="161" t="n">
        <f aca="false">INTRA_VL!C30+EXPT_VL!C30+EXPV_RM!C30</f>
        <v>10757.2018547141</v>
      </c>
      <c r="D30" s="161" t="n">
        <f aca="false">INTRA_VL!D30+EXPT_VL!D30+EXPV_RM!I30</f>
        <v>7770.53681009611</v>
      </c>
      <c r="E30" s="161" t="n">
        <f aca="false">INTRA_VL!E30+EXPT_VL!E30+EXPV_RM!J30</f>
        <v>4638.21741923258</v>
      </c>
      <c r="F30" s="161" t="n">
        <f aca="false">INTRA_VL!F30+EXPT_VL!F30+EXPV_RM!L30</f>
        <v>12942.3494743821</v>
      </c>
      <c r="G30" s="161" t="n">
        <f aca="false">INTRA_VL!G30+EXPT_VL!G30+EXPV_RM!M30</f>
        <v>1038.02689999624</v>
      </c>
      <c r="H30" s="161" t="n">
        <f aca="false">INTRA_VL!H30+EXPT_VL!H30+EXPV_RM!O30</f>
        <v>12447.0302073311</v>
      </c>
      <c r="I30" s="162" t="n">
        <f aca="false">INTRA_VL!I30+EXPT_VL!I30+EXPV_RM!Q30</f>
        <v>3676.23695319796</v>
      </c>
      <c r="J30" s="162" t="n">
        <f aca="false">INTRA_VL!J30+EXPT_VL!J30+EXPV_RM!R30</f>
        <v>9822.40161254745</v>
      </c>
      <c r="K30" s="163" t="n">
        <v>53246.2768882247</v>
      </c>
      <c r="L30" s="164" t="n">
        <f aca="false">SUM(C30:K30)</f>
        <v>116338.278119722</v>
      </c>
      <c r="M30" s="165" t="n">
        <f aca="false">(L30-L26)/L26</f>
        <v>0.0782200496962758</v>
      </c>
      <c r="O30" s="194"/>
      <c r="P30" s="160" t="str">
        <f aca="false">EXPT_TN!$P30</f>
        <v>2018</v>
      </c>
      <c r="Q30" s="166" t="n">
        <f aca="false">SUM(C100:C103)</f>
        <v>77994.3610968606</v>
      </c>
      <c r="R30" s="166" t="n">
        <f aca="false">SUM(D100:D103)</f>
        <v>44138.7548238532</v>
      </c>
      <c r="S30" s="166" t="n">
        <f aca="false">SUM(E100:E103)</f>
        <v>29446.2764632951</v>
      </c>
      <c r="T30" s="166" t="n">
        <f aca="false">SUM(F100:F103)</f>
        <v>70303.6755677814</v>
      </c>
      <c r="U30" s="166" t="n">
        <f aca="false">SUM(G100:G103)</f>
        <v>8679.01072857924</v>
      </c>
      <c r="V30" s="166" t="n">
        <f aca="false">SUM(H100:H103)</f>
        <v>58886.787275788</v>
      </c>
      <c r="W30" s="166" t="n">
        <f aca="false">SUM(I100:I103)</f>
        <v>20150.6602969856</v>
      </c>
      <c r="X30" s="166" t="n">
        <f aca="false">SUM(J100:J103)</f>
        <v>51670.0875045606</v>
      </c>
      <c r="Y30" s="167" t="n">
        <f aca="false">SUM(K100:K103)</f>
        <v>299970.10699141</v>
      </c>
      <c r="Z30" s="168" t="n">
        <f aca="false">SUM(L100:L103)</f>
        <v>661239.720749114</v>
      </c>
    </row>
    <row r="31" customFormat="false" ht="12.75" hidden="false" customHeight="false" outlineLevel="0" collapsed="false">
      <c r="B31" s="160" t="s">
        <v>162</v>
      </c>
      <c r="C31" s="161" t="n">
        <f aca="false">INTRA_VL!C31+EXPT_VL!C31+EXPV_RM!C31</f>
        <v>11320.5190682668</v>
      </c>
      <c r="D31" s="161" t="n">
        <f aca="false">INTRA_VL!D31+EXPT_VL!D31+EXPV_RM!I31</f>
        <v>8043.53031757</v>
      </c>
      <c r="E31" s="161" t="n">
        <f aca="false">INTRA_VL!E31+EXPT_VL!E31+EXPV_RM!J31</f>
        <v>4815.01028146862</v>
      </c>
      <c r="F31" s="161" t="n">
        <f aca="false">INTRA_VL!F31+EXPT_VL!F31+EXPV_RM!L31</f>
        <v>12755.5191980669</v>
      </c>
      <c r="G31" s="161" t="n">
        <f aca="false">INTRA_VL!G31+EXPT_VL!G31+EXPV_RM!M31</f>
        <v>1205.70878418395</v>
      </c>
      <c r="H31" s="161" t="n">
        <f aca="false">INTRA_VL!H31+EXPT_VL!H31+EXPV_RM!O31</f>
        <v>12164.9477398415</v>
      </c>
      <c r="I31" s="162" t="n">
        <f aca="false">INTRA_VL!I31+EXPT_VL!I31+EXPV_RM!Q31</f>
        <v>3639.19987812417</v>
      </c>
      <c r="J31" s="162" t="n">
        <f aca="false">INTRA_VL!J31+EXPT_VL!J31+EXPV_RM!R31</f>
        <v>10040.6639266099</v>
      </c>
      <c r="K31" s="163" t="n">
        <v>54605.0507531483</v>
      </c>
      <c r="L31" s="164" t="n">
        <f aca="false">SUM(C31:K31)</f>
        <v>118590.14994728</v>
      </c>
      <c r="M31" s="165" t="n">
        <f aca="false">(L31-L27)/L27</f>
        <v>0.0545019362177422</v>
      </c>
      <c r="Q31" s="110"/>
      <c r="R31" s="110"/>
      <c r="S31" s="110"/>
      <c r="T31" s="110"/>
      <c r="U31" s="110"/>
      <c r="V31" s="110"/>
      <c r="W31" s="110"/>
      <c r="X31" s="110"/>
      <c r="Y31" s="110"/>
    </row>
    <row r="32" customFormat="false" ht="12.75" hidden="false" customHeight="false" outlineLevel="0" collapsed="false">
      <c r="B32" s="160" t="s">
        <v>163</v>
      </c>
      <c r="C32" s="161" t="n">
        <f aca="false">INTRA_VL!C32+EXPT_VL!C32+EXPV_RM!C32</f>
        <v>10626.788158158</v>
      </c>
      <c r="D32" s="161" t="n">
        <f aca="false">INTRA_VL!D32+EXPT_VL!D32+EXPV_RM!I32</f>
        <v>7710.78940423695</v>
      </c>
      <c r="E32" s="161" t="n">
        <f aca="false">INTRA_VL!E32+EXPT_VL!E32+EXPV_RM!J32</f>
        <v>4754.63022316474</v>
      </c>
      <c r="F32" s="161" t="n">
        <f aca="false">INTRA_VL!F32+EXPT_VL!F32+EXPV_RM!L32</f>
        <v>11885.9818559761</v>
      </c>
      <c r="G32" s="161" t="n">
        <f aca="false">INTRA_VL!G32+EXPT_VL!G32+EXPV_RM!M32</f>
        <v>1137.53862130549</v>
      </c>
      <c r="H32" s="161" t="n">
        <f aca="false">INTRA_VL!H32+EXPT_VL!H32+EXPV_RM!O32</f>
        <v>11450.048106969</v>
      </c>
      <c r="I32" s="162" t="n">
        <f aca="false">INTRA_VL!I32+EXPT_VL!I32+EXPV_RM!Q32</f>
        <v>3055.22719959741</v>
      </c>
      <c r="J32" s="162" t="n">
        <f aca="false">INTRA_VL!J32+EXPT_VL!J32+EXPV_RM!R32</f>
        <v>9178.93632611957</v>
      </c>
      <c r="K32" s="163" t="n">
        <v>51466.5180891718</v>
      </c>
      <c r="L32" s="164" t="n">
        <f aca="false">SUM(C32:K32)</f>
        <v>111266.457984699</v>
      </c>
      <c r="M32" s="165" t="n">
        <f aca="false">(L32-L28)/L28</f>
        <v>0.0469299690657782</v>
      </c>
      <c r="Q32" s="110"/>
      <c r="R32" s="110"/>
      <c r="S32" s="110"/>
      <c r="T32" s="110"/>
      <c r="U32" s="110"/>
      <c r="V32" s="110"/>
      <c r="W32" s="110"/>
      <c r="X32" s="110"/>
      <c r="Y32" s="110"/>
    </row>
    <row r="33" customFormat="false" ht="12.75" hidden="false" customHeight="false" outlineLevel="0" collapsed="false">
      <c r="B33" s="160" t="s">
        <v>164</v>
      </c>
      <c r="C33" s="161" t="n">
        <f aca="false">INTRA_VL!C33+EXPT_VL!C33+EXPV_RM!C33</f>
        <v>11151.8456636752</v>
      </c>
      <c r="D33" s="161" t="n">
        <f aca="false">INTRA_VL!D33+EXPT_VL!D33+EXPV_RM!I33</f>
        <v>7877.76261719786</v>
      </c>
      <c r="E33" s="161" t="n">
        <f aca="false">INTRA_VL!E33+EXPT_VL!E33+EXPV_RM!J33</f>
        <v>4787.18070579238</v>
      </c>
      <c r="F33" s="161" t="n">
        <f aca="false">INTRA_VL!F33+EXPT_VL!F33+EXPV_RM!L33</f>
        <v>12859.3480519061</v>
      </c>
      <c r="G33" s="161" t="n">
        <f aca="false">INTRA_VL!G33+EXPT_VL!G33+EXPV_RM!M33</f>
        <v>1083.10250293801</v>
      </c>
      <c r="H33" s="161" t="n">
        <f aca="false">INTRA_VL!H33+EXPT_VL!H33+EXPV_RM!O33</f>
        <v>12047.7569402068</v>
      </c>
      <c r="I33" s="162" t="n">
        <f aca="false">INTRA_VL!I33+EXPT_VL!I33+EXPV_RM!Q33</f>
        <v>3112.74756353344</v>
      </c>
      <c r="J33" s="162" t="n">
        <f aca="false">INTRA_VL!J33+EXPT_VL!J33+EXPV_RM!R33</f>
        <v>9583.057748685</v>
      </c>
      <c r="K33" s="163" t="n">
        <v>53235.5173733672</v>
      </c>
      <c r="L33" s="164" t="n">
        <f aca="false">SUM(C33:K33)</f>
        <v>115738.319167302</v>
      </c>
      <c r="M33" s="165" t="n">
        <f aca="false">(L33-L29)/L29</f>
        <v>0.0276928357665262</v>
      </c>
      <c r="Q33" s="110"/>
      <c r="R33" s="110"/>
      <c r="S33" s="110"/>
      <c r="T33" s="110"/>
      <c r="U33" s="110"/>
      <c r="V33" s="110"/>
      <c r="W33" s="110"/>
      <c r="X33" s="110"/>
      <c r="Y33" s="110"/>
    </row>
    <row r="34" customFormat="false" ht="12.75" hidden="false" customHeight="false" outlineLevel="0" collapsed="false">
      <c r="B34" s="160" t="s">
        <v>165</v>
      </c>
      <c r="C34" s="169" t="n">
        <f aca="false">INTRA_VL!C34+EXPT_VL!C34+EXPV_RM!C34</f>
        <v>11905.4867366319</v>
      </c>
      <c r="D34" s="169" t="n">
        <f aca="false">INTRA_VL!D34+EXPT_VL!D34+EXPV_RM!I34</f>
        <v>7362.23805873569</v>
      </c>
      <c r="E34" s="169" t="n">
        <f aca="false">INTRA_VL!E34+EXPT_VL!E34+EXPV_RM!J34</f>
        <v>4657.85483704931</v>
      </c>
      <c r="F34" s="169" t="n">
        <f aca="false">INTRA_VL!F34+EXPT_VL!F34+EXPV_RM!L34</f>
        <v>13193.1394765893</v>
      </c>
      <c r="G34" s="169" t="n">
        <f aca="false">INTRA_VL!G34+EXPT_VL!G34+EXPV_RM!M34</f>
        <v>1325.49608395573</v>
      </c>
      <c r="H34" s="169" t="n">
        <f aca="false">INTRA_VL!H34+EXPT_VL!H34+EXPV_RM!O34</f>
        <v>11583.1153999331</v>
      </c>
      <c r="I34" s="166" t="n">
        <f aca="false">INTRA_VL!I34+EXPT_VL!I34+EXPV_RM!Q34</f>
        <v>3440.57866542518</v>
      </c>
      <c r="J34" s="166" t="n">
        <f aca="false">INTRA_VL!J34+EXPT_VL!J34+EXPV_RM!R34</f>
        <v>10023.1510959339</v>
      </c>
      <c r="K34" s="167" t="n">
        <v>53800.5673687644</v>
      </c>
      <c r="L34" s="168" t="n">
        <f aca="false">SUM(C34:K34)</f>
        <v>117291.627723019</v>
      </c>
      <c r="M34" s="170" t="n">
        <f aca="false">(L34-L30)/L30</f>
        <v>0.00819463394769486</v>
      </c>
      <c r="Q34" s="110"/>
      <c r="R34" s="110"/>
      <c r="S34" s="110"/>
      <c r="T34" s="110"/>
      <c r="U34" s="110"/>
      <c r="V34" s="110"/>
      <c r="W34" s="110"/>
      <c r="X34" s="110"/>
      <c r="Y34" s="110"/>
    </row>
    <row r="35" customFormat="false" ht="12.75" hidden="false" customHeight="false" outlineLevel="0" collapsed="false">
      <c r="B35" s="160" t="s">
        <v>166</v>
      </c>
      <c r="C35" s="169" t="n">
        <f aca="false">INTRA_VL!C35+EXPT_VL!C35+EXPV_RM!C35</f>
        <v>12025.7788472836</v>
      </c>
      <c r="D35" s="169" t="n">
        <f aca="false">INTRA_VL!D35+EXPT_VL!D35+EXPV_RM!I35</f>
        <v>7681.12971363781</v>
      </c>
      <c r="E35" s="169" t="n">
        <f aca="false">INTRA_VL!E35+EXPT_VL!E35+EXPV_RM!J35</f>
        <v>4861.67750600429</v>
      </c>
      <c r="F35" s="169" t="n">
        <f aca="false">INTRA_VL!F35+EXPT_VL!F35+EXPV_RM!L35</f>
        <v>13103.4227119364</v>
      </c>
      <c r="G35" s="169" t="n">
        <f aca="false">INTRA_VL!G35+EXPT_VL!G35+EXPV_RM!M35</f>
        <v>1316.02833817468</v>
      </c>
      <c r="H35" s="169" t="n">
        <f aca="false">INTRA_VL!H35+EXPT_VL!H35+EXPV_RM!O35</f>
        <v>12091.9723854368</v>
      </c>
      <c r="I35" s="166" t="n">
        <f aca="false">INTRA_VL!I35+EXPT_VL!I35+EXPV_RM!Q35</f>
        <v>3746.82880697693</v>
      </c>
      <c r="J35" s="166" t="n">
        <f aca="false">INTRA_VL!J35+EXPT_VL!J35+EXPV_RM!R35</f>
        <v>10392.7311701599</v>
      </c>
      <c r="K35" s="167" t="n">
        <v>54835.5088897503</v>
      </c>
      <c r="L35" s="168" t="n">
        <f aca="false">SUM(C35:K35)</f>
        <v>120055.078369361</v>
      </c>
      <c r="M35" s="170" t="n">
        <f aca="false">(L35-L31)/L31</f>
        <v>0.0123528676094237</v>
      </c>
      <c r="Q35" s="110"/>
      <c r="R35" s="110"/>
      <c r="S35" s="110"/>
      <c r="T35" s="110"/>
      <c r="U35" s="110"/>
      <c r="V35" s="110"/>
      <c r="W35" s="110"/>
      <c r="X35" s="110"/>
      <c r="Y35" s="110"/>
    </row>
    <row r="36" customFormat="false" ht="12.75" hidden="false" customHeight="false" outlineLevel="0" collapsed="false">
      <c r="B36" s="160" t="s">
        <v>167</v>
      </c>
      <c r="C36" s="169" t="n">
        <f aca="false">INTRA_VL!C36+EXPT_VL!C36+EXPV_RM!C36</f>
        <v>11283.5077995366</v>
      </c>
      <c r="D36" s="169" t="n">
        <f aca="false">INTRA_VL!D36+EXPT_VL!D36+EXPV_RM!I36</f>
        <v>7465.08264012108</v>
      </c>
      <c r="E36" s="169" t="n">
        <f aca="false">INTRA_VL!E36+EXPT_VL!E36+EXPV_RM!J36</f>
        <v>4788.71131945615</v>
      </c>
      <c r="F36" s="169" t="n">
        <f aca="false">INTRA_VL!F36+EXPT_VL!F36+EXPV_RM!L36</f>
        <v>12430.1891069795</v>
      </c>
      <c r="G36" s="169" t="n">
        <f aca="false">INTRA_VL!G36+EXPT_VL!G36+EXPV_RM!M36</f>
        <v>1275.37087696026</v>
      </c>
      <c r="H36" s="169" t="n">
        <f aca="false">INTRA_VL!H36+EXPT_VL!H36+EXPV_RM!O36</f>
        <v>11427.3260130151</v>
      </c>
      <c r="I36" s="166" t="n">
        <f aca="false">INTRA_VL!I36+EXPT_VL!I36+EXPV_RM!Q36</f>
        <v>3388.81113579291</v>
      </c>
      <c r="J36" s="166" t="n">
        <f aca="false">INTRA_VL!J36+EXPT_VL!J36+EXPV_RM!R36</f>
        <v>9729.79637591104</v>
      </c>
      <c r="K36" s="167" t="n">
        <v>52292.9552110536</v>
      </c>
      <c r="L36" s="168" t="n">
        <f aca="false">SUM(C36:K36)</f>
        <v>114081.750478826</v>
      </c>
      <c r="M36" s="170" t="n">
        <f aca="false">(L36-L32)/L32</f>
        <v>0.0253022568087346</v>
      </c>
      <c r="Q36" s="110"/>
      <c r="R36" s="110"/>
      <c r="S36" s="110"/>
      <c r="T36" s="110"/>
      <c r="U36" s="110"/>
      <c r="V36" s="110"/>
      <c r="W36" s="110"/>
      <c r="X36" s="110"/>
      <c r="Y36" s="110"/>
    </row>
    <row r="37" customFormat="false" ht="12.75" hidden="false" customHeight="false" outlineLevel="0" collapsed="false">
      <c r="B37" s="160" t="s">
        <v>168</v>
      </c>
      <c r="C37" s="169" t="n">
        <f aca="false">INTRA_VL!C37+EXPT_VL!C37+EXPV_RM!C37</f>
        <v>11114.3337214162</v>
      </c>
      <c r="D37" s="169" t="n">
        <f aca="false">INTRA_VL!D37+EXPT_VL!D37+EXPV_RM!I37</f>
        <v>7968.18335525765</v>
      </c>
      <c r="E37" s="169" t="n">
        <f aca="false">INTRA_VL!E37+EXPT_VL!E37+EXPV_RM!J37</f>
        <v>4799.89495372347</v>
      </c>
      <c r="F37" s="169" t="n">
        <f aca="false">INTRA_VL!F37+EXPT_VL!F37+EXPV_RM!L37</f>
        <v>13722.7770235298</v>
      </c>
      <c r="G37" s="169" t="n">
        <f aca="false">INTRA_VL!G37+EXPT_VL!G37+EXPV_RM!M37</f>
        <v>1204.12843930123</v>
      </c>
      <c r="H37" s="169" t="n">
        <f aca="false">INTRA_VL!H37+EXPT_VL!H37+EXPV_RM!O37</f>
        <v>12217.6768337252</v>
      </c>
      <c r="I37" s="166" t="n">
        <f aca="false">INTRA_VL!I37+EXPT_VL!I37+EXPV_RM!Q37</f>
        <v>3671.88315598368</v>
      </c>
      <c r="J37" s="166" t="n">
        <f aca="false">INTRA_VL!J37+EXPT_VL!J37+EXPV_RM!R37</f>
        <v>10143.125799615</v>
      </c>
      <c r="K37" s="167" t="n">
        <v>54147.262271432</v>
      </c>
      <c r="L37" s="168" t="n">
        <f aca="false">SUM(C37:K37)</f>
        <v>118989.265553984</v>
      </c>
      <c r="M37" s="170" t="n">
        <f aca="false">(L37-L33)/L33</f>
        <v>0.0280887644651455</v>
      </c>
      <c r="Q37" s="110"/>
      <c r="R37" s="110"/>
      <c r="S37" s="110"/>
      <c r="T37" s="110"/>
      <c r="U37" s="110"/>
      <c r="V37" s="110"/>
      <c r="W37" s="110"/>
      <c r="X37" s="110"/>
      <c r="Y37" s="110"/>
    </row>
    <row r="38" customFormat="false" ht="12.75" hidden="false" customHeight="false" outlineLevel="0" collapsed="false">
      <c r="B38" s="160" t="s">
        <v>169</v>
      </c>
      <c r="C38" s="161" t="n">
        <f aca="false">INTRA_VL!C38+EXPT_VL!C38+EXPV_RM!C38</f>
        <v>12570.2440143606</v>
      </c>
      <c r="D38" s="161" t="n">
        <f aca="false">INTRA_VL!D38+EXPT_VL!D38+EXPV_RM!I38</f>
        <v>8409.80588522656</v>
      </c>
      <c r="E38" s="161" t="n">
        <f aca="false">INTRA_VL!E38+EXPT_VL!E38+EXPV_RM!J38</f>
        <v>4953.70972728319</v>
      </c>
      <c r="F38" s="161" t="n">
        <f aca="false">INTRA_VL!F38+EXPT_VL!F38+EXPV_RM!L38</f>
        <v>13758.9236996215</v>
      </c>
      <c r="G38" s="161" t="n">
        <f aca="false">INTRA_VL!G38+EXPT_VL!G38+EXPV_RM!M38</f>
        <v>1278.45259620254</v>
      </c>
      <c r="H38" s="161" t="n">
        <f aca="false">INTRA_VL!H38+EXPT_VL!H38+EXPV_RM!O38</f>
        <v>11481.3313393146</v>
      </c>
      <c r="I38" s="162" t="n">
        <f aca="false">INTRA_VL!I38+EXPT_VL!I38+EXPV_RM!Q38</f>
        <v>3706.4591114617</v>
      </c>
      <c r="J38" s="162" t="n">
        <f aca="false">INTRA_VL!J38+EXPT_VL!J38+EXPV_RM!R38</f>
        <v>10644.4800164544</v>
      </c>
      <c r="K38" s="163" t="n">
        <v>54957.3012543531</v>
      </c>
      <c r="L38" s="164" t="n">
        <f aca="false">SUM(C38:K38)</f>
        <v>121760.707644278</v>
      </c>
      <c r="M38" s="165" t="n">
        <f aca="false">(L38-L34)/L34</f>
        <v>0.0381022926189855</v>
      </c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</row>
    <row r="39" customFormat="false" ht="12.75" hidden="false" customHeight="false" outlineLevel="0" collapsed="false">
      <c r="B39" s="160" t="s">
        <v>170</v>
      </c>
      <c r="C39" s="161" t="n">
        <f aca="false">INTRA_VL!C39+EXPT_VL!C39+EXPV_RM!C39</f>
        <v>12406.2211823278</v>
      </c>
      <c r="D39" s="161" t="n">
        <f aca="false">INTRA_VL!D39+EXPT_VL!D39+EXPV_RM!I39</f>
        <v>8743.28596865036</v>
      </c>
      <c r="E39" s="161" t="n">
        <f aca="false">INTRA_VL!E39+EXPT_VL!E39+EXPV_RM!J39</f>
        <v>5026.30812986003</v>
      </c>
      <c r="F39" s="161" t="n">
        <f aca="false">INTRA_VL!F39+EXPT_VL!F39+EXPV_RM!L39</f>
        <v>13464.9010726507</v>
      </c>
      <c r="G39" s="161" t="n">
        <f aca="false">INTRA_VL!G39+EXPT_VL!G39+EXPV_RM!M39</f>
        <v>1210.44551759093</v>
      </c>
      <c r="H39" s="161" t="n">
        <f aca="false">INTRA_VL!H39+EXPT_VL!H39+EXPV_RM!O39</f>
        <v>11863.0438489531</v>
      </c>
      <c r="I39" s="162" t="n">
        <f aca="false">INTRA_VL!I39+EXPT_VL!I39+EXPV_RM!Q39</f>
        <v>4083.23615697617</v>
      </c>
      <c r="J39" s="162" t="n">
        <f aca="false">INTRA_VL!J39+EXPT_VL!J39+EXPV_RM!R39</f>
        <v>10283.2253784534</v>
      </c>
      <c r="K39" s="163" t="n">
        <v>55805.3558342089</v>
      </c>
      <c r="L39" s="164" t="n">
        <f aca="false">SUM(C39:K39)</f>
        <v>122886.023089671</v>
      </c>
      <c r="M39" s="165" t="n">
        <f aca="false">(L39-L35)/L35</f>
        <v>0.0235803829272504</v>
      </c>
      <c r="Q39" s="110"/>
      <c r="R39" s="110"/>
      <c r="S39" s="110"/>
      <c r="T39" s="110"/>
      <c r="U39" s="110"/>
      <c r="V39" s="110"/>
      <c r="W39" s="110"/>
      <c r="X39" s="110"/>
      <c r="Y39" s="110"/>
    </row>
    <row r="40" customFormat="false" ht="12.75" hidden="false" customHeight="false" outlineLevel="0" collapsed="false">
      <c r="B40" s="160" t="s">
        <v>171</v>
      </c>
      <c r="C40" s="161" t="n">
        <f aca="false">INTRA_VL!C40+EXPT_VL!C40+EXPV_RM!C40</f>
        <v>11925.2962696317</v>
      </c>
      <c r="D40" s="161" t="n">
        <f aca="false">INTRA_VL!D40+EXPT_VL!D40+EXPV_RM!I40</f>
        <v>8336.63046531919</v>
      </c>
      <c r="E40" s="161" t="n">
        <f aca="false">INTRA_VL!E40+EXPT_VL!E40+EXPV_RM!J40</f>
        <v>5010.90688681354</v>
      </c>
      <c r="F40" s="161" t="n">
        <f aca="false">INTRA_VL!F40+EXPT_VL!F40+EXPV_RM!L40</f>
        <v>12459.7567462729</v>
      </c>
      <c r="G40" s="161" t="n">
        <f aca="false">INTRA_VL!G40+EXPT_VL!G40+EXPV_RM!M40</f>
        <v>1301.43900599034</v>
      </c>
      <c r="H40" s="161" t="n">
        <f aca="false">INTRA_VL!H40+EXPT_VL!H40+EXPV_RM!O40</f>
        <v>10939.0050147242</v>
      </c>
      <c r="I40" s="162" t="n">
        <f aca="false">INTRA_VL!I40+EXPT_VL!I40+EXPV_RM!Q40</f>
        <v>3528.8272852702</v>
      </c>
      <c r="J40" s="162" t="n">
        <f aca="false">INTRA_VL!J40+EXPT_VL!J40+EXPV_RM!R40</f>
        <v>9537.56017321505</v>
      </c>
      <c r="K40" s="163" t="n">
        <v>52859.5717126555</v>
      </c>
      <c r="L40" s="164" t="n">
        <f aca="false">SUM(C40:K40)</f>
        <v>115898.993559893</v>
      </c>
      <c r="M40" s="165" t="n">
        <f aca="false">(L40-L36)/L36</f>
        <v>0.0159293057254033</v>
      </c>
    </row>
    <row r="41" customFormat="false" ht="12.75" hidden="false" customHeight="false" outlineLevel="0" collapsed="false">
      <c r="B41" s="160" t="s">
        <v>172</v>
      </c>
      <c r="C41" s="161" t="n">
        <f aca="false">INTRA_VL!C41+EXPT_VL!C41+EXPV_RM!C41</f>
        <v>12136.0755597516</v>
      </c>
      <c r="D41" s="161" t="n">
        <f aca="false">INTRA_VL!D41+EXPT_VL!D41+EXPV_RM!I41</f>
        <v>8713.72709722276</v>
      </c>
      <c r="E41" s="161" t="n">
        <f aca="false">INTRA_VL!E41+EXPT_VL!E41+EXPV_RM!J41</f>
        <v>4817.15208904276</v>
      </c>
      <c r="F41" s="161" t="n">
        <f aca="false">INTRA_VL!F41+EXPT_VL!F41+EXPV_RM!L41</f>
        <v>14029.4133573067</v>
      </c>
      <c r="G41" s="161" t="n">
        <f aca="false">INTRA_VL!G41+EXPT_VL!G41+EXPV_RM!M41</f>
        <v>1248.69493318848</v>
      </c>
      <c r="H41" s="161" t="n">
        <f aca="false">INTRA_VL!H41+EXPT_VL!H41+EXPV_RM!O41</f>
        <v>11474.9966690292</v>
      </c>
      <c r="I41" s="162" t="n">
        <f aca="false">INTRA_VL!I41+EXPT_VL!I41+EXPV_RM!Q41</f>
        <v>4142.11526560766</v>
      </c>
      <c r="J41" s="162" t="n">
        <f aca="false">INTRA_VL!J41+EXPT_VL!J41+EXPV_RM!R41</f>
        <v>10596.6913945314</v>
      </c>
      <c r="K41" s="163" t="n">
        <v>55697.1604457443</v>
      </c>
      <c r="L41" s="164" t="n">
        <f aca="false">SUM(C41:K41)</f>
        <v>122856.026811425</v>
      </c>
      <c r="M41" s="165" t="n">
        <f aca="false">(L41-L37)/L37</f>
        <v>0.0324967234602046</v>
      </c>
    </row>
    <row r="42" customFormat="false" ht="12.75" hidden="false" customHeight="false" outlineLevel="0" collapsed="false">
      <c r="B42" s="160" t="s">
        <v>173</v>
      </c>
      <c r="C42" s="169" t="n">
        <f aca="false">INTRA_VL!C42+EXPT_VL!C42+EXPV_RM!C42</f>
        <v>12976.4181638208</v>
      </c>
      <c r="D42" s="169" t="n">
        <f aca="false">INTRA_VL!D42+EXPT_VL!D42+EXPV_RM!I42</f>
        <v>9139.96541782329</v>
      </c>
      <c r="E42" s="169" t="n">
        <f aca="false">INTRA_VL!E42+EXPT_VL!E42+EXPV_RM!J42</f>
        <v>4929.36073818835</v>
      </c>
      <c r="F42" s="169" t="n">
        <f aca="false">INTRA_VL!F42+EXPT_VL!F42+EXPV_RM!L42</f>
        <v>14079.9494621144</v>
      </c>
      <c r="G42" s="169" t="n">
        <f aca="false">INTRA_VL!G42+EXPT_VL!G42+EXPV_RM!M42</f>
        <v>1270.46162832915</v>
      </c>
      <c r="H42" s="169" t="n">
        <f aca="false">INTRA_VL!H42+EXPT_VL!H42+EXPV_RM!O42</f>
        <v>11880.4738202736</v>
      </c>
      <c r="I42" s="166" t="n">
        <f aca="false">INTRA_VL!I42+EXPT_VL!I42+EXPV_RM!Q42</f>
        <v>4379.70648315683</v>
      </c>
      <c r="J42" s="166" t="n">
        <f aca="false">INTRA_VL!J42+EXPT_VL!J42+EXPV_RM!R42</f>
        <v>11240.8688792629</v>
      </c>
      <c r="K42" s="167" t="n">
        <v>56819.7897850568</v>
      </c>
      <c r="L42" s="168" t="n">
        <f aca="false">SUM(C42:K42)</f>
        <v>126716.994378026</v>
      </c>
      <c r="M42" s="170" t="n">
        <f aca="false">(L42-L38)/L38</f>
        <v>0.0407051406782857</v>
      </c>
    </row>
    <row r="43" customFormat="false" ht="12.75" hidden="false" customHeight="false" outlineLevel="0" collapsed="false">
      <c r="B43" s="160" t="s">
        <v>174</v>
      </c>
      <c r="C43" s="169" t="n">
        <f aca="false">INTRA_VL!C43+EXPT_VL!C43+EXPV_RM!C43</f>
        <v>13955.9138921629</v>
      </c>
      <c r="D43" s="169" t="n">
        <f aca="false">INTRA_VL!D43+EXPT_VL!D43+EXPV_RM!I43</f>
        <v>9045.75718122764</v>
      </c>
      <c r="E43" s="169" t="n">
        <f aca="false">INTRA_VL!E43+EXPT_VL!E43+EXPV_RM!J43</f>
        <v>5270.29316988916</v>
      </c>
      <c r="F43" s="169" t="n">
        <f aca="false">INTRA_VL!F43+EXPT_VL!F43+EXPV_RM!L43</f>
        <v>14268.4344847329</v>
      </c>
      <c r="G43" s="169" t="n">
        <f aca="false">INTRA_VL!G43+EXPT_VL!G43+EXPV_RM!M43</f>
        <v>1407.47376084417</v>
      </c>
      <c r="H43" s="169" t="n">
        <f aca="false">INTRA_VL!H43+EXPT_VL!H43+EXPV_RM!O43</f>
        <v>12014.0438882682</v>
      </c>
      <c r="I43" s="166" t="n">
        <f aca="false">INTRA_VL!I43+EXPT_VL!I43+EXPV_RM!Q43</f>
        <v>4196.80004996141</v>
      </c>
      <c r="J43" s="166" t="n">
        <f aca="false">INTRA_VL!J43+EXPT_VL!J43+EXPV_RM!R43</f>
        <v>11515.7931455963</v>
      </c>
      <c r="K43" s="167" t="n">
        <v>59703.4660774249</v>
      </c>
      <c r="L43" s="168" t="n">
        <f aca="false">SUM(C43:K43)</f>
        <v>131377.975650108</v>
      </c>
      <c r="M43" s="170" t="n">
        <f aca="false">(L43-L39)/L39</f>
        <v>0.0691042996341392</v>
      </c>
    </row>
    <row r="44" customFormat="false" ht="12.75" hidden="false" customHeight="false" outlineLevel="0" collapsed="false">
      <c r="B44" s="160" t="s">
        <v>175</v>
      </c>
      <c r="C44" s="169" t="n">
        <f aca="false">INTRA_VL!C44+EXPT_VL!C44+EXPV_RM!C44</f>
        <v>12393.2308328126</v>
      </c>
      <c r="D44" s="169" t="n">
        <f aca="false">INTRA_VL!D44+EXPT_VL!D44+EXPV_RM!I44</f>
        <v>8853.09315380462</v>
      </c>
      <c r="E44" s="169" t="n">
        <f aca="false">INTRA_VL!E44+EXPT_VL!E44+EXPV_RM!J44</f>
        <v>5252.77340807245</v>
      </c>
      <c r="F44" s="169" t="n">
        <f aca="false">INTRA_VL!F44+EXPT_VL!F44+EXPV_RM!L44</f>
        <v>13341.1014825498</v>
      </c>
      <c r="G44" s="169" t="n">
        <f aca="false">INTRA_VL!G44+EXPT_VL!G44+EXPV_RM!M44</f>
        <v>1469.28823966757</v>
      </c>
      <c r="H44" s="169" t="n">
        <f aca="false">INTRA_VL!H44+EXPT_VL!H44+EXPV_RM!O44</f>
        <v>11775.3031729226</v>
      </c>
      <c r="I44" s="166" t="n">
        <f aca="false">INTRA_VL!I44+EXPT_VL!I44+EXPV_RM!Q44</f>
        <v>3773.468178439</v>
      </c>
      <c r="J44" s="166" t="n">
        <f aca="false">INTRA_VL!J44+EXPT_VL!J44+EXPV_RM!R44</f>
        <v>10692.1071621962</v>
      </c>
      <c r="K44" s="167" t="n">
        <v>56928.495734092</v>
      </c>
      <c r="L44" s="168" t="n">
        <f aca="false">SUM(C44:K44)</f>
        <v>124478.861364557</v>
      </c>
      <c r="M44" s="170" t="n">
        <f aca="false">(L44-L40)/L40</f>
        <v>0.0740288378796875</v>
      </c>
    </row>
    <row r="45" customFormat="false" ht="12.75" hidden="false" customHeight="false" outlineLevel="0" collapsed="false">
      <c r="B45" s="160" t="s">
        <v>176</v>
      </c>
      <c r="C45" s="169" t="n">
        <f aca="false">INTRA_VL!C45+EXPT_VL!C45+EXPV_RM!C45</f>
        <v>13507.3282358857</v>
      </c>
      <c r="D45" s="169" t="n">
        <f aca="false">INTRA_VL!D45+EXPT_VL!D45+EXPV_RM!I45</f>
        <v>9023.67847090789</v>
      </c>
      <c r="E45" s="169" t="n">
        <f aca="false">INTRA_VL!E45+EXPT_VL!E45+EXPV_RM!J45</f>
        <v>5736.23554628372</v>
      </c>
      <c r="F45" s="169" t="n">
        <f aca="false">INTRA_VL!F45+EXPT_VL!F45+EXPV_RM!L45</f>
        <v>14505.614323937</v>
      </c>
      <c r="G45" s="169" t="n">
        <f aca="false">INTRA_VL!G45+EXPT_VL!G45+EXPV_RM!M45</f>
        <v>1415.24931615776</v>
      </c>
      <c r="H45" s="169" t="n">
        <f aca="false">INTRA_VL!H45+EXPT_VL!H45+EXPV_RM!O45</f>
        <v>12405.5410383192</v>
      </c>
      <c r="I45" s="166" t="n">
        <f aca="false">INTRA_VL!I45+EXPT_VL!I45+EXPV_RM!Q45</f>
        <v>3927.4390175259</v>
      </c>
      <c r="J45" s="166" t="n">
        <f aca="false">INTRA_VL!J45+EXPT_VL!J45+EXPV_RM!R45</f>
        <v>11742.9907548282</v>
      </c>
      <c r="K45" s="167" t="n">
        <v>59448.2175355474</v>
      </c>
      <c r="L45" s="168" t="n">
        <f aca="false">SUM(C45:K45)</f>
        <v>131712.294239393</v>
      </c>
      <c r="M45" s="170" t="n">
        <f aca="false">(L45-L41)/L41</f>
        <v>0.0720865525104575</v>
      </c>
    </row>
    <row r="46" customFormat="false" ht="12.75" hidden="false" customHeight="false" outlineLevel="0" collapsed="false">
      <c r="B46" s="160" t="s">
        <v>177</v>
      </c>
      <c r="C46" s="161" t="n">
        <f aca="false">INTRA_VL!C46+EXPT_VL!C46+EXPV_RM!C46</f>
        <v>13526.9342743208</v>
      </c>
      <c r="D46" s="161" t="n">
        <f aca="false">INTRA_VL!D46+EXPT_VL!D46+EXPV_RM!I46</f>
        <v>8555.89718673171</v>
      </c>
      <c r="E46" s="161" t="n">
        <f aca="false">INTRA_VL!E46+EXPT_VL!E46+EXPV_RM!J46</f>
        <v>5326.77635687026</v>
      </c>
      <c r="F46" s="161" t="n">
        <f aca="false">INTRA_VL!F46+EXPT_VL!F46+EXPV_RM!L46</f>
        <v>14668.7670973078</v>
      </c>
      <c r="G46" s="161" t="n">
        <f aca="false">INTRA_VL!G46+EXPT_VL!G46+EXPV_RM!M46</f>
        <v>1774.54674539981</v>
      </c>
      <c r="H46" s="161" t="n">
        <f aca="false">INTRA_VL!H46+EXPT_VL!H46+EXPV_RM!O46</f>
        <v>12713.3441665879</v>
      </c>
      <c r="I46" s="162" t="n">
        <f aca="false">INTRA_VL!I46+EXPT_VL!I46+EXPV_RM!Q46</f>
        <v>3814.82841414334</v>
      </c>
      <c r="J46" s="162" t="n">
        <f aca="false">INTRA_VL!J46+EXPT_VL!J46+EXPV_RM!R46</f>
        <v>11110.4026721289</v>
      </c>
      <c r="K46" s="163" t="n">
        <v>58385.2599195114</v>
      </c>
      <c r="L46" s="164" t="n">
        <f aca="false">SUM(C46:K46)</f>
        <v>129876.756833002</v>
      </c>
      <c r="M46" s="165" t="n">
        <f aca="false">(L46-L42)/L42</f>
        <v>0.0249355855580788</v>
      </c>
    </row>
    <row r="47" customFormat="false" ht="12.75" hidden="false" customHeight="false" outlineLevel="0" collapsed="false">
      <c r="B47" s="160" t="s">
        <v>178</v>
      </c>
      <c r="C47" s="161" t="n">
        <f aca="false">INTRA_VL!C47+EXPT_VL!C47+EXPV_RM!C47</f>
        <v>15278.6985389739</v>
      </c>
      <c r="D47" s="161" t="n">
        <f aca="false">INTRA_VL!D47+EXPT_VL!D47+EXPV_RM!I47</f>
        <v>9190.87289605458</v>
      </c>
      <c r="E47" s="161" t="n">
        <f aca="false">INTRA_VL!E47+EXPT_VL!E47+EXPV_RM!J47</f>
        <v>5796.25832613596</v>
      </c>
      <c r="F47" s="161" t="n">
        <f aca="false">INTRA_VL!F47+EXPT_VL!F47+EXPV_RM!L47</f>
        <v>15624.5006407933</v>
      </c>
      <c r="G47" s="161" t="n">
        <f aca="false">INTRA_VL!G47+EXPT_VL!G47+EXPV_RM!M47</f>
        <v>1769.35944650799</v>
      </c>
      <c r="H47" s="161" t="n">
        <f aca="false">INTRA_VL!H47+EXPT_VL!H47+EXPV_RM!O47</f>
        <v>12988.1233516388</v>
      </c>
      <c r="I47" s="162" t="n">
        <f aca="false">INTRA_VL!I47+EXPT_VL!I47+EXPV_RM!Q47</f>
        <v>4665.45226384408</v>
      </c>
      <c r="J47" s="162" t="n">
        <f aca="false">INTRA_VL!J47+EXPT_VL!J47+EXPV_RM!R47</f>
        <v>12988.5144812362</v>
      </c>
      <c r="K47" s="163" t="n">
        <v>63395.1233738538</v>
      </c>
      <c r="L47" s="164" t="n">
        <f aca="false">SUM(C47:K47)</f>
        <v>141696.903319039</v>
      </c>
      <c r="M47" s="165" t="n">
        <f aca="false">(L47-L43)/L43</f>
        <v>0.0785438169363555</v>
      </c>
    </row>
    <row r="48" customFormat="false" ht="12.75" hidden="false" customHeight="false" outlineLevel="0" collapsed="false">
      <c r="B48" s="160" t="s">
        <v>179</v>
      </c>
      <c r="C48" s="161" t="n">
        <f aca="false">INTRA_VL!C48+EXPT_VL!C48+EXPV_RM!C48</f>
        <v>13982.2325014641</v>
      </c>
      <c r="D48" s="161" t="n">
        <f aca="false">INTRA_VL!D48+EXPT_VL!D48+EXPV_RM!I48</f>
        <v>9028.13830592005</v>
      </c>
      <c r="E48" s="161" t="n">
        <f aca="false">INTRA_VL!E48+EXPT_VL!E48+EXPV_RM!J48</f>
        <v>5903.88204415828</v>
      </c>
      <c r="F48" s="161" t="n">
        <f aca="false">INTRA_VL!F48+EXPT_VL!F48+EXPV_RM!L48</f>
        <v>14559.1878803589</v>
      </c>
      <c r="G48" s="161" t="n">
        <f aca="false">INTRA_VL!G48+EXPT_VL!G48+EXPV_RM!M48</f>
        <v>1647.89350747944</v>
      </c>
      <c r="H48" s="161" t="n">
        <f aca="false">INTRA_VL!H48+EXPT_VL!H48+EXPV_RM!O48</f>
        <v>13308.6233216753</v>
      </c>
      <c r="I48" s="162" t="n">
        <f aca="false">INTRA_VL!I48+EXPT_VL!I48+EXPV_RM!Q48</f>
        <v>3968.35865201225</v>
      </c>
      <c r="J48" s="162" t="n">
        <f aca="false">INTRA_VL!J48+EXPT_VL!J48+EXPV_RM!R48</f>
        <v>12650.8754710839</v>
      </c>
      <c r="K48" s="163" t="n">
        <v>60486.7535100542</v>
      </c>
      <c r="L48" s="164" t="n">
        <f aca="false">SUM(C48:K48)</f>
        <v>135535.945194206</v>
      </c>
      <c r="M48" s="165" t="n">
        <f aca="false">(L48-L44)/L44</f>
        <v>0.0888270000901365</v>
      </c>
    </row>
    <row r="49" customFormat="false" ht="12.75" hidden="false" customHeight="false" outlineLevel="0" collapsed="false">
      <c r="B49" s="160" t="s">
        <v>180</v>
      </c>
      <c r="C49" s="161" t="n">
        <f aca="false">INTRA_VL!C49+EXPT_VL!C49+EXPV_RM!C49</f>
        <v>14359.6101816768</v>
      </c>
      <c r="D49" s="161" t="n">
        <f aca="false">INTRA_VL!D49+EXPT_VL!D49+EXPV_RM!I49</f>
        <v>9317.00853707213</v>
      </c>
      <c r="E49" s="161" t="n">
        <f aca="false">INTRA_VL!E49+EXPT_VL!E49+EXPV_RM!J49</f>
        <v>6255.98198319632</v>
      </c>
      <c r="F49" s="161" t="n">
        <f aca="false">INTRA_VL!F49+EXPT_VL!F49+EXPV_RM!L49</f>
        <v>15490.9273353234</v>
      </c>
      <c r="G49" s="161" t="n">
        <f aca="false">INTRA_VL!G49+EXPT_VL!G49+EXPV_RM!M49</f>
        <v>1560.90937537491</v>
      </c>
      <c r="H49" s="161" t="n">
        <f aca="false">INTRA_VL!H49+EXPT_VL!H49+EXPV_RM!O49</f>
        <v>13514.6855769345</v>
      </c>
      <c r="I49" s="162" t="n">
        <f aca="false">INTRA_VL!I49+EXPT_VL!I49+EXPV_RM!Q49</f>
        <v>4295.61868514456</v>
      </c>
      <c r="J49" s="162" t="n">
        <f aca="false">INTRA_VL!J49+EXPT_VL!J49+EXPV_RM!R49</f>
        <v>12883.6623491529</v>
      </c>
      <c r="K49" s="163" t="n">
        <v>61836.5818701309</v>
      </c>
      <c r="L49" s="164" t="n">
        <f aca="false">SUM(C49:K49)</f>
        <v>139514.985894006</v>
      </c>
      <c r="M49" s="165" t="n">
        <f aca="false">(L49-L45)/L45</f>
        <v>0.0592404201875927</v>
      </c>
    </row>
    <row r="50" customFormat="false" ht="12.75" hidden="false" customHeight="false" outlineLevel="0" collapsed="false">
      <c r="B50" s="160" t="s">
        <v>181</v>
      </c>
      <c r="C50" s="169" t="n">
        <f aca="false">INTRA_VL!C50+EXPT_VL!C50+EXPV_RM!C50</f>
        <v>15686.5436112979</v>
      </c>
      <c r="D50" s="169" t="n">
        <f aca="false">INTRA_VL!D50+EXPT_VL!D50+EXPV_RM!I50</f>
        <v>9732.07404264219</v>
      </c>
      <c r="E50" s="169" t="n">
        <f aca="false">INTRA_VL!E50+EXPT_VL!E50+EXPV_RM!J50</f>
        <v>6453.12314706586</v>
      </c>
      <c r="F50" s="169" t="n">
        <f aca="false">INTRA_VL!F50+EXPT_VL!F50+EXPV_RM!L50</f>
        <v>15691.4449126589</v>
      </c>
      <c r="G50" s="169" t="n">
        <f aca="false">INTRA_VL!G50+EXPT_VL!G50+EXPV_RM!M50</f>
        <v>1601.74818935188</v>
      </c>
      <c r="H50" s="169" t="n">
        <f aca="false">INTRA_VL!H50+EXPT_VL!H50+EXPV_RM!O50</f>
        <v>14068.0955686029</v>
      </c>
      <c r="I50" s="166" t="n">
        <f aca="false">INTRA_VL!I50+EXPT_VL!I50+EXPV_RM!Q50</f>
        <v>4149.09551689814</v>
      </c>
      <c r="J50" s="166" t="n">
        <f aca="false">INTRA_VL!J50+EXPT_VL!J50+EXPV_RM!R50</f>
        <v>13631.1824647957</v>
      </c>
      <c r="K50" s="167" t="n">
        <v>66851.4865996077</v>
      </c>
      <c r="L50" s="168" t="n">
        <f aca="false">SUM(C50:K50)</f>
        <v>147864.794052921</v>
      </c>
      <c r="M50" s="170" t="n">
        <f aca="false">(L50-L46)/L46</f>
        <v>0.138500819227021</v>
      </c>
    </row>
    <row r="51" customFormat="false" ht="12.75" hidden="false" customHeight="false" outlineLevel="0" collapsed="false">
      <c r="B51" s="160" t="s">
        <v>182</v>
      </c>
      <c r="C51" s="169" t="n">
        <f aca="false">INTRA_VL!C51+EXPT_VL!C51+EXPV_RM!C51</f>
        <v>16888.644398611</v>
      </c>
      <c r="D51" s="169" t="n">
        <f aca="false">INTRA_VL!D51+EXPT_VL!D51+EXPV_RM!I51</f>
        <v>10039.8498765847</v>
      </c>
      <c r="E51" s="169" t="n">
        <f aca="false">INTRA_VL!E51+EXPT_VL!E51+EXPV_RM!J51</f>
        <v>6456.83118091115</v>
      </c>
      <c r="F51" s="169" t="n">
        <f aca="false">INTRA_VL!F51+EXPT_VL!F51+EXPV_RM!L51</f>
        <v>15847.1823330186</v>
      </c>
      <c r="G51" s="169" t="n">
        <f aca="false">INTRA_VL!G51+EXPT_VL!G51+EXPV_RM!M51</f>
        <v>1680.51286651417</v>
      </c>
      <c r="H51" s="169" t="n">
        <f aca="false">INTRA_VL!H51+EXPT_VL!H51+EXPV_RM!O51</f>
        <v>14383.1817489475</v>
      </c>
      <c r="I51" s="166" t="n">
        <f aca="false">INTRA_VL!I51+EXPT_VL!I51+EXPV_RM!Q51</f>
        <v>5173.01411100446</v>
      </c>
      <c r="J51" s="166" t="n">
        <f aca="false">INTRA_VL!J51+EXPT_VL!J51+EXPV_RM!R51</f>
        <v>13047.9639528419</v>
      </c>
      <c r="K51" s="167" t="n">
        <v>66928.5006485161</v>
      </c>
      <c r="L51" s="168" t="n">
        <f aca="false">SUM(C51:K51)</f>
        <v>150445.68111695</v>
      </c>
      <c r="M51" s="170" t="n">
        <f aca="false">(L51-L47)/L47</f>
        <v>0.0617429004655981</v>
      </c>
    </row>
    <row r="52" customFormat="false" ht="12.75" hidden="false" customHeight="false" outlineLevel="0" collapsed="false">
      <c r="B52" s="160" t="s">
        <v>183</v>
      </c>
      <c r="C52" s="169" t="n">
        <f aca="false">INTRA_VL!C52+EXPT_VL!C52+EXPV_RM!C52</f>
        <v>15558.6065897617</v>
      </c>
      <c r="D52" s="169" t="n">
        <f aca="false">INTRA_VL!D52+EXPT_VL!D52+EXPV_RM!I52</f>
        <v>9812.37837428079</v>
      </c>
      <c r="E52" s="169" t="n">
        <f aca="false">INTRA_VL!E52+EXPT_VL!E52+EXPV_RM!J52</f>
        <v>6032.5541373717</v>
      </c>
      <c r="F52" s="169" t="n">
        <f aca="false">INTRA_VL!F52+EXPT_VL!F52+EXPV_RM!L52</f>
        <v>14359.798857001</v>
      </c>
      <c r="G52" s="169" t="n">
        <f aca="false">INTRA_VL!G52+EXPT_VL!G52+EXPV_RM!M52</f>
        <v>1450.11300796212</v>
      </c>
      <c r="H52" s="169" t="n">
        <f aca="false">INTRA_VL!H52+EXPT_VL!H52+EXPV_RM!O52</f>
        <v>14117.4456078383</v>
      </c>
      <c r="I52" s="166" t="n">
        <f aca="false">INTRA_VL!I52+EXPT_VL!I52+EXPV_RM!Q52</f>
        <v>4548.50309338106</v>
      </c>
      <c r="J52" s="166" t="n">
        <f aca="false">INTRA_VL!J52+EXPT_VL!J52+EXPV_RM!R52</f>
        <v>11869.4818705037</v>
      </c>
      <c r="K52" s="167" t="n">
        <v>63673.5346898827</v>
      </c>
      <c r="L52" s="168" t="n">
        <f aca="false">SUM(C52:K52)</f>
        <v>141422.416227983</v>
      </c>
      <c r="M52" s="170" t="n">
        <f aca="false">(L52-L48)/L48</f>
        <v>0.043431069339887</v>
      </c>
    </row>
    <row r="53" customFormat="false" ht="12.75" hidden="false" customHeight="false" outlineLevel="0" collapsed="false">
      <c r="B53" s="160" t="s">
        <v>184</v>
      </c>
      <c r="C53" s="169" t="n">
        <f aca="false">INTRA_VL!C53+EXPT_VL!C53+EXPV_RM!C53</f>
        <v>15463.0618008784</v>
      </c>
      <c r="D53" s="169" t="n">
        <f aca="false">INTRA_VL!D53+EXPT_VL!D53+EXPV_RM!I53</f>
        <v>10264.0093117059</v>
      </c>
      <c r="E53" s="169" t="n">
        <f aca="false">INTRA_VL!E53+EXPT_VL!E53+EXPV_RM!J53</f>
        <v>6501.65679133273</v>
      </c>
      <c r="F53" s="169" t="n">
        <f aca="false">INTRA_VL!F53+EXPT_VL!F53+EXPV_RM!L53</f>
        <v>15892.8278563191</v>
      </c>
      <c r="G53" s="169" t="n">
        <f aca="false">INTRA_VL!G53+EXPT_VL!G53+EXPV_RM!M53</f>
        <v>1416.56591267571</v>
      </c>
      <c r="H53" s="169" t="n">
        <f aca="false">INTRA_VL!H53+EXPT_VL!H53+EXPV_RM!O53</f>
        <v>13909.8027173743</v>
      </c>
      <c r="I53" s="166" t="n">
        <f aca="false">INTRA_VL!I53+EXPT_VL!I53+EXPV_RM!Q53</f>
        <v>4383.02582193226</v>
      </c>
      <c r="J53" s="166" t="n">
        <f aca="false">INTRA_VL!J53+EXPT_VL!J53+EXPV_RM!R53</f>
        <v>13491.4033788447</v>
      </c>
      <c r="K53" s="167" t="n">
        <v>68405.3685252337</v>
      </c>
      <c r="L53" s="168" t="n">
        <f aca="false">SUM(C53:K53)</f>
        <v>149727.722116297</v>
      </c>
      <c r="M53" s="170" t="n">
        <f aca="false">(L53-L49)/L49</f>
        <v>0.0732017149043001</v>
      </c>
    </row>
    <row r="54" customFormat="false" ht="12.75" hidden="false" customHeight="false" outlineLevel="0" collapsed="false">
      <c r="B54" s="160" t="s">
        <v>185</v>
      </c>
      <c r="C54" s="161" t="n">
        <f aca="false">INTRA_VL!C54+EXPT_VL!C54+EXPV_RM!C54</f>
        <v>16903.0409552133</v>
      </c>
      <c r="D54" s="161" t="n">
        <f aca="false">INTRA_VL!D54+EXPT_VL!D54+EXPV_RM!I54</f>
        <v>10213.9372689634</v>
      </c>
      <c r="E54" s="161" t="n">
        <f aca="false">INTRA_VL!E54+EXPT_VL!E54+EXPV_RM!J54</f>
        <v>6340.24973977999</v>
      </c>
      <c r="F54" s="161" t="n">
        <f aca="false">INTRA_VL!F54+EXPT_VL!F54+EXPV_RM!L54</f>
        <v>17103.0158670962</v>
      </c>
      <c r="G54" s="161" t="n">
        <f aca="false">INTRA_VL!G54+EXPT_VL!G54+EXPV_RM!M54</f>
        <v>1676.66386646617</v>
      </c>
      <c r="H54" s="161" t="n">
        <f aca="false">INTRA_VL!H54+EXPT_VL!H54+EXPV_RM!O54</f>
        <v>14758.3792570633</v>
      </c>
      <c r="I54" s="162" t="n">
        <f aca="false">INTRA_VL!I54+EXPT_VL!I54+EXPV_RM!Q54</f>
        <v>5230.01736813434</v>
      </c>
      <c r="J54" s="162" t="n">
        <f aca="false">INTRA_VL!J54+EXPT_VL!J54+EXPV_RM!R54</f>
        <v>13896.4351527179</v>
      </c>
      <c r="K54" s="163" t="n">
        <v>71038.4244226528</v>
      </c>
      <c r="L54" s="164" t="n">
        <f aca="false">SUM(C54:K54)</f>
        <v>157160.163898087</v>
      </c>
      <c r="M54" s="165" t="n">
        <f aca="false">(L54-L50)/L50</f>
        <v>0.0628639826315873</v>
      </c>
    </row>
    <row r="55" customFormat="false" ht="12.75" hidden="false" customHeight="false" outlineLevel="0" collapsed="false">
      <c r="B55" s="160" t="s">
        <v>186</v>
      </c>
      <c r="C55" s="161" t="n">
        <f aca="false">INTRA_VL!C55+EXPT_VL!C55+EXPV_RM!C55</f>
        <v>17489.2345171357</v>
      </c>
      <c r="D55" s="161" t="n">
        <f aca="false">INTRA_VL!D55+EXPT_VL!D55+EXPV_RM!I55</f>
        <v>10743.798175613</v>
      </c>
      <c r="E55" s="161" t="n">
        <f aca="false">INTRA_VL!E55+EXPT_VL!E55+EXPV_RM!J55</f>
        <v>6896.45456109035</v>
      </c>
      <c r="F55" s="161" t="n">
        <f aca="false">INTRA_VL!F55+EXPT_VL!F55+EXPV_RM!L55</f>
        <v>17171.8443420237</v>
      </c>
      <c r="G55" s="161" t="n">
        <f aca="false">INTRA_VL!G55+EXPT_VL!G55+EXPV_RM!M55</f>
        <v>1695.65731880595</v>
      </c>
      <c r="H55" s="161" t="n">
        <f aca="false">INTRA_VL!H55+EXPT_VL!H55+EXPV_RM!O55</f>
        <v>14695.9454303709</v>
      </c>
      <c r="I55" s="162" t="n">
        <f aca="false">INTRA_VL!I55+EXPT_VL!I55+EXPV_RM!Q55</f>
        <v>5278.65083491334</v>
      </c>
      <c r="J55" s="162" t="n">
        <f aca="false">INTRA_VL!J55+EXPT_VL!J55+EXPV_RM!R55</f>
        <v>14984.7025961045</v>
      </c>
      <c r="K55" s="163" t="n">
        <v>71768.5139199162</v>
      </c>
      <c r="L55" s="164" t="n">
        <f aca="false">SUM(C55:K55)</f>
        <v>160724.801695974</v>
      </c>
      <c r="M55" s="165" t="n">
        <f aca="false">(L55-L51)/L51</f>
        <v>0.0683244643695263</v>
      </c>
    </row>
    <row r="56" customFormat="false" ht="12.75" hidden="false" customHeight="false" outlineLevel="0" collapsed="false">
      <c r="B56" s="160" t="s">
        <v>187</v>
      </c>
      <c r="C56" s="161" t="n">
        <f aca="false">INTRA_VL!C56+EXPT_VL!C56+EXPV_RM!C56</f>
        <v>15972.3114268093</v>
      </c>
      <c r="D56" s="161" t="n">
        <f aca="false">INTRA_VL!D56+EXPT_VL!D56+EXPV_RM!I56</f>
        <v>10180.8714994375</v>
      </c>
      <c r="E56" s="161" t="n">
        <f aca="false">INTRA_VL!E56+EXPT_VL!E56+EXPV_RM!J56</f>
        <v>7114.28085676126</v>
      </c>
      <c r="F56" s="161" t="n">
        <f aca="false">INTRA_VL!F56+EXPT_VL!F56+EXPV_RM!L56</f>
        <v>16338.5715998588</v>
      </c>
      <c r="G56" s="161" t="n">
        <f aca="false">INTRA_VL!G56+EXPT_VL!G56+EXPV_RM!M56</f>
        <v>1808.11088254686</v>
      </c>
      <c r="H56" s="161" t="n">
        <f aca="false">INTRA_VL!H56+EXPT_VL!H56+EXPV_RM!O56</f>
        <v>14052.9387567386</v>
      </c>
      <c r="I56" s="162" t="n">
        <f aca="false">INTRA_VL!I56+EXPT_VL!I56+EXPV_RM!Q56</f>
        <v>5240.6084752589</v>
      </c>
      <c r="J56" s="162" t="n">
        <f aca="false">INTRA_VL!J56+EXPT_VL!J56+EXPV_RM!R56</f>
        <v>14235.7675721249</v>
      </c>
      <c r="K56" s="163" t="n">
        <v>68994.4138414365</v>
      </c>
      <c r="L56" s="164" t="n">
        <f aca="false">SUM(C56:K56)</f>
        <v>153937.874910973</v>
      </c>
      <c r="M56" s="165" t="n">
        <f aca="false">(L56-L52)/L52</f>
        <v>0.0884969937355168</v>
      </c>
    </row>
    <row r="57" customFormat="false" ht="12.75" hidden="false" customHeight="false" outlineLevel="0" collapsed="false">
      <c r="B57" s="160" t="s">
        <v>188</v>
      </c>
      <c r="C57" s="161" t="n">
        <f aca="false">INTRA_VL!C57+EXPT_VL!C57+EXPV_RM!C57</f>
        <v>16891.5730451306</v>
      </c>
      <c r="D57" s="161" t="n">
        <f aca="false">INTRA_VL!D57+EXPT_VL!D57+EXPV_RM!I57</f>
        <v>10813.0277204989</v>
      </c>
      <c r="E57" s="161" t="n">
        <f aca="false">INTRA_VL!E57+EXPT_VL!E57+EXPV_RM!J57</f>
        <v>7210.83701708337</v>
      </c>
      <c r="F57" s="161" t="n">
        <f aca="false">INTRA_VL!F57+EXPT_VL!F57+EXPV_RM!L57</f>
        <v>16886.5281421501</v>
      </c>
      <c r="G57" s="161" t="n">
        <f aca="false">INTRA_VL!G57+EXPT_VL!G57+EXPV_RM!M57</f>
        <v>1725.98535546816</v>
      </c>
      <c r="H57" s="161" t="n">
        <f aca="false">INTRA_VL!H57+EXPT_VL!H57+EXPV_RM!O57</f>
        <v>14242.8518863883</v>
      </c>
      <c r="I57" s="162" t="n">
        <f aca="false">INTRA_VL!I57+EXPT_VL!I57+EXPV_RM!Q57</f>
        <v>4413.90860060216</v>
      </c>
      <c r="J57" s="162" t="n">
        <f aca="false">INTRA_VL!J57+EXPT_VL!J57+EXPV_RM!R57</f>
        <v>15076.2650763348</v>
      </c>
      <c r="K57" s="163" t="n">
        <v>72014.288569537</v>
      </c>
      <c r="L57" s="164" t="n">
        <f aca="false">SUM(C57:K57)</f>
        <v>159275.265413193</v>
      </c>
      <c r="M57" s="165" t="n">
        <f aca="false">(L57-L53)/L53</f>
        <v>0.0637660358546078</v>
      </c>
    </row>
    <row r="58" customFormat="false" ht="12.75" hidden="false" customHeight="false" outlineLevel="0" collapsed="false">
      <c r="B58" s="160" t="s">
        <v>189</v>
      </c>
      <c r="C58" s="169" t="n">
        <f aca="false">INTRA_VL!C58+EXPT_VL!C58+EXPV_RM!C58</f>
        <v>17007.0924164645</v>
      </c>
      <c r="D58" s="169" t="n">
        <f aca="false">INTRA_VL!D58+EXPT_VL!D58+EXPV_RM!I58</f>
        <v>11322.1824851033</v>
      </c>
      <c r="E58" s="169" t="n">
        <f aca="false">INTRA_VL!E58+EXPT_VL!E58+EXPV_RM!J58</f>
        <v>7309.71557657475</v>
      </c>
      <c r="F58" s="169" t="n">
        <f aca="false">INTRA_VL!F58+EXPT_VL!F58+EXPV_RM!L58</f>
        <v>17170.4217076311</v>
      </c>
      <c r="G58" s="169" t="n">
        <f aca="false">INTRA_VL!G58+EXPT_VL!G58+EXPV_RM!M58</f>
        <v>1892.86752612785</v>
      </c>
      <c r="H58" s="169" t="n">
        <f aca="false">INTRA_VL!H58+EXPT_VL!H58+EXPV_RM!O58</f>
        <v>13795.2698747062</v>
      </c>
      <c r="I58" s="166" t="n">
        <f aca="false">INTRA_VL!I58+EXPT_VL!I58+EXPV_RM!Q58</f>
        <v>4582.77493022796</v>
      </c>
      <c r="J58" s="166" t="n">
        <f aca="false">INTRA_VL!J58+EXPT_VL!J58+EXPV_RM!R58</f>
        <v>14630.4163203229</v>
      </c>
      <c r="K58" s="167" t="n">
        <v>70300.9630081157</v>
      </c>
      <c r="L58" s="168" t="n">
        <f aca="false">SUM(C58:K58)</f>
        <v>158011.703845274</v>
      </c>
      <c r="M58" s="170" t="n">
        <f aca="false">(L58-L54)/L54</f>
        <v>0.00541829383519293</v>
      </c>
    </row>
    <row r="59" customFormat="false" ht="12.75" hidden="false" customHeight="false" outlineLevel="0" collapsed="false">
      <c r="B59" s="160" t="s">
        <v>190</v>
      </c>
      <c r="C59" s="169" t="n">
        <f aca="false">INTRA_VL!C59+EXPT_VL!C59+EXPV_RM!C59</f>
        <v>17737.5189568702</v>
      </c>
      <c r="D59" s="169" t="n">
        <f aca="false">INTRA_VL!D59+EXPT_VL!D59+EXPV_RM!I59</f>
        <v>10634.5393200354</v>
      </c>
      <c r="E59" s="169" t="n">
        <f aca="false">INTRA_VL!E59+EXPT_VL!E59+EXPV_RM!J59</f>
        <v>7407.58811639079</v>
      </c>
      <c r="F59" s="169" t="n">
        <f aca="false">INTRA_VL!F59+EXPT_VL!F59+EXPV_RM!L59</f>
        <v>16884.4102132442</v>
      </c>
      <c r="G59" s="169" t="n">
        <f aca="false">INTRA_VL!G59+EXPT_VL!G59+EXPV_RM!M59</f>
        <v>2079.28652371951</v>
      </c>
      <c r="H59" s="169" t="n">
        <f aca="false">INTRA_VL!H59+EXPT_VL!H59+EXPV_RM!O59</f>
        <v>13644.5829447453</v>
      </c>
      <c r="I59" s="166" t="n">
        <f aca="false">INTRA_VL!I59+EXPT_VL!I59+EXPV_RM!Q59</f>
        <v>5031.33072341111</v>
      </c>
      <c r="J59" s="166" t="n">
        <f aca="false">INTRA_VL!J59+EXPT_VL!J59+EXPV_RM!R59</f>
        <v>14940.9468498716</v>
      </c>
      <c r="K59" s="167" t="n">
        <v>70457.0225085903</v>
      </c>
      <c r="L59" s="168" t="n">
        <f aca="false">SUM(C59:K59)</f>
        <v>158817.226156878</v>
      </c>
      <c r="M59" s="170" t="n">
        <f aca="false">(L59-L55)/L55</f>
        <v>-0.0118685823156507</v>
      </c>
    </row>
    <row r="60" customFormat="false" ht="13.5" hidden="false" customHeight="true" outlineLevel="0" collapsed="false">
      <c r="B60" s="160" t="s">
        <v>191</v>
      </c>
      <c r="C60" s="169" t="n">
        <f aca="false">INTRA_VL!C60+EXPT_VL!C60+EXPV_RM!C60</f>
        <v>15279.9421714447</v>
      </c>
      <c r="D60" s="169" t="n">
        <f aca="false">INTRA_VL!D60+EXPT_VL!D60+EXPV_RM!I60</f>
        <v>10621.1070336332</v>
      </c>
      <c r="E60" s="169" t="n">
        <f aca="false">INTRA_VL!E60+EXPT_VL!E60+EXPV_RM!J60</f>
        <v>7122.29199351255</v>
      </c>
      <c r="F60" s="169" t="n">
        <f aca="false">INTRA_VL!F60+EXPT_VL!F60+EXPV_RM!L60</f>
        <v>15468.4342319203</v>
      </c>
      <c r="G60" s="169" t="n">
        <f aca="false">INTRA_VL!G60+EXPT_VL!G60+EXPV_RM!M60</f>
        <v>1970.42409049623</v>
      </c>
      <c r="H60" s="169" t="n">
        <f aca="false">INTRA_VL!H60+EXPT_VL!H60+EXPV_RM!O60</f>
        <v>13376.1050431923</v>
      </c>
      <c r="I60" s="166" t="n">
        <f aca="false">INTRA_VL!I60+EXPT_VL!I60+EXPV_RM!Q60</f>
        <v>4854.07432318878</v>
      </c>
      <c r="J60" s="166" t="n">
        <f aca="false">INTRA_VL!J60+EXPT_VL!J60+EXPV_RM!R60</f>
        <v>14468.0026743585</v>
      </c>
      <c r="K60" s="167" t="n">
        <v>71021.2499077344</v>
      </c>
      <c r="L60" s="168" t="n">
        <f aca="false">SUM(C60:K60)</f>
        <v>154181.631469481</v>
      </c>
      <c r="M60" s="170" t="n">
        <f aca="false">(L60-L56)/L56</f>
        <v>0.00158347358406358</v>
      </c>
    </row>
    <row r="61" customFormat="false" ht="12.75" hidden="false" customHeight="false" outlineLevel="0" collapsed="false">
      <c r="B61" s="160" t="s">
        <v>192</v>
      </c>
      <c r="C61" s="169" t="n">
        <f aca="false">INTRA_VL!C61+EXPT_VL!C61+EXPV_RM!C61</f>
        <v>14860.9142215283</v>
      </c>
      <c r="D61" s="169" t="n">
        <f aca="false">INTRA_VL!D61+EXPT_VL!D61+EXPV_RM!I61</f>
        <v>9917.78223636049</v>
      </c>
      <c r="E61" s="169" t="n">
        <f aca="false">INTRA_VL!E61+EXPT_VL!E61+EXPV_RM!J61</f>
        <v>6350.67502119098</v>
      </c>
      <c r="F61" s="169" t="n">
        <f aca="false">INTRA_VL!F61+EXPT_VL!F61+EXPV_RM!L61</f>
        <v>14749.9371769743</v>
      </c>
      <c r="G61" s="169" t="n">
        <f aca="false">INTRA_VL!G61+EXPT_VL!G61+EXPV_RM!M61</f>
        <v>1991.64148963866</v>
      </c>
      <c r="H61" s="169" t="n">
        <f aca="false">INTRA_VL!H61+EXPT_VL!H61+EXPV_RM!O61</f>
        <v>12877.9090522347</v>
      </c>
      <c r="I61" s="166" t="n">
        <f aca="false">INTRA_VL!I61+EXPT_VL!I61+EXPV_RM!Q61</f>
        <v>4079.96325923404</v>
      </c>
      <c r="J61" s="166" t="n">
        <f aca="false">INTRA_VL!J61+EXPT_VL!J61+EXPV_RM!R61</f>
        <v>12937.40273869</v>
      </c>
      <c r="K61" s="167" t="n">
        <v>64734.6521604741</v>
      </c>
      <c r="L61" s="168" t="n">
        <f aca="false">SUM(C61:K61)</f>
        <v>142500.877356326</v>
      </c>
      <c r="M61" s="170" t="n">
        <f aca="false">(L61-L57)/L57</f>
        <v>-0.105316968164212</v>
      </c>
    </row>
    <row r="62" customFormat="false" ht="12.75" hidden="false" customHeight="false" outlineLevel="0" collapsed="false">
      <c r="B62" s="160" t="s">
        <v>193</v>
      </c>
      <c r="C62" s="161" t="n">
        <f aca="false">INTRA_VL!C62+EXPT_VL!C62+EXPV_RM!C62</f>
        <v>13042.1285827929</v>
      </c>
      <c r="D62" s="161" t="n">
        <f aca="false">INTRA_VL!D62+EXPT_VL!D62+EXPV_RM!I62</f>
        <v>8393.23111786364</v>
      </c>
      <c r="E62" s="161" t="n">
        <f aca="false">INTRA_VL!E62+EXPT_VL!E62+EXPV_RM!J62</f>
        <v>5687.25214086434</v>
      </c>
      <c r="F62" s="161" t="n">
        <f aca="false">INTRA_VL!F62+EXPT_VL!F62+EXPV_RM!L62</f>
        <v>11754.1519998611</v>
      </c>
      <c r="G62" s="161" t="n">
        <f aca="false">INTRA_VL!G62+EXPT_VL!G62+EXPV_RM!M62</f>
        <v>1384.31241166535</v>
      </c>
      <c r="H62" s="161" t="n">
        <f aca="false">INTRA_VL!H62+EXPT_VL!H62+EXPV_RM!O62</f>
        <v>11139.8041170221</v>
      </c>
      <c r="I62" s="162" t="n">
        <f aca="false">INTRA_VL!I62+EXPT_VL!I62+EXPV_RM!Q62</f>
        <v>3529.63690424343</v>
      </c>
      <c r="J62" s="162" t="n">
        <f aca="false">INTRA_VL!J62+EXPT_VL!J62+EXPV_RM!R62</f>
        <v>10087.3260121634</v>
      </c>
      <c r="K62" s="163" t="n">
        <v>55329.4064054813</v>
      </c>
      <c r="L62" s="164" t="n">
        <f aca="false">SUM(C62:K62)</f>
        <v>120347.249691958</v>
      </c>
      <c r="M62" s="165" t="n">
        <f aca="false">(L62-L58)/L58</f>
        <v>-0.238364964345919</v>
      </c>
    </row>
    <row r="63" customFormat="false" ht="12.75" hidden="false" customHeight="false" outlineLevel="0" collapsed="false">
      <c r="B63" s="160" t="s">
        <v>194</v>
      </c>
      <c r="C63" s="161" t="n">
        <f aca="false">INTRA_VL!C63+EXPT_VL!C63+EXPV_RM!C63</f>
        <v>13182.5497711774</v>
      </c>
      <c r="D63" s="161" t="n">
        <f aca="false">INTRA_VL!D63+EXPT_VL!D63+EXPV_RM!I63</f>
        <v>9206.08635528538</v>
      </c>
      <c r="E63" s="161" t="n">
        <f aca="false">INTRA_VL!E63+EXPT_VL!E63+EXPV_RM!J63</f>
        <v>5556.09641591018</v>
      </c>
      <c r="F63" s="161" t="n">
        <f aca="false">INTRA_VL!F63+EXPT_VL!F63+EXPV_RM!L63</f>
        <v>12967.4822199488</v>
      </c>
      <c r="G63" s="161" t="n">
        <f aca="false">INTRA_VL!G63+EXPT_VL!G63+EXPV_RM!M63</f>
        <v>1387.96964349092</v>
      </c>
      <c r="H63" s="161" t="n">
        <f aca="false">INTRA_VL!H63+EXPT_VL!H63+EXPV_RM!O63</f>
        <v>11203.1702203909</v>
      </c>
      <c r="I63" s="162" t="n">
        <f aca="false">INTRA_VL!I63+EXPT_VL!I63+EXPV_RM!Q63</f>
        <v>3690.52761835634</v>
      </c>
      <c r="J63" s="162" t="n">
        <f aca="false">INTRA_VL!J63+EXPT_VL!J63+EXPV_RM!R63</f>
        <v>10505.8355124195</v>
      </c>
      <c r="K63" s="163" t="n">
        <v>56989.5770599198</v>
      </c>
      <c r="L63" s="164" t="n">
        <f aca="false">SUM(C63:K63)</f>
        <v>124689.294816899</v>
      </c>
      <c r="M63" s="165" t="n">
        <f aca="false">(L63-L59)/L59</f>
        <v>-0.214888095994497</v>
      </c>
    </row>
    <row r="64" customFormat="false" ht="12.75" hidden="false" customHeight="false" outlineLevel="0" collapsed="false">
      <c r="B64" s="160" t="s">
        <v>195</v>
      </c>
      <c r="C64" s="161" t="n">
        <f aca="false">INTRA_VL!C64+EXPT_VL!C64+EXPV_RM!C64</f>
        <v>12363.7955746657</v>
      </c>
      <c r="D64" s="161" t="n">
        <f aca="false">INTRA_VL!D64+EXPT_VL!D64+EXPV_RM!I64</f>
        <v>9134.93168038424</v>
      </c>
      <c r="E64" s="161" t="n">
        <f aca="false">INTRA_VL!E64+EXPT_VL!E64+EXPV_RM!J64</f>
        <v>5796.89869703063</v>
      </c>
      <c r="F64" s="161" t="n">
        <f aca="false">INTRA_VL!F64+EXPT_VL!F64+EXPV_RM!L64</f>
        <v>11733.2431614294</v>
      </c>
      <c r="G64" s="161" t="n">
        <f aca="false">INTRA_VL!G64+EXPT_VL!G64+EXPV_RM!M64</f>
        <v>1721.73926933219</v>
      </c>
      <c r="H64" s="161" t="n">
        <f aca="false">INTRA_VL!H64+EXPT_VL!H64+EXPV_RM!O64</f>
        <v>11458.5162360629</v>
      </c>
      <c r="I64" s="162" t="n">
        <f aca="false">INTRA_VL!I64+EXPT_VL!I64+EXPV_RM!Q64</f>
        <v>3481.4369710007</v>
      </c>
      <c r="J64" s="162" t="n">
        <f aca="false">INTRA_VL!J64+EXPT_VL!J64+EXPV_RM!R64</f>
        <v>9588.15315491496</v>
      </c>
      <c r="K64" s="163" t="n">
        <v>56071.0503792644</v>
      </c>
      <c r="L64" s="164" t="n">
        <f aca="false">SUM(C64:K64)</f>
        <v>121349.765124085</v>
      </c>
      <c r="M64" s="165" t="n">
        <f aca="false">(L64-L60)/L60</f>
        <v>-0.212942787233995</v>
      </c>
    </row>
    <row r="65" customFormat="false" ht="12.75" hidden="false" customHeight="false" outlineLevel="0" collapsed="false">
      <c r="B65" s="160" t="s">
        <v>196</v>
      </c>
      <c r="C65" s="161" t="n">
        <f aca="false">INTRA_VL!C65+EXPT_VL!C65+EXPV_RM!C65</f>
        <v>13332.2062241577</v>
      </c>
      <c r="D65" s="161" t="n">
        <f aca="false">INTRA_VL!D65+EXPT_VL!D65+EXPV_RM!I65</f>
        <v>8615.77548423189</v>
      </c>
      <c r="E65" s="161" t="n">
        <f aca="false">INTRA_VL!E65+EXPT_VL!E65+EXPV_RM!J65</f>
        <v>5360.41505625741</v>
      </c>
      <c r="F65" s="161" t="n">
        <f aca="false">INTRA_VL!F65+EXPT_VL!F65+EXPV_RM!L65</f>
        <v>12612.900617979</v>
      </c>
      <c r="G65" s="161" t="n">
        <f aca="false">INTRA_VL!G65+EXPT_VL!G65+EXPV_RM!M65</f>
        <v>1317.08791523676</v>
      </c>
      <c r="H65" s="161" t="n">
        <f aca="false">INTRA_VL!H65+EXPT_VL!H65+EXPV_RM!O65</f>
        <v>11139.7769723373</v>
      </c>
      <c r="I65" s="162" t="n">
        <f aca="false">INTRA_VL!I65+EXPT_VL!I65+EXPV_RM!Q65</f>
        <v>4138.11190281876</v>
      </c>
      <c r="J65" s="162" t="n">
        <f aca="false">INTRA_VL!J65+EXPT_VL!J65+EXPV_RM!R65</f>
        <v>10431.682333058</v>
      </c>
      <c r="K65" s="163" t="n">
        <v>56699.7333346099</v>
      </c>
      <c r="L65" s="164" t="n">
        <f aca="false">SUM(C65:K65)</f>
        <v>123647.689840687</v>
      </c>
      <c r="M65" s="165" t="n">
        <f aca="false">(L65-L61)/L61</f>
        <v>-0.132302255715214</v>
      </c>
    </row>
    <row r="66" customFormat="false" ht="12.75" hidden="false" customHeight="false" outlineLevel="0" collapsed="false">
      <c r="B66" s="160" t="s">
        <v>197</v>
      </c>
      <c r="C66" s="169" t="n">
        <f aca="false">INTRA_VL!C66+EXPT_VL!C66+EXPV_RM!C66</f>
        <v>14049.8522311794</v>
      </c>
      <c r="D66" s="169" t="n">
        <f aca="false">INTRA_VL!D66+EXPT_VL!D66+EXPV_RM!I66</f>
        <v>8971.91436163314</v>
      </c>
      <c r="E66" s="169" t="n">
        <f aca="false">INTRA_VL!E66+EXPT_VL!E66+EXPV_RM!J66</f>
        <v>5013.84135602611</v>
      </c>
      <c r="F66" s="169" t="n">
        <f aca="false">INTRA_VL!F66+EXPT_VL!F66+EXPV_RM!L66</f>
        <v>13293.4241222683</v>
      </c>
      <c r="G66" s="169" t="n">
        <f aca="false">INTRA_VL!G66+EXPT_VL!G66+EXPV_RM!M66</f>
        <v>1369.77982207002</v>
      </c>
      <c r="H66" s="169" t="n">
        <f aca="false">INTRA_VL!H66+EXPT_VL!H66+EXPV_RM!O66</f>
        <v>11366.1702961087</v>
      </c>
      <c r="I66" s="166" t="n">
        <f aca="false">INTRA_VL!I66+EXPT_VL!I66+EXPV_RM!Q66</f>
        <v>4063.49542593979</v>
      </c>
      <c r="J66" s="166" t="n">
        <f aca="false">INTRA_VL!J66+EXPT_VL!J66+EXPV_RM!R66</f>
        <v>11034.0553196416</v>
      </c>
      <c r="K66" s="167" t="n">
        <v>58987.6062505338</v>
      </c>
      <c r="L66" s="168" t="n">
        <f aca="false">SUM(C66:K66)</f>
        <v>128150.139185401</v>
      </c>
      <c r="M66" s="170" t="n">
        <f aca="false">(L66-L62)/L62</f>
        <v>0.0648364587758811</v>
      </c>
    </row>
    <row r="67" customFormat="false" ht="12.75" hidden="false" customHeight="false" outlineLevel="0" collapsed="false">
      <c r="B67" s="160" t="s">
        <v>198</v>
      </c>
      <c r="C67" s="169" t="n">
        <f aca="false">INTRA_VL!C67+EXPT_VL!C67+EXPV_RM!C67</f>
        <v>15471.3756278599</v>
      </c>
      <c r="D67" s="169" t="n">
        <f aca="false">INTRA_VL!D67+EXPT_VL!D67+EXPV_RM!I67</f>
        <v>9628.53867520233</v>
      </c>
      <c r="E67" s="169" t="n">
        <f aca="false">INTRA_VL!E67+EXPT_VL!E67+EXPV_RM!J67</f>
        <v>5355.04327586801</v>
      </c>
      <c r="F67" s="169" t="n">
        <f aca="false">INTRA_VL!F67+EXPT_VL!F67+EXPV_RM!L67</f>
        <v>13432.2854650706</v>
      </c>
      <c r="G67" s="169" t="n">
        <f aca="false">INTRA_VL!G67+EXPT_VL!G67+EXPV_RM!M67</f>
        <v>1526.31255084687</v>
      </c>
      <c r="H67" s="169" t="n">
        <f aca="false">INTRA_VL!H67+EXPT_VL!H67+EXPV_RM!O67</f>
        <v>12028.4481199427</v>
      </c>
      <c r="I67" s="166" t="n">
        <f aca="false">INTRA_VL!I67+EXPT_VL!I67+EXPV_RM!Q67</f>
        <v>4675.54531681784</v>
      </c>
      <c r="J67" s="166" t="n">
        <f aca="false">INTRA_VL!J67+EXPT_VL!J67+EXPV_RM!R67</f>
        <v>11432.4130953902</v>
      </c>
      <c r="K67" s="167" t="n">
        <v>62375.3068183464</v>
      </c>
      <c r="L67" s="168" t="n">
        <f aca="false">SUM(C67:K67)</f>
        <v>135925.268945345</v>
      </c>
      <c r="M67" s="170" t="n">
        <f aca="false">(L67-L63)/L63</f>
        <v>0.090111778600922</v>
      </c>
    </row>
    <row r="68" customFormat="false" ht="12.75" hidden="false" customHeight="false" outlineLevel="0" collapsed="false">
      <c r="B68" s="160" t="s">
        <v>199</v>
      </c>
      <c r="C68" s="169" t="n">
        <f aca="false">INTRA_VL!C68+EXPT_VL!C68+EXPV_RM!C68</f>
        <v>14331.925291324</v>
      </c>
      <c r="D68" s="169" t="n">
        <f aca="false">INTRA_VL!D68+EXPT_VL!D68+EXPV_RM!I68</f>
        <v>9286.17619096243</v>
      </c>
      <c r="E68" s="169" t="n">
        <f aca="false">INTRA_VL!E68+EXPT_VL!E68+EXPV_RM!J68</f>
        <v>6021.40192782409</v>
      </c>
      <c r="F68" s="169" t="n">
        <f aca="false">INTRA_VL!F68+EXPT_VL!F68+EXPV_RM!L68</f>
        <v>12402.651739588</v>
      </c>
      <c r="G68" s="169" t="n">
        <f aca="false">INTRA_VL!G68+EXPT_VL!G68+EXPV_RM!M68</f>
        <v>1615.4440383423</v>
      </c>
      <c r="H68" s="169" t="n">
        <f aca="false">INTRA_VL!H68+EXPT_VL!H68+EXPV_RM!O68</f>
        <v>11618.1007504088</v>
      </c>
      <c r="I68" s="166" t="n">
        <f aca="false">INTRA_VL!I68+EXPT_VL!I68+EXPV_RM!Q68</f>
        <v>4942.81065160322</v>
      </c>
      <c r="J68" s="166" t="n">
        <f aca="false">INTRA_VL!J68+EXPT_VL!J68+EXPV_RM!R68</f>
        <v>10263.3604525234</v>
      </c>
      <c r="K68" s="167" t="n">
        <v>60388.6709892425</v>
      </c>
      <c r="L68" s="168" t="n">
        <f aca="false">SUM(C68:K68)</f>
        <v>130870.542031819</v>
      </c>
      <c r="M68" s="170" t="n">
        <f aca="false">(L68-L64)/L64</f>
        <v>0.0784573163202936</v>
      </c>
    </row>
    <row r="69" customFormat="false" ht="12.75" hidden="false" customHeight="false" outlineLevel="0" collapsed="false">
      <c r="B69" s="160" t="s">
        <v>200</v>
      </c>
      <c r="C69" s="169" t="n">
        <f aca="false">INTRA_VL!C69+EXPT_VL!C69+EXPV_RM!C69</f>
        <v>15266.6268459511</v>
      </c>
      <c r="D69" s="169" t="n">
        <f aca="false">INTRA_VL!D69+EXPT_VL!D69+EXPV_RM!I69</f>
        <v>9373.24716969702</v>
      </c>
      <c r="E69" s="169" t="n">
        <f aca="false">INTRA_VL!E69+EXPT_VL!E69+EXPV_RM!J69</f>
        <v>6019.50261536347</v>
      </c>
      <c r="F69" s="169" t="n">
        <f aca="false">INTRA_VL!F69+EXPT_VL!F69+EXPV_RM!L69</f>
        <v>13847.044518393</v>
      </c>
      <c r="G69" s="169" t="n">
        <f aca="false">INTRA_VL!G69+EXPT_VL!G69+EXPV_RM!M69</f>
        <v>1521.93632188852</v>
      </c>
      <c r="H69" s="169" t="n">
        <f aca="false">INTRA_VL!H69+EXPT_VL!H69+EXPV_RM!O69</f>
        <v>12260.0195661205</v>
      </c>
      <c r="I69" s="166" t="n">
        <f aca="false">INTRA_VL!I69+EXPT_VL!I69+EXPV_RM!Q69</f>
        <v>4952.73052890666</v>
      </c>
      <c r="J69" s="166" t="n">
        <f aca="false">INTRA_VL!J69+EXPT_VL!J69+EXPV_RM!R69</f>
        <v>11503.0956802765</v>
      </c>
      <c r="K69" s="167" t="n">
        <v>62395.5012969699</v>
      </c>
      <c r="L69" s="168" t="n">
        <f aca="false">SUM(C69:K69)</f>
        <v>137139.704543567</v>
      </c>
      <c r="M69" s="170" t="n">
        <f aca="false">(L69-L65)/L65</f>
        <v>0.109116593445972</v>
      </c>
    </row>
    <row r="70" customFormat="false" ht="12.75" hidden="false" customHeight="false" outlineLevel="0" collapsed="false">
      <c r="B70" s="160" t="s">
        <v>201</v>
      </c>
      <c r="C70" s="161" t="n">
        <f aca="false">INTRA_VL!C70+EXPT_VL!C70+EXPV_RM!C70</f>
        <v>16683.7935271975</v>
      </c>
      <c r="D70" s="161" t="n">
        <f aca="false">INTRA_VL!D70+EXPT_VL!D70+EXPV_RM!I70</f>
        <v>10135.781801498</v>
      </c>
      <c r="E70" s="161" t="n">
        <f aca="false">INTRA_VL!E70+EXPT_VL!E70+EXPV_RM!J70</f>
        <v>5866.89110158321</v>
      </c>
      <c r="F70" s="161" t="n">
        <f aca="false">INTRA_VL!F70+EXPT_VL!F70+EXPV_RM!L70</f>
        <v>14017.1494021046</v>
      </c>
      <c r="G70" s="161" t="n">
        <f aca="false">INTRA_VL!G70+EXPT_VL!G70+EXPV_RM!M70</f>
        <v>1507.4463581117</v>
      </c>
      <c r="H70" s="161" t="n">
        <f aca="false">INTRA_VL!H70+EXPT_VL!H70+EXPV_RM!O70</f>
        <v>11865.8207437645</v>
      </c>
      <c r="I70" s="162" t="n">
        <f aca="false">INTRA_VL!I70+EXPT_VL!I70+EXPV_RM!Q70</f>
        <v>5363.3986712024</v>
      </c>
      <c r="J70" s="162" t="n">
        <f aca="false">INTRA_VL!J70+EXPT_VL!J70+EXPV_RM!R70</f>
        <v>12972.2127837511</v>
      </c>
      <c r="K70" s="163" t="n">
        <v>64474.6771059698</v>
      </c>
      <c r="L70" s="164" t="n">
        <f aca="false">SUM(C70:K70)</f>
        <v>142887.171495183</v>
      </c>
      <c r="M70" s="165" t="n">
        <f aca="false">(L70-L66)/L66</f>
        <v>0.11499817638482</v>
      </c>
    </row>
    <row r="71" customFormat="false" ht="12.75" hidden="false" customHeight="false" outlineLevel="0" collapsed="false">
      <c r="B71" s="160" t="s">
        <v>202</v>
      </c>
      <c r="C71" s="161" t="n">
        <f aca="false">INTRA_VL!C71+EXPT_VL!C71+EXPV_RM!C71</f>
        <v>16563.4654979151</v>
      </c>
      <c r="D71" s="161" t="n">
        <f aca="false">INTRA_VL!D71+EXPT_VL!D71+EXPV_RM!I71</f>
        <v>10647.8336371663</v>
      </c>
      <c r="E71" s="161" t="n">
        <f aca="false">INTRA_VL!E71+EXPT_VL!E71+EXPV_RM!J71</f>
        <v>6293.23682609243</v>
      </c>
      <c r="F71" s="161" t="n">
        <f aca="false">INTRA_VL!F71+EXPT_VL!F71+EXPV_RM!L71</f>
        <v>13844.8628860117</v>
      </c>
      <c r="G71" s="161" t="n">
        <f aca="false">INTRA_VL!G71+EXPT_VL!G71+EXPV_RM!M71</f>
        <v>1749.79430868074</v>
      </c>
      <c r="H71" s="161" t="n">
        <f aca="false">INTRA_VL!H71+EXPT_VL!H71+EXPV_RM!O71</f>
        <v>12326.8911442733</v>
      </c>
      <c r="I71" s="162" t="n">
        <f aca="false">INTRA_VL!I71+EXPT_VL!I71+EXPV_RM!Q71</f>
        <v>5769.63473374016</v>
      </c>
      <c r="J71" s="162" t="n">
        <f aca="false">INTRA_VL!J71+EXPT_VL!J71+EXPV_RM!R71</f>
        <v>12301.9794323119</v>
      </c>
      <c r="K71" s="163" t="n">
        <v>66011.4968603635</v>
      </c>
      <c r="L71" s="164" t="n">
        <f aca="false">SUM(C71:K71)</f>
        <v>145509.195326555</v>
      </c>
      <c r="M71" s="165" t="n">
        <f aca="false">(L71-L67)/L67</f>
        <v>0.0705087910112128</v>
      </c>
    </row>
    <row r="72" customFormat="false" ht="12.75" hidden="false" customHeight="false" outlineLevel="0" collapsed="false">
      <c r="B72" s="160" t="s">
        <v>203</v>
      </c>
      <c r="C72" s="161" t="n">
        <f aca="false">INTRA_VL!C72+EXPT_VL!C72+EXPV_RM!C72</f>
        <v>16008.0987131001</v>
      </c>
      <c r="D72" s="161" t="n">
        <f aca="false">INTRA_VL!D72+EXPT_VL!D72+EXPV_RM!I72</f>
        <v>10081.3574425388</v>
      </c>
      <c r="E72" s="161" t="n">
        <f aca="false">INTRA_VL!E72+EXPT_VL!E72+EXPV_RM!J72</f>
        <v>6363.1826047381</v>
      </c>
      <c r="F72" s="161" t="n">
        <f aca="false">INTRA_VL!F72+EXPT_VL!F72+EXPV_RM!L72</f>
        <v>12664.0064854462</v>
      </c>
      <c r="G72" s="161" t="n">
        <f aca="false">INTRA_VL!G72+EXPT_VL!G72+EXPV_RM!M72</f>
        <v>1860.2016370701</v>
      </c>
      <c r="H72" s="161" t="n">
        <f aca="false">INTRA_VL!H72+EXPT_VL!H72+EXPV_RM!O72</f>
        <v>11681.264672273</v>
      </c>
      <c r="I72" s="162" t="n">
        <f aca="false">INTRA_VL!I72+EXPT_VL!I72+EXPV_RM!Q72</f>
        <v>4529.37539487064</v>
      </c>
      <c r="J72" s="162" t="n">
        <f aca="false">INTRA_VL!J72+EXPT_VL!J72+EXPV_RM!R72</f>
        <v>10668.5576084629</v>
      </c>
      <c r="K72" s="163" t="n">
        <v>63223.3690966588</v>
      </c>
      <c r="L72" s="164" t="n">
        <f aca="false">SUM(C72:K72)</f>
        <v>137079.413655159</v>
      </c>
      <c r="M72" s="165" t="n">
        <f aca="false">(L72-L68)/L68</f>
        <v>0.0474428509804008</v>
      </c>
    </row>
    <row r="73" customFormat="false" ht="12.75" hidden="false" customHeight="false" outlineLevel="0" collapsed="false">
      <c r="B73" s="160" t="s">
        <v>204</v>
      </c>
      <c r="C73" s="161" t="n">
        <f aca="false">INTRA_VL!C73+EXPT_VL!C73+EXPV_RM!C73</f>
        <v>16621.9043631506</v>
      </c>
      <c r="D73" s="161" t="n">
        <f aca="false">INTRA_VL!D73+EXPT_VL!D73+EXPV_RM!I73</f>
        <v>10573.1047198071</v>
      </c>
      <c r="E73" s="161" t="n">
        <f aca="false">INTRA_VL!E73+EXPT_VL!E73+EXPV_RM!J73</f>
        <v>5907.75165865075</v>
      </c>
      <c r="F73" s="161" t="n">
        <f aca="false">INTRA_VL!F73+EXPT_VL!F73+EXPV_RM!L73</f>
        <v>13307.8163610422</v>
      </c>
      <c r="G73" s="161" t="n">
        <f aca="false">INTRA_VL!G73+EXPT_VL!G73+EXPV_RM!M73</f>
        <v>1870.43017575566</v>
      </c>
      <c r="H73" s="161" t="n">
        <f aca="false">INTRA_VL!H73+EXPT_VL!H73+EXPV_RM!O73</f>
        <v>13236.6899335444</v>
      </c>
      <c r="I73" s="162" t="n">
        <f aca="false">INTRA_VL!I73+EXPT_VL!I73+EXPV_RM!Q73</f>
        <v>4767.17676999448</v>
      </c>
      <c r="J73" s="162" t="n">
        <f aca="false">INTRA_VL!J73+EXPT_VL!J73+EXPV_RM!R73</f>
        <v>11243.8275174718</v>
      </c>
      <c r="K73" s="163" t="n">
        <v>62375.0406239442</v>
      </c>
      <c r="L73" s="164" t="n">
        <f aca="false">SUM(C73:K73)</f>
        <v>139903.742123361</v>
      </c>
      <c r="M73" s="165" t="n">
        <f aca="false">(L73-L69)/L69</f>
        <v>0.0201549040009522</v>
      </c>
    </row>
    <row r="74" customFormat="false" ht="12.75" hidden="false" customHeight="true" outlineLevel="0" collapsed="false">
      <c r="B74" s="160" t="s">
        <v>205</v>
      </c>
      <c r="C74" s="169" t="n">
        <f aca="false">INTRA_VL!C74+EXPT_VL!C74+EXPV_RM!C74</f>
        <v>18260.2980856448</v>
      </c>
      <c r="D74" s="169" t="n">
        <f aca="false">INTRA_VL!D74+EXPT_VL!D74+EXPV_RM!I74</f>
        <v>10050.7503913408</v>
      </c>
      <c r="E74" s="169" t="n">
        <f aca="false">INTRA_VL!E74+EXPT_VL!E74+EXPV_RM!J74</f>
        <v>5991.78031779465</v>
      </c>
      <c r="F74" s="169" t="n">
        <f aca="false">INTRA_VL!F74+EXPT_VL!F74+EXPV_RM!L74</f>
        <v>13938.7619291459</v>
      </c>
      <c r="G74" s="169" t="n">
        <f aca="false">INTRA_VL!G74+EXPT_VL!G74+EXPV_RM!M74</f>
        <v>1738.11626323324</v>
      </c>
      <c r="H74" s="169" t="n">
        <f aca="false">INTRA_VL!H74+EXPT_VL!H74+EXPV_RM!O74</f>
        <v>12135.1860400049</v>
      </c>
      <c r="I74" s="166" t="n">
        <f aca="false">INTRA_VL!I74+EXPT_VL!I74+EXPV_RM!Q74</f>
        <v>4095.67055793794</v>
      </c>
      <c r="J74" s="166" t="n">
        <f aca="false">INTRA_VL!J74+EXPT_VL!J74+EXPV_RM!R74</f>
        <v>11662.1067759582</v>
      </c>
      <c r="K74" s="167" t="n">
        <v>64531.9818424101</v>
      </c>
      <c r="L74" s="168" t="n">
        <f aca="false">SUM(C74:K74)</f>
        <v>142404.652203471</v>
      </c>
      <c r="M74" s="170" t="n">
        <f aca="false">(L74-L70)/L70</f>
        <v>-0.00337692521073235</v>
      </c>
    </row>
    <row r="75" customFormat="false" ht="12.75" hidden="false" customHeight="false" outlineLevel="0" collapsed="false">
      <c r="B75" s="160" t="s">
        <v>206</v>
      </c>
      <c r="C75" s="169" t="n">
        <f aca="false">INTRA_VL!C75+EXPT_VL!C75+EXPV_RM!C75</f>
        <v>18532.9539941253</v>
      </c>
      <c r="D75" s="169" t="n">
        <f aca="false">INTRA_VL!D75+EXPT_VL!D75+EXPV_RM!I75</f>
        <v>10294.7954533512</v>
      </c>
      <c r="E75" s="169" t="n">
        <f aca="false">INTRA_VL!E75+EXPT_VL!E75+EXPV_RM!J75</f>
        <v>6365.27059496929</v>
      </c>
      <c r="F75" s="169" t="n">
        <f aca="false">INTRA_VL!F75+EXPT_VL!F75+EXPV_RM!L75</f>
        <v>13536.500978502</v>
      </c>
      <c r="G75" s="169" t="n">
        <f aca="false">INTRA_VL!G75+EXPT_VL!G75+EXPV_RM!M75</f>
        <v>1752.03479250945</v>
      </c>
      <c r="H75" s="169" t="n">
        <f aca="false">INTRA_VL!H75+EXPT_VL!H75+EXPV_RM!O75</f>
        <v>11915.9156492609</v>
      </c>
      <c r="I75" s="166" t="n">
        <f aca="false">INTRA_VL!I75+EXPT_VL!I75+EXPV_RM!Q75</f>
        <v>4414.51251583807</v>
      </c>
      <c r="J75" s="166" t="n">
        <f aca="false">INTRA_VL!J75+EXPT_VL!J75+EXPV_RM!R75</f>
        <v>11659.9230170553</v>
      </c>
      <c r="K75" s="167" t="n">
        <v>64925.720972298</v>
      </c>
      <c r="L75" s="168" t="n">
        <f aca="false">SUM(C75:K75)</f>
        <v>143397.62796791</v>
      </c>
      <c r="M75" s="170" t="n">
        <f aca="false">(L75-L71)/L71</f>
        <v>-0.0145115733332641</v>
      </c>
    </row>
    <row r="76" customFormat="false" ht="12.75" hidden="false" customHeight="false" outlineLevel="0" collapsed="false">
      <c r="B76" s="160" t="s">
        <v>207</v>
      </c>
      <c r="C76" s="169" t="n">
        <f aca="false">INTRA_VL!C76+EXPT_VL!C76+EXPV_RM!C76</f>
        <v>17200.1536191511</v>
      </c>
      <c r="D76" s="169" t="n">
        <f aca="false">INTRA_VL!D76+EXPT_VL!D76+EXPV_RM!I76</f>
        <v>9896.28758182081</v>
      </c>
      <c r="E76" s="169" t="n">
        <f aca="false">INTRA_VL!E76+EXPT_VL!E76+EXPV_RM!J76</f>
        <v>6504.40426497275</v>
      </c>
      <c r="F76" s="169" t="n">
        <f aca="false">INTRA_VL!F76+EXPT_VL!F76+EXPV_RM!L76</f>
        <v>12290.4832509428</v>
      </c>
      <c r="G76" s="169" t="n">
        <f aca="false">INTRA_VL!G76+EXPT_VL!G76+EXPV_RM!M76</f>
        <v>2012.41882243937</v>
      </c>
      <c r="H76" s="169" t="n">
        <f aca="false">INTRA_VL!H76+EXPT_VL!H76+EXPV_RM!O76</f>
        <v>12184.1384942964</v>
      </c>
      <c r="I76" s="166" t="n">
        <f aca="false">INTRA_VL!I76+EXPT_VL!I76+EXPV_RM!Q76</f>
        <v>4004.63066270675</v>
      </c>
      <c r="J76" s="166" t="n">
        <f aca="false">INTRA_VL!J76+EXPT_VL!J76+EXPV_RM!R76</f>
        <v>11292.2015677181</v>
      </c>
      <c r="K76" s="167" t="n">
        <v>63347.5501603547</v>
      </c>
      <c r="L76" s="168" t="n">
        <f aca="false">SUM(C76:K76)</f>
        <v>138732.268424403</v>
      </c>
      <c r="M76" s="170" t="n">
        <f aca="false">(L76-L72)/L72</f>
        <v>0.0120576439975311</v>
      </c>
    </row>
    <row r="77" customFormat="false" ht="12.75" hidden="false" customHeight="false" outlineLevel="0" collapsed="false">
      <c r="B77" s="160" t="s">
        <v>208</v>
      </c>
      <c r="C77" s="169" t="n">
        <f aca="false">INTRA_VL!C77+EXPT_VL!C77+EXPV_RM!C77</f>
        <v>17565.9373593798</v>
      </c>
      <c r="D77" s="169" t="n">
        <f aca="false">INTRA_VL!D77+EXPT_VL!D77+EXPV_RM!I77</f>
        <v>9865.25255533366</v>
      </c>
      <c r="E77" s="169" t="n">
        <f aca="false">INTRA_VL!E77+EXPT_VL!E77+EXPV_RM!J77</f>
        <v>6467.55571814582</v>
      </c>
      <c r="F77" s="169" t="n">
        <f aca="false">INTRA_VL!F77+EXPT_VL!F77+EXPV_RM!L77</f>
        <v>13668.3457807792</v>
      </c>
      <c r="G77" s="169" t="n">
        <f aca="false">INTRA_VL!G77+EXPT_VL!G77+EXPV_RM!M77</f>
        <v>1745.45225700137</v>
      </c>
      <c r="H77" s="169" t="n">
        <f aca="false">INTRA_VL!H77+EXPT_VL!H77+EXPV_RM!O77</f>
        <v>12580.2821780294</v>
      </c>
      <c r="I77" s="166" t="n">
        <f aca="false">INTRA_VL!I77+EXPT_VL!I77+EXPV_RM!Q77</f>
        <v>4179.63481128403</v>
      </c>
      <c r="J77" s="166" t="n">
        <f aca="false">INTRA_VL!J77+EXPT_VL!J77+EXPV_RM!R77</f>
        <v>11315.2637199556</v>
      </c>
      <c r="K77" s="167" t="n">
        <v>63445.4857344279</v>
      </c>
      <c r="L77" s="168" t="n">
        <f aca="false">SUM(C77:K77)</f>
        <v>140833.210114337</v>
      </c>
      <c r="M77" s="170" t="n">
        <f aca="false">(L77-L73)/L73</f>
        <v>0.00664362494432883</v>
      </c>
    </row>
    <row r="78" customFormat="false" ht="12.75" hidden="false" customHeight="false" outlineLevel="0" collapsed="false">
      <c r="B78" s="160" t="s">
        <v>209</v>
      </c>
      <c r="C78" s="161" t="n">
        <f aca="false">INTRA_VL!C78+EXPT_VL!C78+EXPV_RM!C78</f>
        <v>18171.5327182469</v>
      </c>
      <c r="D78" s="161" t="n">
        <f aca="false">INTRA_VL!D78+EXPT_VL!D78+EXPV_RM!I78</f>
        <v>9228.26080747647</v>
      </c>
      <c r="E78" s="161" t="n">
        <f aca="false">INTRA_VL!E78+EXPT_VL!E78+EXPV_RM!J78</f>
        <v>6041.24672861619</v>
      </c>
      <c r="F78" s="161" t="n">
        <f aca="false">INTRA_VL!F78+EXPT_VL!F78+EXPV_RM!L78</f>
        <v>14532.8250184105</v>
      </c>
      <c r="G78" s="161" t="n">
        <f aca="false">INTRA_VL!G78+EXPT_VL!G78+EXPV_RM!M78</f>
        <v>1487.65886429138</v>
      </c>
      <c r="H78" s="161" t="n">
        <f aca="false">INTRA_VL!H78+EXPT_VL!H78+EXPV_RM!O78</f>
        <v>12806.896357359</v>
      </c>
      <c r="I78" s="162" t="n">
        <f aca="false">INTRA_VL!I78+EXPT_VL!I78+EXPV_RM!Q78</f>
        <v>4267.16066816698</v>
      </c>
      <c r="J78" s="162" t="n">
        <f aca="false">INTRA_VL!J78+EXPT_VL!J78+EXPV_RM!R78</f>
        <v>10753.6418150079</v>
      </c>
      <c r="K78" s="163" t="n">
        <v>63590.8600709146</v>
      </c>
      <c r="L78" s="164" t="n">
        <f aca="false">SUM(C78:K78)</f>
        <v>140880.08304849</v>
      </c>
      <c r="M78" s="165" t="n">
        <f aca="false">(L78-L74)/L74</f>
        <v>-0.0107058943046488</v>
      </c>
    </row>
    <row r="79" customFormat="false" ht="12.75" hidden="false" customHeight="false" outlineLevel="0" collapsed="false">
      <c r="B79" s="160" t="s">
        <v>210</v>
      </c>
      <c r="C79" s="161" t="n">
        <f aca="false">INTRA_VL!C79+EXPT_VL!C79+EXPV_RM!C79</f>
        <v>18678.4418063013</v>
      </c>
      <c r="D79" s="161" t="n">
        <f aca="false">INTRA_VL!D79+EXPT_VL!D79+EXPV_RM!I79</f>
        <v>9728.21235323633</v>
      </c>
      <c r="E79" s="161" t="n">
        <f aca="false">INTRA_VL!E79+EXPT_VL!E79+EXPV_RM!J79</f>
        <v>6038.16265219536</v>
      </c>
      <c r="F79" s="161" t="n">
        <f aca="false">INTRA_VL!F79+EXPT_VL!F79+EXPV_RM!L79</f>
        <v>14376.4248094178</v>
      </c>
      <c r="G79" s="161" t="n">
        <f aca="false">INTRA_VL!G79+EXPT_VL!G79+EXPV_RM!M79</f>
        <v>1468.68888813567</v>
      </c>
      <c r="H79" s="161" t="n">
        <f aca="false">INTRA_VL!H79+EXPT_VL!H79+EXPV_RM!O79</f>
        <v>13780.3501982063</v>
      </c>
      <c r="I79" s="162" t="n">
        <f aca="false">INTRA_VL!I79+EXPT_VL!I79+EXPV_RM!Q79</f>
        <v>4091.33906979594</v>
      </c>
      <c r="J79" s="162" t="n">
        <f aca="false">INTRA_VL!J79+EXPT_VL!J79+EXPV_RM!R79</f>
        <v>11817.8297507955</v>
      </c>
      <c r="K79" s="163" t="n">
        <v>64476.4944712308</v>
      </c>
      <c r="L79" s="164" t="n">
        <f aca="false">SUM(C79:K79)</f>
        <v>144455.943999315</v>
      </c>
      <c r="M79" s="165" t="n">
        <f aca="false">(L79-L75)/L75</f>
        <v>0.00738028966310652</v>
      </c>
    </row>
    <row r="80" customFormat="false" ht="12.75" hidden="false" customHeight="false" outlineLevel="0" collapsed="false">
      <c r="B80" s="160" t="s">
        <v>211</v>
      </c>
      <c r="C80" s="161" t="n">
        <f aca="false">INTRA_VL!C80+EXPT_VL!C80+EXPV_RM!C80</f>
        <v>16456.7785680523</v>
      </c>
      <c r="D80" s="161" t="n">
        <f aca="false">INTRA_VL!D80+EXPT_VL!D80+EXPV_RM!I80</f>
        <v>9777.52152053836</v>
      </c>
      <c r="E80" s="161" t="n">
        <f aca="false">INTRA_VL!E80+EXPT_VL!E80+EXPV_RM!J80</f>
        <v>6409.05784255714</v>
      </c>
      <c r="F80" s="161" t="n">
        <f aca="false">INTRA_VL!F80+EXPT_VL!F80+EXPV_RM!L80</f>
        <v>13344.9720087326</v>
      </c>
      <c r="G80" s="161" t="n">
        <f aca="false">INTRA_VL!G80+EXPT_VL!G80+EXPV_RM!M80</f>
        <v>1907.65945567666</v>
      </c>
      <c r="H80" s="161" t="n">
        <f aca="false">INTRA_VL!H80+EXPT_VL!H80+EXPV_RM!O80</f>
        <v>12297.9129015545</v>
      </c>
      <c r="I80" s="162" t="n">
        <f aca="false">INTRA_VL!I80+EXPT_VL!I80+EXPV_RM!Q80</f>
        <v>4322.72725728959</v>
      </c>
      <c r="J80" s="162" t="n">
        <f aca="false">INTRA_VL!J80+EXPT_VL!J80+EXPV_RM!R80</f>
        <v>10089.3549817399</v>
      </c>
      <c r="K80" s="163" t="n">
        <v>63808.2213449957</v>
      </c>
      <c r="L80" s="164" t="n">
        <f aca="false">SUM(C80:K80)</f>
        <v>138414.205881137</v>
      </c>
      <c r="M80" s="165" t="n">
        <f aca="false">(L80-L76)/L76</f>
        <v>-0.00229263564186081</v>
      </c>
    </row>
    <row r="81" customFormat="false" ht="12.75" hidden="false" customHeight="false" outlineLevel="0" collapsed="false">
      <c r="B81" s="160" t="s">
        <v>212</v>
      </c>
      <c r="C81" s="161" t="n">
        <f aca="false">INTRA_VL!C81+EXPT_VL!C81+EXPV_RM!C81</f>
        <v>16694.8982877685</v>
      </c>
      <c r="D81" s="161" t="n">
        <f aca="false">INTRA_VL!D81+EXPT_VL!D81+EXPV_RM!I81</f>
        <v>10532.1057946908</v>
      </c>
      <c r="E81" s="161" t="n">
        <f aca="false">INTRA_VL!E81+EXPT_VL!E81+EXPV_RM!J81</f>
        <v>6389.57485026903</v>
      </c>
      <c r="F81" s="161" t="n">
        <f aca="false">INTRA_VL!F81+EXPT_VL!F81+EXPV_RM!L81</f>
        <v>14714.252057988</v>
      </c>
      <c r="G81" s="161" t="n">
        <f aca="false">INTRA_VL!G81+EXPT_VL!G81+EXPV_RM!M81</f>
        <v>1669.20870112234</v>
      </c>
      <c r="H81" s="161" t="n">
        <f aca="false">INTRA_VL!H81+EXPT_VL!H81+EXPV_RM!O81</f>
        <v>11979.5749434149</v>
      </c>
      <c r="I81" s="162" t="n">
        <f aca="false">INTRA_VL!I81+EXPT_VL!I81+EXPV_RM!Q81</f>
        <v>4349.41637167065</v>
      </c>
      <c r="J81" s="162" t="n">
        <f aca="false">INTRA_VL!J81+EXPT_VL!J81+EXPV_RM!R81</f>
        <v>11228.4648149018</v>
      </c>
      <c r="K81" s="163" t="n">
        <v>64613.4189423148</v>
      </c>
      <c r="L81" s="164" t="n">
        <f aca="false">SUM(C81:K81)</f>
        <v>142170.914764141</v>
      </c>
      <c r="M81" s="165" t="n">
        <f aca="false">(L81-L77)/L77</f>
        <v>0.00949850286532569</v>
      </c>
    </row>
    <row r="82" customFormat="false" ht="12.75" hidden="false" customHeight="false" outlineLevel="0" collapsed="false">
      <c r="B82" s="160" t="s">
        <v>213</v>
      </c>
      <c r="C82" s="169" t="n">
        <f aca="false">INTRA_VL!C82+EXPT_VL!C82+EXPV_RM!C82</f>
        <v>17455.0337647696</v>
      </c>
      <c r="D82" s="169" t="n">
        <f aca="false">INTRA_VL!D82+EXPT_VL!D82+EXPV_RM!I82</f>
        <v>10065.8732813899</v>
      </c>
      <c r="E82" s="169" t="n">
        <f aca="false">INTRA_VL!E82+EXPT_VL!E82+EXPV_RM!J82</f>
        <v>5826.35648673688</v>
      </c>
      <c r="F82" s="169" t="n">
        <f aca="false">INTRA_VL!F82+EXPT_VL!F82+EXPV_RM!L82</f>
        <v>14705.5310167592</v>
      </c>
      <c r="G82" s="169" t="n">
        <f aca="false">INTRA_VL!G82+EXPT_VL!G82+EXPV_RM!M82</f>
        <v>1458.7233150203</v>
      </c>
      <c r="H82" s="169" t="n">
        <f aca="false">INTRA_VL!H82+EXPT_VL!H82+EXPV_RM!O82</f>
        <v>12259.0676588356</v>
      </c>
      <c r="I82" s="166" t="n">
        <f aca="false">INTRA_VL!I82+EXPT_VL!I82+EXPV_RM!Q82</f>
        <v>4229.2399250785</v>
      </c>
      <c r="J82" s="166" t="n">
        <f aca="false">INTRA_VL!J82+EXPT_VL!J82+EXPV_RM!R82</f>
        <v>12024.5296051133</v>
      </c>
      <c r="K82" s="167" t="n">
        <v>63404.7428184323</v>
      </c>
      <c r="L82" s="168" t="n">
        <f aca="false">SUM(C82:K82)</f>
        <v>141429.097872136</v>
      </c>
      <c r="M82" s="170" t="n">
        <f aca="false">(L82-L78)/L78</f>
        <v>0.00389703648497136</v>
      </c>
    </row>
    <row r="83" customFormat="false" ht="12.75" hidden="false" customHeight="false" outlineLevel="0" collapsed="false">
      <c r="B83" s="160" t="s">
        <v>214</v>
      </c>
      <c r="C83" s="169" t="n">
        <f aca="false">INTRA_VL!C83+EXPT_VL!C83+EXPV_RM!C83</f>
        <v>18283.6381497753</v>
      </c>
      <c r="D83" s="169" t="n">
        <f aca="false">INTRA_VL!D83+EXPT_VL!D83+EXPV_RM!I83</f>
        <v>10585.6922528425</v>
      </c>
      <c r="E83" s="169" t="n">
        <f aca="false">INTRA_VL!E83+EXPT_VL!E83+EXPV_RM!J83</f>
        <v>6530.52966576317</v>
      </c>
      <c r="F83" s="169" t="n">
        <f aca="false">INTRA_VL!F83+EXPT_VL!F83+EXPV_RM!L83</f>
        <v>15377.6541807235</v>
      </c>
      <c r="G83" s="169" t="n">
        <f aca="false">INTRA_VL!G83+EXPT_VL!G83+EXPV_RM!M83</f>
        <v>1708.29703523354</v>
      </c>
      <c r="H83" s="169" t="n">
        <f aca="false">INTRA_VL!H83+EXPT_VL!H83+EXPV_RM!O83</f>
        <v>12481.0610488133</v>
      </c>
      <c r="I83" s="166" t="n">
        <f aca="false">INTRA_VL!I83+EXPT_VL!I83+EXPV_RM!Q83</f>
        <v>4490.94733340005</v>
      </c>
      <c r="J83" s="166" t="n">
        <f aca="false">INTRA_VL!J83+EXPT_VL!J83+EXPV_RM!R83</f>
        <v>11522.7691528635</v>
      </c>
      <c r="K83" s="167" t="n">
        <v>66049.0935737614</v>
      </c>
      <c r="L83" s="168" t="n">
        <f aca="false">SUM(C83:K83)</f>
        <v>147029.682393176</v>
      </c>
      <c r="M83" s="170" t="n">
        <f aca="false">(L83-L79)/L79</f>
        <v>0.0178167704464503</v>
      </c>
    </row>
    <row r="84" customFormat="false" ht="12.75" hidden="false" customHeight="false" outlineLevel="0" collapsed="false">
      <c r="B84" s="160" t="s">
        <v>215</v>
      </c>
      <c r="C84" s="169" t="n">
        <f aca="false">INTRA_VL!C84+EXPT_VL!C84+EXPV_RM!C84</f>
        <v>16800.6026452703</v>
      </c>
      <c r="D84" s="169" t="n">
        <f aca="false">INTRA_VL!D84+EXPT_VL!D84+EXPV_RM!I84</f>
        <v>10211.0408700833</v>
      </c>
      <c r="E84" s="169" t="n">
        <f aca="false">INTRA_VL!E84+EXPT_VL!E84+EXPV_RM!J84</f>
        <v>6481.11906439701</v>
      </c>
      <c r="F84" s="169" t="n">
        <f aca="false">INTRA_VL!F84+EXPT_VL!F84+EXPV_RM!L84</f>
        <v>13712.3440943748</v>
      </c>
      <c r="G84" s="169" t="n">
        <f aca="false">INTRA_VL!G84+EXPT_VL!G84+EXPV_RM!M84</f>
        <v>2029.77670681855</v>
      </c>
      <c r="H84" s="169" t="n">
        <f aca="false">INTRA_VL!H84+EXPT_VL!H84+EXPV_RM!O84</f>
        <v>12455.337715861</v>
      </c>
      <c r="I84" s="166" t="n">
        <f aca="false">INTRA_VL!I84+EXPT_VL!I84+EXPV_RM!Q84</f>
        <v>4508.19906256396</v>
      </c>
      <c r="J84" s="166" t="n">
        <f aca="false">INTRA_VL!J84+EXPT_VL!J84+EXPV_RM!R84</f>
        <v>10856.2149111723</v>
      </c>
      <c r="K84" s="167" t="n">
        <v>65627.6073850928</v>
      </c>
      <c r="L84" s="168" t="n">
        <f aca="false">SUM(C84:K84)</f>
        <v>142682.242455634</v>
      </c>
      <c r="M84" s="170" t="n">
        <f aca="false">(L84-L80)/L80</f>
        <v>0.0308352495130632</v>
      </c>
    </row>
    <row r="85" customFormat="false" ht="12.75" hidden="false" customHeight="false" outlineLevel="0" collapsed="false">
      <c r="B85" s="160" t="s">
        <v>216</v>
      </c>
      <c r="C85" s="169" t="n">
        <f aca="false">INTRA_VL!C85+EXPT_VL!C85+EXPV_RM!C85</f>
        <v>16957.0757869718</v>
      </c>
      <c r="D85" s="169" t="n">
        <f aca="false">INTRA_VL!D85+EXPT_VL!D85+EXPV_RM!I85</f>
        <v>10702.5308177272</v>
      </c>
      <c r="E85" s="169" t="n">
        <f aca="false">INTRA_VL!E85+EXPT_VL!E85+EXPV_RM!J85</f>
        <v>6005.55218505468</v>
      </c>
      <c r="F85" s="169" t="n">
        <f aca="false">INTRA_VL!F85+EXPT_VL!F85+EXPV_RM!L85</f>
        <v>15300.0328071622</v>
      </c>
      <c r="G85" s="169" t="n">
        <f aca="false">INTRA_VL!G85+EXPT_VL!G85+EXPV_RM!M85</f>
        <v>1698.92156416957</v>
      </c>
      <c r="H85" s="169" t="n">
        <f aca="false">INTRA_VL!H85+EXPT_VL!H85+EXPV_RM!O85</f>
        <v>12870.2333799738</v>
      </c>
      <c r="I85" s="166" t="n">
        <f aca="false">INTRA_VL!I85+EXPT_VL!I85+EXPV_RM!Q85</f>
        <v>4464.40013057262</v>
      </c>
      <c r="J85" s="166" t="n">
        <f aca="false">INTRA_VL!J85+EXPT_VL!J85+EXPV_RM!R85</f>
        <v>11736.229442117</v>
      </c>
      <c r="K85" s="167" t="n">
        <v>65813.7551544823</v>
      </c>
      <c r="L85" s="168" t="n">
        <f aca="false">SUM(C85:K85)</f>
        <v>145548.731268231</v>
      </c>
      <c r="M85" s="170" t="n">
        <f aca="false">(L85-L81)/L81</f>
        <v>0.0237588434293609</v>
      </c>
    </row>
    <row r="86" customFormat="false" ht="12.75" hidden="false" customHeight="false" outlineLevel="0" collapsed="false">
      <c r="B86" s="160" t="str">
        <f aca="false">EXPT_VL!B86</f>
        <v>2015:1</v>
      </c>
      <c r="C86" s="161" t="n">
        <f aca="false">INTRA_VL!C86+EXPT_VL!C86+EXPV_RM!C86</f>
        <v>16873.5795005637</v>
      </c>
      <c r="D86" s="161" t="n">
        <f aca="false">INTRA_VL!D86+EXPT_VL!D86+EXPV_RM!I86</f>
        <v>9843.18980527275</v>
      </c>
      <c r="E86" s="161" t="n">
        <f aca="false">INTRA_VL!E86+EXPT_VL!E86+EXPV_RM!J86</f>
        <v>5668.98692848638</v>
      </c>
      <c r="F86" s="161" t="n">
        <f aca="false">INTRA_VL!F86+EXPT_VL!F86+EXPV_RM!L86</f>
        <v>15918.4709119967</v>
      </c>
      <c r="G86" s="161" t="n">
        <f aca="false">INTRA_VL!G86+EXPT_VL!G86+EXPV_RM!M86</f>
        <v>1713.50345096314</v>
      </c>
      <c r="H86" s="161" t="n">
        <f aca="false">INTRA_VL!H86+EXPT_VL!H86+EXPV_RM!O86</f>
        <v>13303.240309051</v>
      </c>
      <c r="I86" s="162" t="n">
        <f aca="false">INTRA_VL!I86+EXPT_VL!I86+EXPV_RM!Q86</f>
        <v>4475.21288248984</v>
      </c>
      <c r="J86" s="162" t="n">
        <f aca="false">INTRA_VL!J86+EXPT_VL!J86+EXPV_RM!R86</f>
        <v>11410.1027119419</v>
      </c>
      <c r="K86" s="163" t="n">
        <v>66055.6729320105</v>
      </c>
      <c r="L86" s="164" t="n">
        <f aca="false">SUM(C86:K86)</f>
        <v>145261.959432776</v>
      </c>
      <c r="M86" s="165" t="n">
        <f aca="false">(L86-L82)/L82</f>
        <v>0.0271009404592647</v>
      </c>
    </row>
    <row r="87" customFormat="false" ht="12.75" hidden="false" customHeight="false" outlineLevel="0" collapsed="false">
      <c r="B87" s="160" t="str">
        <f aca="false">EXPT_VL!B87</f>
        <v>2015:2</v>
      </c>
      <c r="C87" s="161" t="n">
        <f aca="false">INTRA_VL!C87+EXPT_VL!C87+EXPV_RM!C87</f>
        <v>17595.323987605</v>
      </c>
      <c r="D87" s="161" t="n">
        <f aca="false">INTRA_VL!D87+EXPT_VL!D87+EXPV_RM!I87</f>
        <v>10539.3540951398</v>
      </c>
      <c r="E87" s="161" t="n">
        <f aca="false">INTRA_VL!E87+EXPT_VL!E87+EXPV_RM!J87</f>
        <v>5655.44604133554</v>
      </c>
      <c r="F87" s="161" t="n">
        <f aca="false">INTRA_VL!F87+EXPT_VL!F87+EXPV_RM!L87</f>
        <v>15998.7671388488</v>
      </c>
      <c r="G87" s="161" t="n">
        <f aca="false">INTRA_VL!G87+EXPT_VL!G87+EXPV_RM!M87</f>
        <v>1828.94926196827</v>
      </c>
      <c r="H87" s="161" t="n">
        <f aca="false">INTRA_VL!H87+EXPT_VL!H87+EXPV_RM!O87</f>
        <v>13362.284742924</v>
      </c>
      <c r="I87" s="162" t="n">
        <f aca="false">INTRA_VL!I87+EXPT_VL!I87+EXPV_RM!Q87</f>
        <v>5502.75952944495</v>
      </c>
      <c r="J87" s="162" t="n">
        <f aca="false">INTRA_VL!J87+EXPT_VL!J87+EXPV_RM!R87</f>
        <v>12144.6567767159</v>
      </c>
      <c r="K87" s="163" t="n">
        <v>68781.3921628906</v>
      </c>
      <c r="L87" s="164" t="n">
        <f aca="false">SUM(C87:K87)</f>
        <v>151408.933736873</v>
      </c>
      <c r="M87" s="165" t="n">
        <f aca="false">(L87-L83)/L83</f>
        <v>0.0297848112871935</v>
      </c>
    </row>
    <row r="88" customFormat="false" ht="12.75" hidden="false" customHeight="false" outlineLevel="0" collapsed="false">
      <c r="B88" s="160" t="str">
        <f aca="false">EXPT_VL!B88</f>
        <v>2015:3</v>
      </c>
      <c r="C88" s="161" t="n">
        <f aca="false">INTRA_VL!C88+EXPT_VL!C88+EXPV_RM!C88</f>
        <v>15820.8939322093</v>
      </c>
      <c r="D88" s="161" t="n">
        <f aca="false">INTRA_VL!D88+EXPT_VL!D88+EXPV_RM!I88</f>
        <v>10563.5661426598</v>
      </c>
      <c r="E88" s="161" t="n">
        <f aca="false">INTRA_VL!E88+EXPT_VL!E88+EXPV_RM!J88</f>
        <v>6493.81228336946</v>
      </c>
      <c r="F88" s="161" t="n">
        <f aca="false">INTRA_VL!F88+EXPT_VL!F88+EXPV_RM!L88</f>
        <v>15383.6073010633</v>
      </c>
      <c r="G88" s="161" t="n">
        <f aca="false">INTRA_VL!G88+EXPT_VL!G88+EXPV_RM!M88</f>
        <v>1837.97247216688</v>
      </c>
      <c r="H88" s="161" t="n">
        <f aca="false">INTRA_VL!H88+EXPT_VL!H88+EXPV_RM!O88</f>
        <v>13228.5812683494</v>
      </c>
      <c r="I88" s="162" t="n">
        <f aca="false">INTRA_VL!I88+EXPT_VL!I88+EXPV_RM!Q88</f>
        <v>4259.24292117711</v>
      </c>
      <c r="J88" s="162" t="n">
        <f aca="false">INTRA_VL!J88+EXPT_VL!J88+EXPV_RM!R88</f>
        <v>11055.4843246228</v>
      </c>
      <c r="K88" s="163" t="n">
        <v>66657.9123770991</v>
      </c>
      <c r="L88" s="164" t="n">
        <f aca="false">SUM(C88:K88)</f>
        <v>145301.073022717</v>
      </c>
      <c r="M88" s="165" t="n">
        <f aca="false">(L88-L84)/L84</f>
        <v>0.0183542851725037</v>
      </c>
    </row>
    <row r="89" customFormat="false" ht="12.75" hidden="false" customHeight="false" outlineLevel="0" collapsed="false">
      <c r="B89" s="160" t="str">
        <f aca="false">EXPT_VL!B89</f>
        <v>2015:4</v>
      </c>
      <c r="C89" s="161" t="n">
        <f aca="false">INTRA_VL!C89+EXPT_VL!C89+EXPV_RM!C89</f>
        <v>16376.4916077599</v>
      </c>
      <c r="D89" s="161" t="n">
        <f aca="false">INTRA_VL!D89+EXPT_VL!D89+EXPV_RM!I89</f>
        <v>11486.8270678773</v>
      </c>
      <c r="E89" s="161" t="n">
        <f aca="false">INTRA_VL!E89+EXPT_VL!E89+EXPV_RM!J89</f>
        <v>6328.62169751687</v>
      </c>
      <c r="F89" s="161" t="n">
        <f aca="false">INTRA_VL!F89+EXPT_VL!F89+EXPV_RM!L89</f>
        <v>16805.4200027636</v>
      </c>
      <c r="G89" s="161" t="n">
        <f aca="false">INTRA_VL!G89+EXPT_VL!G89+EXPV_RM!M89</f>
        <v>1720.77753003972</v>
      </c>
      <c r="H89" s="161" t="n">
        <f aca="false">INTRA_VL!H89+EXPT_VL!H89+EXPV_RM!O89</f>
        <v>13416.8476232581</v>
      </c>
      <c r="I89" s="162" t="n">
        <f aca="false">INTRA_VL!I89+EXPT_VL!I89+EXPV_RM!Q89</f>
        <v>4841.25437130803</v>
      </c>
      <c r="J89" s="162" t="n">
        <f aca="false">INTRA_VL!J89+EXPT_VL!J89+EXPV_RM!R89</f>
        <v>11382.2779846606</v>
      </c>
      <c r="K89" s="163" t="n">
        <v>67515.9018793945</v>
      </c>
      <c r="L89" s="164" t="n">
        <f aca="false">SUM(C89:K89)</f>
        <v>149874.419764578</v>
      </c>
      <c r="M89" s="165" t="n">
        <f aca="false">(L89-L85)/L85</f>
        <v>0.0297198639840805</v>
      </c>
    </row>
    <row r="90" customFormat="false" ht="12.75" hidden="false" customHeight="true" outlineLevel="0" collapsed="false">
      <c r="B90" s="160" t="str">
        <f aca="false">EXPT_VL!B90</f>
        <v>2016:1</v>
      </c>
      <c r="C90" s="169" t="n">
        <f aca="false">INTRA_VL!C90+EXPT_VL!C90+EXPV_RM!C90</f>
        <v>16252.9759920069</v>
      </c>
      <c r="D90" s="169" t="n">
        <f aca="false">INTRA_VL!D90+EXPT_VL!D90+EXPV_RM!I90</f>
        <v>10455.6352230837</v>
      </c>
      <c r="E90" s="169" t="n">
        <f aca="false">INTRA_VL!E90+EXPT_VL!E90+EXPV_RM!J90</f>
        <v>5272.85267759979</v>
      </c>
      <c r="F90" s="169" t="n">
        <f aca="false">INTRA_VL!F90+EXPT_VL!F90+EXPV_RM!L90</f>
        <v>16107.5758689543</v>
      </c>
      <c r="G90" s="169" t="n">
        <f aca="false">INTRA_VL!G90+EXPT_VL!G90+EXPV_RM!M90</f>
        <v>1639.05749977582</v>
      </c>
      <c r="H90" s="169" t="n">
        <f aca="false">INTRA_VL!H90+EXPT_VL!H90+EXPV_RM!O90</f>
        <v>13168.4298810311</v>
      </c>
      <c r="I90" s="166" t="n">
        <f aca="false">INTRA_VL!I90+EXPT_VL!I90+EXPV_RM!Q90</f>
        <v>4466.4962035498</v>
      </c>
      <c r="J90" s="166" t="n">
        <f aca="false">INTRA_VL!J90+EXPT_VL!J90+EXPV_RM!R90</f>
        <v>10877.926587994</v>
      </c>
      <c r="K90" s="167" t="n">
        <v>63945.934025115</v>
      </c>
      <c r="L90" s="168" t="n">
        <f aca="false">SUM(C90:K90)</f>
        <v>142186.88395911</v>
      </c>
      <c r="M90" s="170" t="n">
        <f aca="false">(L90-L86)/L86</f>
        <v>-0.0211691724775936</v>
      </c>
    </row>
    <row r="91" customFormat="false" ht="12.75" hidden="false" customHeight="false" outlineLevel="0" collapsed="false">
      <c r="A91" s="172"/>
      <c r="B91" s="160" t="str">
        <f aca="false">EXPT_VL!B91</f>
        <v>2016:2</v>
      </c>
      <c r="C91" s="169" t="n">
        <f aca="false">INTRA_VL!C91+EXPT_VL!C91+EXPV_RM!C91</f>
        <v>17699.9926674458</v>
      </c>
      <c r="D91" s="169" t="n">
        <f aca="false">INTRA_VL!D91+EXPT_VL!D91+EXPV_RM!I91</f>
        <v>11484.441914372</v>
      </c>
      <c r="E91" s="169" t="n">
        <f aca="false">INTRA_VL!E91+EXPT_VL!E91+EXPV_RM!J91</f>
        <v>5756.70462158502</v>
      </c>
      <c r="F91" s="169" t="n">
        <f aca="false">INTRA_VL!F91+EXPT_VL!F91+EXPV_RM!L91</f>
        <v>16839.8286461263</v>
      </c>
      <c r="G91" s="169" t="n">
        <f aca="false">INTRA_VL!G91+EXPT_VL!G91+EXPV_RM!M91</f>
        <v>1980.10395210554</v>
      </c>
      <c r="H91" s="169" t="n">
        <f aca="false">INTRA_VL!H91+EXPT_VL!H91+EXPV_RM!O91</f>
        <v>13500.4337339712</v>
      </c>
      <c r="I91" s="166" t="n">
        <f aca="false">INTRA_VL!I91+EXPT_VL!I91+EXPV_RM!Q91</f>
        <v>5118.86690872833</v>
      </c>
      <c r="J91" s="166" t="n">
        <f aca="false">INTRA_VL!J91+EXPT_VL!J91+EXPV_RM!R91</f>
        <v>12049.9271293362</v>
      </c>
      <c r="K91" s="167" t="n">
        <v>68804.1658087042</v>
      </c>
      <c r="L91" s="168" t="n">
        <f aca="false">SUM(C91:K91)</f>
        <v>153234.465382375</v>
      </c>
      <c r="M91" s="170" t="n">
        <f aca="false">(L91-L87)/L87</f>
        <v>0.0120569612403071</v>
      </c>
    </row>
    <row r="92" customFormat="false" ht="12.75" hidden="false" customHeight="false" outlineLevel="0" collapsed="false">
      <c r="B92" s="160" t="str">
        <f aca="false">EXPT_VL!B92</f>
        <v>2016:3</v>
      </c>
      <c r="C92" s="169" t="n">
        <f aca="false">INTRA_VL!C92+EXPT_VL!C92+EXPV_RM!C92</f>
        <v>16268.951149181</v>
      </c>
      <c r="D92" s="169" t="n">
        <f aca="false">INTRA_VL!D92+EXPT_VL!D92+EXPV_RM!I92</f>
        <v>11082.8408233427</v>
      </c>
      <c r="E92" s="169" t="n">
        <f aca="false">INTRA_VL!E92+EXPT_VL!E92+EXPV_RM!J92</f>
        <v>6323.61908055887</v>
      </c>
      <c r="F92" s="169" t="n">
        <f aca="false">INTRA_VL!F92+EXPT_VL!F92+EXPV_RM!L92</f>
        <v>14389.7702498625</v>
      </c>
      <c r="G92" s="169" t="n">
        <f aca="false">INTRA_VL!G92+EXPT_VL!G92+EXPV_RM!M92</f>
        <v>1948.91834865714</v>
      </c>
      <c r="H92" s="169" t="n">
        <f aca="false">INTRA_VL!H92+EXPT_VL!H92+EXPV_RM!O92</f>
        <v>13278.3018143361</v>
      </c>
      <c r="I92" s="166" t="n">
        <f aca="false">INTRA_VL!I92+EXPT_VL!I92+EXPV_RM!Q92</f>
        <v>4311.29580247708</v>
      </c>
      <c r="J92" s="166" t="n">
        <f aca="false">INTRA_VL!J92+EXPT_VL!J92+EXPV_RM!R92</f>
        <v>10748.2338915687</v>
      </c>
      <c r="K92" s="167" t="n">
        <v>65735.0034850327</v>
      </c>
      <c r="L92" s="168" t="n">
        <f aca="false">SUM(C92:K92)</f>
        <v>144086.934645017</v>
      </c>
      <c r="M92" s="170" t="n">
        <f aca="false">(L92-L88)/L88</f>
        <v>-0.00835601797318108</v>
      </c>
    </row>
    <row r="93" customFormat="false" ht="12.75" hidden="false" customHeight="false" outlineLevel="0" collapsed="false">
      <c r="B93" s="160" t="str">
        <f aca="false">EXPT_VL!B93</f>
        <v>2016:4</v>
      </c>
      <c r="C93" s="169" t="n">
        <f aca="false">INTRA_VL!C93+EXPT_VL!C93+EXPV_RM!C93</f>
        <v>17483.7734691952</v>
      </c>
      <c r="D93" s="169" t="n">
        <f aca="false">INTRA_VL!D93+EXPT_VL!D93+EXPV_RM!I93</f>
        <v>11300.860138371</v>
      </c>
      <c r="E93" s="169" t="n">
        <f aca="false">INTRA_VL!E93+EXPT_VL!E93+EXPV_RM!J93</f>
        <v>6549.17280298481</v>
      </c>
      <c r="F93" s="169" t="n">
        <f aca="false">INTRA_VL!F93+EXPT_VL!F93+EXPV_RM!L93</f>
        <v>16206.0766981835</v>
      </c>
      <c r="G93" s="169" t="n">
        <f aca="false">INTRA_VL!G93+EXPT_VL!G93+EXPV_RM!M93</f>
        <v>1773.00753732897</v>
      </c>
      <c r="H93" s="169" t="n">
        <f aca="false">INTRA_VL!H93+EXPT_VL!H93+EXPV_RM!O93</f>
        <v>14310.6803198875</v>
      </c>
      <c r="I93" s="166" t="n">
        <f aca="false">INTRA_VL!I93+EXPT_VL!I93+EXPV_RM!Q93</f>
        <v>5069.2793414558</v>
      </c>
      <c r="J93" s="166" t="n">
        <f aca="false">INTRA_VL!J93+EXPT_VL!J93+EXPV_RM!R93</f>
        <v>11508.6959614564</v>
      </c>
      <c r="K93" s="167" t="n">
        <v>68748.1282534656</v>
      </c>
      <c r="L93" s="168" t="n">
        <f aca="false">SUM(C93:K93)</f>
        <v>152949.674522329</v>
      </c>
      <c r="M93" s="170" t="n">
        <f aca="false">(L93-L89)/L89</f>
        <v>0.0205188768208806</v>
      </c>
    </row>
    <row r="95" customFormat="false" ht="12.75" hidden="false" customHeight="false" outlineLevel="0" collapsed="false">
      <c r="A95" s="173" t="s">
        <v>158</v>
      </c>
    </row>
    <row r="96" customFormat="false" ht="12.75" hidden="false" customHeight="false" outlineLevel="0" collapsed="false">
      <c r="A96" s="173"/>
      <c r="B96" s="160" t="str">
        <f aca="false">EXPT_VL!B96</f>
        <v>2017:1</v>
      </c>
      <c r="C96" s="161" t="n">
        <f aca="false">INTRA_VL!C96+EXPT_VL!C96+EXPV_RM!C96</f>
        <v>19545.8583015475</v>
      </c>
      <c r="D96" s="161" t="n">
        <f aca="false">INTRA_VL!D96+EXPT_VL!D96+EXPV_RM!I96</f>
        <v>11139.4080216577</v>
      </c>
      <c r="E96" s="161" t="n">
        <f aca="false">INTRA_VL!E96+EXPT_VL!E96+EXPV_RM!J96</f>
        <v>6574.92209785387</v>
      </c>
      <c r="F96" s="161" t="n">
        <f aca="false">INTRA_VL!F96+EXPT_VL!F96+EXPV_RM!L96</f>
        <v>17646.9594921497</v>
      </c>
      <c r="G96" s="161" t="n">
        <f aca="false">INTRA_VL!G96+EXPT_VL!G96+EXPV_RM!M96</f>
        <v>1786.01521086347</v>
      </c>
      <c r="H96" s="161" t="n">
        <f aca="false">INTRA_VL!H96+EXPT_VL!H96+EXPV_RM!O96</f>
        <v>14137.0417227777</v>
      </c>
      <c r="I96" s="162" t="n">
        <f aca="false">INTRA_VL!I96+EXPT_VL!I96+EXPV_RM!Q96</f>
        <v>5310.3191327481</v>
      </c>
      <c r="J96" s="162" t="n">
        <f aca="false">INTRA_VL!J96+EXPT_VL!J96+EXPV_RM!R96</f>
        <v>12780.7552230792</v>
      </c>
      <c r="K96" s="163" t="n">
        <v>71535.7514404156</v>
      </c>
      <c r="L96" s="164" t="n">
        <f aca="false">SUM(C96:K96)</f>
        <v>160457.030643093</v>
      </c>
      <c r="M96" s="165" t="n">
        <f aca="false">(L96-L90)/L90</f>
        <v>0.128493896027968</v>
      </c>
    </row>
    <row r="97" customFormat="false" ht="12.75" hidden="false" customHeight="false" outlineLevel="0" collapsed="false">
      <c r="A97" s="173"/>
      <c r="B97" s="160" t="str">
        <f aca="false">EXPT_VL!B97</f>
        <v>2017:2</v>
      </c>
      <c r="C97" s="161" t="n">
        <f aca="false">INTRA_VL!C97+EXPT_VL!C97+EXPV_RM!C97</f>
        <v>18981.5796358217</v>
      </c>
      <c r="D97" s="161" t="n">
        <f aca="false">INTRA_VL!D97+EXPT_VL!D97+EXPV_RM!I97</f>
        <v>11697.3599004118</v>
      </c>
      <c r="E97" s="161" t="n">
        <f aca="false">INTRA_VL!E97+EXPT_VL!E97+EXPV_RM!J97</f>
        <v>6869.94818136989</v>
      </c>
      <c r="F97" s="161" t="n">
        <f aca="false">INTRA_VL!F97+EXPT_VL!F97+EXPV_RM!L97</f>
        <v>17279.2187645563</v>
      </c>
      <c r="G97" s="161" t="n">
        <f aca="false">INTRA_VL!G97+EXPT_VL!G97+EXPV_RM!M97</f>
        <v>2163.31856938904</v>
      </c>
      <c r="H97" s="161" t="n">
        <f aca="false">INTRA_VL!H97+EXPT_VL!H97+EXPV_RM!O97</f>
        <v>14308.235962824</v>
      </c>
      <c r="I97" s="162" t="n">
        <f aca="false">INTRA_VL!I97+EXPT_VL!I97+EXPV_RM!Q97</f>
        <v>4373.2882163919</v>
      </c>
      <c r="J97" s="162" t="n">
        <f aca="false">INTRA_VL!J97+EXPT_VL!J97+EXPV_RM!R97</f>
        <v>12663.7893775765</v>
      </c>
      <c r="K97" s="163" t="n">
        <v>72761.4292200905</v>
      </c>
      <c r="L97" s="164" t="n">
        <f aca="false">SUM(C97:K97)</f>
        <v>161098.167828432</v>
      </c>
      <c r="M97" s="165" t="n">
        <f aca="false">(L97-L91)/L91</f>
        <v>0.0513181054042528</v>
      </c>
    </row>
    <row r="98" customFormat="false" ht="12.75" hidden="false" customHeight="false" outlineLevel="0" collapsed="false">
      <c r="A98" s="173"/>
      <c r="B98" s="160" t="str">
        <f aca="false">EXPT_VL!B98</f>
        <v>2017:3</v>
      </c>
      <c r="C98" s="161" t="n">
        <f aca="false">INTRA_VL!C98+EXPT_VL!C98+EXPV_RM!C98</f>
        <v>17560.4165844469</v>
      </c>
      <c r="D98" s="161" t="n">
        <f aca="false">INTRA_VL!D98+EXPT_VL!D98+EXPV_RM!I98</f>
        <v>11083.2532385441</v>
      </c>
      <c r="E98" s="161" t="n">
        <f aca="false">INTRA_VL!E98+EXPT_VL!E98+EXPV_RM!J98</f>
        <v>7259.12290472608</v>
      </c>
      <c r="F98" s="161" t="n">
        <f aca="false">INTRA_VL!F98+EXPT_VL!F98+EXPV_RM!L98</f>
        <v>15290.2909917969</v>
      </c>
      <c r="G98" s="161" t="n">
        <f aca="false">INTRA_VL!G98+EXPT_VL!G98+EXPV_RM!M98</f>
        <v>2245.11704186455</v>
      </c>
      <c r="H98" s="161" t="n">
        <f aca="false">INTRA_VL!H98+EXPT_VL!H98+EXPV_RM!O98</f>
        <v>14355.966604112</v>
      </c>
      <c r="I98" s="162" t="n">
        <f aca="false">INTRA_VL!I98+EXPT_VL!I98+EXPV_RM!Q98</f>
        <v>3880.25735398149</v>
      </c>
      <c r="J98" s="162" t="n">
        <f aca="false">INTRA_VL!J98+EXPT_VL!J98+EXPV_RM!R98</f>
        <v>11342.8011500353</v>
      </c>
      <c r="K98" s="163" t="n">
        <v>69539.0081070973</v>
      </c>
      <c r="L98" s="164" t="n">
        <f aca="false">SUM(C98:K98)</f>
        <v>152556.233976605</v>
      </c>
      <c r="M98" s="165" t="n">
        <f aca="false">(L98-L92)/L92</f>
        <v>0.0587790930000238</v>
      </c>
    </row>
    <row r="99" customFormat="false" ht="12.75" hidden="false" customHeight="false" outlineLevel="0" collapsed="false">
      <c r="A99" s="173"/>
      <c r="B99" s="160" t="str">
        <f aca="false">EXPT_VL!B99</f>
        <v>2017:4</v>
      </c>
      <c r="C99" s="161" t="n">
        <f aca="false">INTRA_VL!C99+EXPT_VL!C99+EXPV_RM!C99</f>
        <v>19346.9907149442</v>
      </c>
      <c r="D99" s="161" t="n">
        <f aca="false">INTRA_VL!D99+EXPT_VL!D99+EXPV_RM!I99</f>
        <v>11033.1730085101</v>
      </c>
      <c r="E99" s="161" t="n">
        <f aca="false">INTRA_VL!E99+EXPT_VL!E99+EXPV_RM!J99</f>
        <v>7019.67827829387</v>
      </c>
      <c r="F99" s="161" t="n">
        <f aca="false">INTRA_VL!F99+EXPT_VL!F99+EXPV_RM!L99</f>
        <v>17094.4800545673</v>
      </c>
      <c r="G99" s="161" t="n">
        <f aca="false">INTRA_VL!G99+EXPT_VL!G99+EXPV_RM!M99</f>
        <v>2025.32275375279</v>
      </c>
      <c r="H99" s="161" t="n">
        <f aca="false">INTRA_VL!H99+EXPT_VL!H99+EXPV_RM!O99</f>
        <v>14604.6271846757</v>
      </c>
      <c r="I99" s="162" t="n">
        <f aca="false">INTRA_VL!I99+EXPT_VL!I99+EXPV_RM!Q99</f>
        <v>4633.67450827014</v>
      </c>
      <c r="J99" s="162" t="n">
        <f aca="false">INTRA_VL!J99+EXPT_VL!J99+EXPV_RM!R99</f>
        <v>13404.3987057645</v>
      </c>
      <c r="K99" s="163" t="n">
        <v>74410.6429375965</v>
      </c>
      <c r="L99" s="164" t="n">
        <f aca="false">SUM(C99:K99)</f>
        <v>163572.988146375</v>
      </c>
      <c r="M99" s="165" t="n">
        <f aca="false">(L99-L93)/L93</f>
        <v>0.0694562682609404</v>
      </c>
    </row>
    <row r="100" customFormat="false" ht="12.75" hidden="false" customHeight="false" outlineLevel="0" collapsed="false">
      <c r="A100" s="173"/>
      <c r="B100" s="160" t="str">
        <f aca="false">EXPT_VL!B100</f>
        <v>2018:1</v>
      </c>
      <c r="C100" s="169" t="n">
        <f aca="false">INTRA_VL!C100+EXPT_VL!C100+EXPV_RM!C100</f>
        <v>19285.3624522958</v>
      </c>
      <c r="D100" s="169" t="n">
        <f aca="false">INTRA_VL!D100+EXPT_VL!D100+EXPV_RM!I100</f>
        <v>10483.3960620021</v>
      </c>
      <c r="E100" s="169" t="n">
        <f aca="false">INTRA_VL!E100+EXPT_VL!E100+EXPV_RM!J100</f>
        <v>6638.45667300924</v>
      </c>
      <c r="F100" s="169" t="n">
        <f aca="false">INTRA_VL!F100+EXPT_VL!F100+EXPV_RM!L100</f>
        <v>17926.3259193421</v>
      </c>
      <c r="G100" s="169" t="n">
        <f aca="false">INTRA_VL!G100+EXPT_VL!G100+EXPV_RM!M100</f>
        <v>2120.44581524926</v>
      </c>
      <c r="H100" s="169" t="n">
        <f aca="false">INTRA_VL!H100+EXPT_VL!H100+EXPV_RM!O100</f>
        <v>13951.3167279109</v>
      </c>
      <c r="I100" s="166" t="n">
        <f aca="false">INTRA_VL!I100+EXPT_VL!I100+EXPV_RM!Q100</f>
        <v>4593.58023180865</v>
      </c>
      <c r="J100" s="166" t="n">
        <f aca="false">INTRA_VL!J100+EXPT_VL!J100+EXPV_RM!R100</f>
        <v>12979.4465439582</v>
      </c>
      <c r="K100" s="167" t="n">
        <v>73509.3831779738</v>
      </c>
      <c r="L100" s="168" t="n">
        <f aca="false">SUM(C100:K100)</f>
        <v>161487.71360355</v>
      </c>
      <c r="M100" s="165" t="n">
        <f aca="false">(L100-L96)/L96</f>
        <v>0.00642342037819219</v>
      </c>
    </row>
    <row r="101" customFormat="false" ht="12.75" hidden="false" customHeight="false" outlineLevel="0" collapsed="false">
      <c r="A101" s="173"/>
      <c r="B101" s="160" t="str">
        <f aca="false">EXPT_VL!B101</f>
        <v>2018:2</v>
      </c>
      <c r="C101" s="169" t="n">
        <f aca="false">INTRA_VL!C101+EXPT_VL!C101+EXPV_RM!C101</f>
        <v>20907.2813541988</v>
      </c>
      <c r="D101" s="169" t="n">
        <f aca="false">INTRA_VL!D101+EXPT_VL!D101+EXPV_RM!I101</f>
        <v>11592.3378246614</v>
      </c>
      <c r="E101" s="169" t="n">
        <f aca="false">INTRA_VL!E101+EXPT_VL!E101+EXPV_RM!J101</f>
        <v>7212.80312755754</v>
      </c>
      <c r="F101" s="169" t="n">
        <f aca="false">INTRA_VL!F101+EXPT_VL!F101+EXPV_RM!L101</f>
        <v>18176.8599534286</v>
      </c>
      <c r="G101" s="169" t="n">
        <f aca="false">INTRA_VL!G101+EXPT_VL!G101+EXPV_RM!M101</f>
        <v>2191.09961970372</v>
      </c>
      <c r="H101" s="169" t="n">
        <f aca="false">INTRA_VL!H101+EXPT_VL!H101+EXPV_RM!O101</f>
        <v>13962.0326461492</v>
      </c>
      <c r="I101" s="166" t="n">
        <f aca="false">INTRA_VL!I101+EXPT_VL!I101+EXPV_RM!Q101</f>
        <v>5488.76920398728</v>
      </c>
      <c r="J101" s="166" t="n">
        <f aca="false">INTRA_VL!J101+EXPT_VL!J101+EXPV_RM!R101</f>
        <v>13237.8978980184</v>
      </c>
      <c r="K101" s="167" t="n">
        <v>76854.5258055427</v>
      </c>
      <c r="L101" s="168" t="n">
        <f aca="false">SUM(C101:K101)</f>
        <v>169623.607433248</v>
      </c>
      <c r="M101" s="165" t="n">
        <f aca="false">(L101-L97)/L97</f>
        <v>0.0529207732138553</v>
      </c>
    </row>
    <row r="102" customFormat="false" ht="12.75" hidden="false" customHeight="false" outlineLevel="0" collapsed="false">
      <c r="A102" s="173"/>
      <c r="B102" s="160" t="str">
        <f aca="false">EXPT_VL!B102</f>
        <v>2018:3</v>
      </c>
      <c r="C102" s="169" t="n">
        <f aca="false">INTRA_VL!C102+EXPT_VL!C102+EXPV_RM!C102</f>
        <v>18639.3140081641</v>
      </c>
      <c r="D102" s="169" t="n">
        <f aca="false">INTRA_VL!D102+EXPT_VL!D102+EXPV_RM!I102</f>
        <v>10539.720273362</v>
      </c>
      <c r="E102" s="169" t="n">
        <f aca="false">INTRA_VL!E102+EXPT_VL!E102+EXPV_RM!J102</f>
        <v>7805.99909898719</v>
      </c>
      <c r="F102" s="169" t="n">
        <f aca="false">INTRA_VL!F102+EXPT_VL!F102+EXPV_RM!L102</f>
        <v>16500.8195644101</v>
      </c>
      <c r="G102" s="169" t="n">
        <f aca="false">INTRA_VL!G102+EXPT_VL!G102+EXPV_RM!M102</f>
        <v>2117.59121861317</v>
      </c>
      <c r="H102" s="169" t="n">
        <f aca="false">INTRA_VL!H102+EXPT_VL!H102+EXPV_RM!O102</f>
        <v>15311.2693966421</v>
      </c>
      <c r="I102" s="166" t="n">
        <f aca="false">INTRA_VL!I102+EXPT_VL!I102+EXPV_RM!Q102</f>
        <v>5155.93050216124</v>
      </c>
      <c r="J102" s="166" t="n">
        <f aca="false">INTRA_VL!J102+EXPT_VL!J102+EXPV_RM!R102</f>
        <v>12605.4298307738</v>
      </c>
      <c r="K102" s="167" t="n">
        <v>73213.8854299616</v>
      </c>
      <c r="L102" s="168" t="n">
        <f aca="false">SUM(C102:K102)</f>
        <v>161889.959323075</v>
      </c>
      <c r="M102" s="165" t="n">
        <f aca="false">(L102-L98)/L98</f>
        <v>0.0611821955955071</v>
      </c>
    </row>
    <row r="103" customFormat="false" ht="12.75" hidden="false" customHeight="false" outlineLevel="0" collapsed="false">
      <c r="A103" s="173"/>
      <c r="B103" s="160" t="str">
        <f aca="false">EXPT_VL!B103</f>
        <v>2018:4</v>
      </c>
      <c r="C103" s="169" t="n">
        <f aca="false">INTRA_VL!C103+EXPT_VL!C103+EXPV_RM!C103</f>
        <v>19162.403282202</v>
      </c>
      <c r="D103" s="169" t="n">
        <f aca="false">INTRA_VL!D103+EXPT_VL!D103+EXPV_RM!I103</f>
        <v>11523.3006638277</v>
      </c>
      <c r="E103" s="169" t="n">
        <f aca="false">INTRA_VL!E103+EXPT_VL!E103+EXPV_RM!J103</f>
        <v>7789.01756374113</v>
      </c>
      <c r="F103" s="169" t="n">
        <f aca="false">INTRA_VL!F103+EXPT_VL!F103+EXPV_RM!L103</f>
        <v>17699.6701306005</v>
      </c>
      <c r="G103" s="169" t="n">
        <f aca="false">INTRA_VL!G103+EXPT_VL!G103+EXPV_RM!M103</f>
        <v>2249.87407501308</v>
      </c>
      <c r="H103" s="169" t="n">
        <f aca="false">INTRA_VL!H103+EXPT_VL!H103+EXPV_RM!O103</f>
        <v>15662.1685050858</v>
      </c>
      <c r="I103" s="166" t="n">
        <f aca="false">INTRA_VL!I103+EXPT_VL!I103+EXPV_RM!Q103</f>
        <v>4912.38035902841</v>
      </c>
      <c r="J103" s="166" t="n">
        <f aca="false">INTRA_VL!J103+EXPT_VL!J103+EXPV_RM!R103</f>
        <v>12847.3132318102</v>
      </c>
      <c r="K103" s="167" t="n">
        <v>76392.3125779321</v>
      </c>
      <c r="L103" s="168" t="n">
        <f aca="false">SUM(C103:K103)</f>
        <v>168238.440389241</v>
      </c>
      <c r="M103" s="165" t="n">
        <f aca="false">(L103-L99)/L99</f>
        <v>0.0285221435136394</v>
      </c>
    </row>
    <row r="104" customFormat="false" ht="12.75" hidden="false" customHeight="false" outlineLevel="0" collapsed="false">
      <c r="B104" s="160" t="str">
        <f aca="false">EXPT_VL!B104</f>
        <v>2019:1</v>
      </c>
      <c r="C104" s="179" t="n">
        <f aca="false">INTRA_VL!C104+EXPT_VL!C104+EXPV_RM!C104</f>
        <v>20215.9508851423</v>
      </c>
      <c r="D104" s="179" t="n">
        <f aca="false">INTRA_VL!D104+EXPT_VL!D104+EXPV_RM!I104</f>
        <v>11206.078957175</v>
      </c>
      <c r="E104" s="179" t="n">
        <f aca="false">INTRA_VL!E104+EXPT_VL!E104+EXPV_RM!J104</f>
        <v>7250.43682217819</v>
      </c>
      <c r="F104" s="179" t="n">
        <f aca="false">INTRA_VL!F104+EXPT_VL!F104+EXPV_RM!L104</f>
        <v>18006.4473726695</v>
      </c>
      <c r="G104" s="179" t="n">
        <f aca="false">INTRA_VL!G104+EXPT_VL!G104+EXPV_RM!M104</f>
        <v>2002.62554337239</v>
      </c>
      <c r="H104" s="179" t="n">
        <f aca="false">INTRA_VL!H104+EXPT_VL!H104+EXPV_RM!O104</f>
        <v>14956.781433853</v>
      </c>
      <c r="I104" s="180" t="n">
        <f aca="false">INTRA_VL!I104+EXPT_VL!I104+EXPV_RM!Q104</f>
        <v>5151.46466993106</v>
      </c>
      <c r="J104" s="180" t="n">
        <f aca="false">INTRA_VL!J104+EXPT_VL!J104+EXPV_RM!R104</f>
        <v>13764.4587295996</v>
      </c>
      <c r="K104" s="181" t="n">
        <v>73240.1976595106</v>
      </c>
      <c r="L104" s="182" t="n">
        <f aca="false">SUM(C104:K104)</f>
        <v>165794.442073431</v>
      </c>
      <c r="M104" s="165" t="n">
        <f aca="false">(L104-L100)/L100</f>
        <v>0.0266690782461283</v>
      </c>
    </row>
  </sheetData>
  <mergeCells count="4">
    <mergeCell ref="L1:M2"/>
    <mergeCell ref="Y1:Z2"/>
    <mergeCell ref="O29:O30"/>
    <mergeCell ref="A95:A103"/>
  </mergeCells>
  <hyperlinks>
    <hyperlink ref="L1" location="Indice!A1" display="Índice"/>
    <hyperlink ref="Y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AP107"/>
  <sheetViews>
    <sheetView showFormulas="false" showGridLines="false" showRowColHeaders="false" showZeros="true" rightToLeft="false" tabSelected="false" showOutlineSymbols="true" defaultGridColor="true" view="normal" topLeftCell="A41" colorId="64" zoomScale="100" zoomScaleNormal="100" zoomScalePageLayoutView="100" workbookViewId="0">
      <selection pane="topLeft" activeCell="H108" activeCellId="0" sqref="H108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5" min="3" style="0" width="11.04"/>
    <col collapsed="false" customWidth="true" hidden="false" outlineLevel="0" max="6" min="6" style="0" width="11.27"/>
    <col collapsed="false" customWidth="true" hidden="false" outlineLevel="0" max="9" min="7" style="0" width="11.04"/>
    <col collapsed="false" customWidth="true" hidden="false" outlineLevel="0" max="10" min="10" style="0" width="12.98"/>
    <col collapsed="false" customWidth="true" hidden="false" outlineLevel="0" max="14" min="11" style="0" width="11.04"/>
    <col collapsed="false" customWidth="true" hidden="false" outlineLevel="0" max="16" min="15" style="0" width="11.4"/>
    <col collapsed="false" customWidth="true" hidden="false" outlineLevel="0" max="18" min="17" style="0" width="11.04"/>
    <col collapsed="false" customWidth="false" hidden="false" outlineLevel="0" max="19" min="19" style="0" width="11.55"/>
    <col collapsed="false" customWidth="true" hidden="false" outlineLevel="0" max="20" min="20" style="0" width="16.4"/>
    <col collapsed="false" customWidth="true" hidden="false" outlineLevel="0" max="21" min="21" style="0" width="14.54"/>
    <col collapsed="false" customWidth="true" hidden="false" outlineLevel="0" max="25" min="22" style="0" width="11.04"/>
    <col collapsed="false" customWidth="true" hidden="false" outlineLevel="0" max="26" min="26" style="0" width="13.83"/>
    <col collapsed="false" customWidth="true" hidden="false" outlineLevel="0" max="1025" min="27" style="0" width="11.04"/>
  </cols>
  <sheetData>
    <row r="1" customFormat="false" ht="17.25" hidden="false" customHeight="true" outlineLevel="0" collapsed="false">
      <c r="B1" s="133" t="s">
        <v>275</v>
      </c>
      <c r="C1" s="27"/>
      <c r="D1" s="27"/>
      <c r="E1" s="27"/>
      <c r="F1" s="174" t="s">
        <v>234</v>
      </c>
      <c r="G1" s="174"/>
      <c r="I1" s="134" t="s">
        <v>0</v>
      </c>
      <c r="J1" s="134"/>
      <c r="X1" s="133" t="s">
        <v>275</v>
      </c>
      <c r="AA1" s="174" t="s">
        <v>234</v>
      </c>
      <c r="AB1" s="174"/>
      <c r="AD1" s="134" t="s">
        <v>0</v>
      </c>
      <c r="AE1" s="134"/>
    </row>
    <row r="2" customFormat="false" ht="15.75" hidden="false" customHeight="true" outlineLevel="0" collapsed="false">
      <c r="B2" s="219" t="s">
        <v>276</v>
      </c>
      <c r="C2" s="21"/>
      <c r="D2" s="21"/>
      <c r="E2" s="21"/>
      <c r="I2" s="134"/>
      <c r="J2" s="134"/>
      <c r="X2" s="219" t="s">
        <v>277</v>
      </c>
      <c r="AD2" s="134"/>
      <c r="AE2" s="134"/>
    </row>
    <row r="3" customFormat="false" ht="13.5" hidden="false" customHeight="false" outlineLevel="0" collapsed="false">
      <c r="B3" s="21" t="str">
        <f aca="false">EXPT_VL!B3</f>
        <v>Periodo:1995:1-2019:1</v>
      </c>
      <c r="C3" s="21"/>
      <c r="D3" s="21"/>
      <c r="X3" s="21" t="str">
        <f aca="false">EXPT_TN!$P$3</f>
        <v>Periodo:1995:1-2019:1</v>
      </c>
    </row>
    <row r="4" customFormat="false" ht="13.5" hidden="false" customHeight="false" outlineLevel="0" collapsed="false">
      <c r="B4" s="21" t="s">
        <v>27</v>
      </c>
      <c r="S4" s="114"/>
      <c r="X4" s="21" t="s">
        <v>27</v>
      </c>
    </row>
    <row r="5" customFormat="false" ht="26.25" hidden="false" customHeight="true" outlineLevel="0" collapsed="false">
      <c r="B5" s="220" t="s">
        <v>124</v>
      </c>
      <c r="C5" s="221" t="s">
        <v>47</v>
      </c>
      <c r="D5" s="221" t="s">
        <v>67</v>
      </c>
      <c r="E5" s="221" t="s">
        <v>278</v>
      </c>
      <c r="F5" s="221" t="s">
        <v>69</v>
      </c>
      <c r="G5" s="221" t="s">
        <v>71</v>
      </c>
      <c r="H5" s="221" t="s">
        <v>72</v>
      </c>
      <c r="I5" s="221" t="s">
        <v>73</v>
      </c>
      <c r="J5" s="221" t="s">
        <v>116</v>
      </c>
      <c r="K5" s="221" t="s">
        <v>75</v>
      </c>
      <c r="L5" s="221" t="s">
        <v>76</v>
      </c>
      <c r="M5" s="221" t="s">
        <v>77</v>
      </c>
      <c r="N5" s="221" t="s">
        <v>78</v>
      </c>
      <c r="O5" s="221" t="s">
        <v>79</v>
      </c>
      <c r="P5" s="221" t="s">
        <v>80</v>
      </c>
      <c r="Q5" s="221" t="s">
        <v>82</v>
      </c>
      <c r="R5" s="221" t="s">
        <v>83</v>
      </c>
      <c r="S5" s="222" t="s">
        <v>112</v>
      </c>
      <c r="T5" s="223" t="s">
        <v>279</v>
      </c>
      <c r="U5" s="224" t="s">
        <v>127</v>
      </c>
      <c r="X5" s="225" t="s">
        <v>128</v>
      </c>
      <c r="Y5" s="221" t="s">
        <v>47</v>
      </c>
      <c r="Z5" s="221" t="s">
        <v>67</v>
      </c>
      <c r="AA5" s="221" t="s">
        <v>278</v>
      </c>
      <c r="AB5" s="221" t="s">
        <v>69</v>
      </c>
      <c r="AC5" s="221" t="s">
        <v>71</v>
      </c>
      <c r="AD5" s="221" t="s">
        <v>72</v>
      </c>
      <c r="AE5" s="221" t="s">
        <v>73</v>
      </c>
      <c r="AF5" s="221" t="s">
        <v>116</v>
      </c>
      <c r="AG5" s="221" t="s">
        <v>75</v>
      </c>
      <c r="AH5" s="221" t="s">
        <v>76</v>
      </c>
      <c r="AI5" s="221" t="s">
        <v>77</v>
      </c>
      <c r="AJ5" s="221" t="s">
        <v>78</v>
      </c>
      <c r="AK5" s="221" t="s">
        <v>79</v>
      </c>
      <c r="AL5" s="221" t="s">
        <v>80</v>
      </c>
      <c r="AM5" s="221" t="s">
        <v>82</v>
      </c>
      <c r="AN5" s="221" t="s">
        <v>83</v>
      </c>
      <c r="AO5" s="222" t="s">
        <v>112</v>
      </c>
      <c r="AP5" s="224" t="s">
        <v>129</v>
      </c>
    </row>
    <row r="6" customFormat="false" ht="13.5" hidden="false" customHeight="false" outlineLevel="0" collapsed="false">
      <c r="B6" s="226" t="s">
        <v>130</v>
      </c>
      <c r="C6" s="227" t="n">
        <v>1744.375615315</v>
      </c>
      <c r="D6" s="227" t="n">
        <v>1103.001062277</v>
      </c>
      <c r="E6" s="227" t="n">
        <v>252.958170145</v>
      </c>
      <c r="F6" s="227" t="n">
        <v>211.244546042</v>
      </c>
      <c r="G6" s="227" t="n">
        <v>262.53528098</v>
      </c>
      <c r="H6" s="227" t="n">
        <v>178.301231029</v>
      </c>
      <c r="I6" s="227" t="n">
        <v>1097.648967362</v>
      </c>
      <c r="J6" s="227" t="n">
        <v>258.503853773</v>
      </c>
      <c r="K6" s="227" t="n">
        <v>4575.906135826</v>
      </c>
      <c r="L6" s="227" t="n">
        <v>2684.828408409</v>
      </c>
      <c r="M6" s="227" t="n">
        <v>91.420354735</v>
      </c>
      <c r="N6" s="227" t="n">
        <v>853.994195779</v>
      </c>
      <c r="O6" s="227" t="n">
        <v>1635.589271703</v>
      </c>
      <c r="P6" s="227" t="n">
        <v>441.177299441</v>
      </c>
      <c r="Q6" s="227" t="n">
        <v>744.617638055</v>
      </c>
      <c r="R6" s="227" t="n">
        <v>1641.389404906</v>
      </c>
      <c r="S6" s="227" t="n">
        <v>110.908039413</v>
      </c>
      <c r="T6" s="228" t="n">
        <f aca="false">SUM(C6:S6)</f>
        <v>17888.39947519</v>
      </c>
      <c r="U6" s="229"/>
      <c r="V6" s="183"/>
      <c r="X6" s="230" t="n">
        <v>1995</v>
      </c>
      <c r="Y6" s="231" t="n">
        <f aca="false">SUM(C6:C9)</f>
        <v>6103.8659155</v>
      </c>
      <c r="Z6" s="231" t="n">
        <f aca="false">SUM(D6:D9)</f>
        <v>4213.840706364</v>
      </c>
      <c r="AA6" s="231" t="n">
        <f aca="false">SUM(E6:E9)</f>
        <v>1004.175325132</v>
      </c>
      <c r="AB6" s="231" t="n">
        <f aca="false">SUM(F6:F9)</f>
        <v>578.334128599</v>
      </c>
      <c r="AC6" s="231" t="n">
        <f aca="false">SUM(G6:G9)</f>
        <v>596.745609783</v>
      </c>
      <c r="AD6" s="231" t="n">
        <f aca="false">SUM(H6:H9)</f>
        <v>850.777086264</v>
      </c>
      <c r="AE6" s="231" t="n">
        <f aca="false">SUM(I6:I9)</f>
        <v>4374.510488717</v>
      </c>
      <c r="AF6" s="231" t="n">
        <f aca="false">SUM(J6:J9)</f>
        <v>1042.200498522</v>
      </c>
      <c r="AG6" s="231" t="n">
        <f aca="false">SUM(K6:K9)</f>
        <v>17973.856548907</v>
      </c>
      <c r="AH6" s="231" t="n">
        <f aca="false">SUM(L6:L9)</f>
        <v>9860.749415415</v>
      </c>
      <c r="AI6" s="231" t="n">
        <f aca="false">SUM(M6:M9)</f>
        <v>362.554764324</v>
      </c>
      <c r="AJ6" s="231" t="n">
        <f aca="false">SUM(N6:N9)</f>
        <v>3459.86101241</v>
      </c>
      <c r="AK6" s="231" t="n">
        <f aca="false">SUM(O6:O9)</f>
        <v>7008.089398843</v>
      </c>
      <c r="AL6" s="231" t="n">
        <f aca="false">SUM(P6:P9)</f>
        <v>1709.421863175</v>
      </c>
      <c r="AM6" s="231" t="n">
        <f aca="false">SUM(Q6:Q9)</f>
        <v>2842.676929053</v>
      </c>
      <c r="AN6" s="231" t="n">
        <f aca="false">SUM(R6:R9)</f>
        <v>6217.834104144</v>
      </c>
      <c r="AO6" s="231" t="n">
        <f aca="false">SUM(S6:S9)</f>
        <v>444.909612596</v>
      </c>
      <c r="AP6" s="232" t="n">
        <f aca="false">SUM(T6:T9)</f>
        <v>68644.403407748</v>
      </c>
    </row>
    <row r="7" customFormat="false" ht="12.75" hidden="false" customHeight="false" outlineLevel="0" collapsed="false">
      <c r="B7" s="230" t="s">
        <v>131</v>
      </c>
      <c r="C7" s="231" t="n">
        <v>1666.473628249</v>
      </c>
      <c r="D7" s="231" t="n">
        <v>1106.603285502</v>
      </c>
      <c r="E7" s="231" t="n">
        <v>276.021255252</v>
      </c>
      <c r="F7" s="231" t="n">
        <v>130.477258826</v>
      </c>
      <c r="G7" s="231" t="n">
        <v>125.014246552</v>
      </c>
      <c r="H7" s="231" t="n">
        <v>234.593987027</v>
      </c>
      <c r="I7" s="231" t="n">
        <v>1165.993400995</v>
      </c>
      <c r="J7" s="231" t="n">
        <v>262.858497236</v>
      </c>
      <c r="K7" s="231" t="n">
        <v>4546.309404395</v>
      </c>
      <c r="L7" s="231" t="n">
        <v>2303.202472967</v>
      </c>
      <c r="M7" s="231" t="n">
        <v>107.323169611</v>
      </c>
      <c r="N7" s="231" t="n">
        <v>950.785873107</v>
      </c>
      <c r="O7" s="231" t="n">
        <v>1692.294581151</v>
      </c>
      <c r="P7" s="231" t="n">
        <v>504.075001883001</v>
      </c>
      <c r="Q7" s="231" t="n">
        <v>738.910528184</v>
      </c>
      <c r="R7" s="231" t="n">
        <v>1648.778390315</v>
      </c>
      <c r="S7" s="231" t="n">
        <v>116.587161293</v>
      </c>
      <c r="T7" s="233" t="n">
        <f aca="false">SUM(C7:S7)</f>
        <v>17576.302142545</v>
      </c>
      <c r="U7" s="234"/>
      <c r="V7" s="183"/>
      <c r="X7" s="230" t="n">
        <v>1996</v>
      </c>
      <c r="Y7" s="231" t="n">
        <f aca="false">SUM(C10:C13)</f>
        <v>6881.355020248</v>
      </c>
      <c r="Z7" s="231" t="n">
        <f aca="false">SUM(D10:D13)</f>
        <v>4358.319339442</v>
      </c>
      <c r="AA7" s="231" t="n">
        <f aca="false">SUM(E10:E13)</f>
        <v>1122.267229128</v>
      </c>
      <c r="AB7" s="231" t="n">
        <f aca="false">SUM(F10:F13)</f>
        <v>731.685108564</v>
      </c>
      <c r="AC7" s="231" t="n">
        <f aca="false">SUM(G10:G13)</f>
        <v>544.746604616</v>
      </c>
      <c r="AD7" s="231" t="n">
        <f aca="false">SUM(H10:H13)</f>
        <v>909.876741033</v>
      </c>
      <c r="AE7" s="231" t="n">
        <f aca="false">SUM(I10:I13)</f>
        <v>4684.792575208</v>
      </c>
      <c r="AF7" s="231" t="n">
        <f aca="false">SUM(J10:J13)</f>
        <v>1129.581323322</v>
      </c>
      <c r="AG7" s="231" t="n">
        <f aca="false">SUM(K10:K13)</f>
        <v>20725.771369819</v>
      </c>
      <c r="AH7" s="231" t="n">
        <f aca="false">SUM(L10:L13)</f>
        <v>10744.185535223</v>
      </c>
      <c r="AI7" s="231" t="n">
        <f aca="false">SUM(M10:M13)</f>
        <v>393.457001003</v>
      </c>
      <c r="AJ7" s="231" t="n">
        <f aca="false">SUM(N10:N13)</f>
        <v>4227.547347512</v>
      </c>
      <c r="AK7" s="231" t="n">
        <f aca="false">SUM(O10:O13)</f>
        <v>7889.025862772</v>
      </c>
      <c r="AL7" s="231" t="n">
        <f aca="false">SUM(P10:P13)</f>
        <v>1892.924213273</v>
      </c>
      <c r="AM7" s="231" t="n">
        <f aca="false">SUM(Q10:Q13)</f>
        <v>3015.925523217</v>
      </c>
      <c r="AN7" s="231" t="n">
        <f aca="false">SUM(R10:R13)</f>
        <v>7086.999521136</v>
      </c>
      <c r="AO7" s="231" t="n">
        <f aca="false">SUM(S10:S13)</f>
        <v>560.021146259</v>
      </c>
      <c r="AP7" s="232" t="n">
        <f aca="false">SUM(T10:T13)</f>
        <v>76898.481461775</v>
      </c>
    </row>
    <row r="8" customFormat="false" ht="12.75" hidden="false" customHeight="false" outlineLevel="0" collapsed="false">
      <c r="B8" s="230" t="s">
        <v>132</v>
      </c>
      <c r="C8" s="231" t="n">
        <v>1152.60228934</v>
      </c>
      <c r="D8" s="231" t="n">
        <v>956.51562337</v>
      </c>
      <c r="E8" s="231" t="n">
        <v>217.878100699</v>
      </c>
      <c r="F8" s="231" t="n">
        <v>94.46587003</v>
      </c>
      <c r="G8" s="231" t="n">
        <v>69.915544562</v>
      </c>
      <c r="H8" s="231" t="n">
        <v>208.649736168</v>
      </c>
      <c r="I8" s="231" t="n">
        <v>941.970155947</v>
      </c>
      <c r="J8" s="231" t="n">
        <v>248.716421543</v>
      </c>
      <c r="K8" s="231" t="n">
        <v>4071.808658119</v>
      </c>
      <c r="L8" s="231" t="n">
        <v>1924.300250647</v>
      </c>
      <c r="M8" s="231" t="n">
        <v>87.434682017</v>
      </c>
      <c r="N8" s="231" t="n">
        <v>807.858099871</v>
      </c>
      <c r="O8" s="231" t="n">
        <v>1613.520569357</v>
      </c>
      <c r="P8" s="231" t="n">
        <v>321.908742956</v>
      </c>
      <c r="Q8" s="231" t="n">
        <v>557.559626399</v>
      </c>
      <c r="R8" s="231" t="n">
        <v>1340.481837882</v>
      </c>
      <c r="S8" s="231" t="n">
        <v>95.157411777</v>
      </c>
      <c r="T8" s="233" t="n">
        <f aca="false">SUM(C8:S8)</f>
        <v>14710.743620684</v>
      </c>
      <c r="U8" s="234"/>
      <c r="V8" s="183"/>
      <c r="X8" s="230" t="n">
        <v>1997</v>
      </c>
      <c r="Y8" s="231" t="n">
        <f aca="false">SUM(C14:C17)</f>
        <v>8696.581147159</v>
      </c>
      <c r="Z8" s="231" t="n">
        <f aca="false">SUM(D14:D17)</f>
        <v>4880.965648029</v>
      </c>
      <c r="AA8" s="231" t="n">
        <f aca="false">SUM(E14:E17)</f>
        <v>1377.125442105</v>
      </c>
      <c r="AB8" s="231" t="n">
        <f aca="false">SUM(F14:F17)</f>
        <v>606.996939857</v>
      </c>
      <c r="AC8" s="231" t="n">
        <f aca="false">SUM(G14:G17)</f>
        <v>734.675524667</v>
      </c>
      <c r="AD8" s="231" t="n">
        <f aca="false">SUM(H14:H17)</f>
        <v>1019.398301545</v>
      </c>
      <c r="AE8" s="231" t="n">
        <f aca="false">SUM(I14:I17)</f>
        <v>5355.766307705</v>
      </c>
      <c r="AF8" s="231" t="n">
        <f aca="false">SUM(J14:J17)</f>
        <v>1408.959044619</v>
      </c>
      <c r="AG8" s="231" t="n">
        <f aca="false">SUM(K14:K17)</f>
        <v>24661.663052581</v>
      </c>
      <c r="AH8" s="231" t="n">
        <f aca="false">SUM(L14:L17)</f>
        <v>12381.47831619</v>
      </c>
      <c r="AI8" s="231" t="n">
        <f aca="false">SUM(M14:M17)</f>
        <v>524.768149032</v>
      </c>
      <c r="AJ8" s="231" t="n">
        <f aca="false">SUM(N14:N17)</f>
        <v>4876.493490951</v>
      </c>
      <c r="AK8" s="231" t="n">
        <f aca="false">SUM(O14:O17)</f>
        <v>9595.427221073</v>
      </c>
      <c r="AL8" s="231" t="n">
        <f aca="false">SUM(P14:P17)</f>
        <v>2207.296369775</v>
      </c>
      <c r="AM8" s="231" t="n">
        <f aca="false">SUM(Q14:Q17)</f>
        <v>3401.037331484</v>
      </c>
      <c r="AN8" s="231" t="n">
        <f aca="false">SUM(R14:R17)</f>
        <v>9293.716610401</v>
      </c>
      <c r="AO8" s="231" t="n">
        <f aca="false">SUM(S14:S17)</f>
        <v>714.663941947</v>
      </c>
      <c r="AP8" s="232" t="n">
        <f aca="false">SUM(T14:T17)</f>
        <v>91737.01283912</v>
      </c>
    </row>
    <row r="9" customFormat="false" ht="13.5" hidden="false" customHeight="false" outlineLevel="0" collapsed="false">
      <c r="B9" s="235" t="s">
        <v>133</v>
      </c>
      <c r="C9" s="236" t="n">
        <v>1540.414382596</v>
      </c>
      <c r="D9" s="236" t="n">
        <v>1047.720735215</v>
      </c>
      <c r="E9" s="236" t="n">
        <v>257.317799036</v>
      </c>
      <c r="F9" s="236" t="n">
        <v>142.146453701</v>
      </c>
      <c r="G9" s="236" t="n">
        <v>139.280537689</v>
      </c>
      <c r="H9" s="236" t="n">
        <v>229.23213204</v>
      </c>
      <c r="I9" s="236" t="n">
        <v>1168.897964413</v>
      </c>
      <c r="J9" s="236" t="n">
        <v>272.12172597</v>
      </c>
      <c r="K9" s="236" t="n">
        <v>4779.832350567</v>
      </c>
      <c r="L9" s="236" t="n">
        <v>2948.418283392</v>
      </c>
      <c r="M9" s="236" t="n">
        <v>76.376557961</v>
      </c>
      <c r="N9" s="236" t="n">
        <v>847.222843653</v>
      </c>
      <c r="O9" s="236" t="n">
        <v>2066.684976632</v>
      </c>
      <c r="P9" s="236" t="n">
        <v>442.260818895</v>
      </c>
      <c r="Q9" s="236" t="n">
        <v>801.589136415</v>
      </c>
      <c r="R9" s="236" t="n">
        <v>1587.184471041</v>
      </c>
      <c r="S9" s="236" t="n">
        <v>122.257000113</v>
      </c>
      <c r="T9" s="237" t="n">
        <f aca="false">SUM(C9:S9)</f>
        <v>18468.958169329</v>
      </c>
      <c r="U9" s="234"/>
      <c r="V9" s="183"/>
      <c r="X9" s="230" t="n">
        <v>1998</v>
      </c>
      <c r="Y9" s="231" t="n">
        <f aca="false">SUM(C18:C21)</f>
        <v>8132.575219017</v>
      </c>
      <c r="Z9" s="231" t="n">
        <f aca="false">SUM(D18:D21)</f>
        <v>5021.427756493</v>
      </c>
      <c r="AA9" s="231" t="n">
        <f aca="false">SUM(E18:E21)</f>
        <v>1364.940136671</v>
      </c>
      <c r="AB9" s="231" t="n">
        <f aca="false">SUM(F18:F21)</f>
        <v>495.04216253</v>
      </c>
      <c r="AC9" s="231" t="n">
        <f aca="false">SUM(G18:G21)</f>
        <v>608.486429131</v>
      </c>
      <c r="AD9" s="231" t="n">
        <f aca="false">SUM(H18:H21)</f>
        <v>1099.337993384</v>
      </c>
      <c r="AE9" s="231" t="n">
        <f aca="false">SUM(I18:I21)</f>
        <v>6600.216123722</v>
      </c>
      <c r="AF9" s="231" t="n">
        <f aca="false">SUM(J18:J21)</f>
        <v>1733.706313184</v>
      </c>
      <c r="AG9" s="231" t="n">
        <f aca="false">SUM(K18:K21)</f>
        <v>26924.061486342</v>
      </c>
      <c r="AH9" s="231" t="n">
        <f aca="false">SUM(L18:L21)</f>
        <v>13020.265415246</v>
      </c>
      <c r="AI9" s="231" t="n">
        <f aca="false">SUM(M18:M21)</f>
        <v>558.648436914</v>
      </c>
      <c r="AJ9" s="231" t="n">
        <f aca="false">SUM(N18:N21)</f>
        <v>5347.270094907</v>
      </c>
      <c r="AK9" s="231" t="n">
        <f aca="false">SUM(O18:O21)</f>
        <v>10437.439886245</v>
      </c>
      <c r="AL9" s="231" t="n">
        <f aca="false">SUM(P18:P21)</f>
        <v>2533.98163919</v>
      </c>
      <c r="AM9" s="231" t="n">
        <f aca="false">SUM(Q18:Q21)</f>
        <v>3962.76210242</v>
      </c>
      <c r="AN9" s="231" t="n">
        <f aca="false">SUM(R18:R21)</f>
        <v>9705.401124607</v>
      </c>
      <c r="AO9" s="231" t="n">
        <f aca="false">SUM(S18:S21)</f>
        <v>762.83193378</v>
      </c>
      <c r="AP9" s="232" t="n">
        <f aca="false">SUM(T18:T21)</f>
        <v>98308.394253783</v>
      </c>
    </row>
    <row r="10" customFormat="false" ht="12.75" hidden="false" customHeight="false" outlineLevel="0" collapsed="false">
      <c r="B10" s="238" t="s">
        <v>134</v>
      </c>
      <c r="C10" s="239" t="n">
        <v>1647.935354882</v>
      </c>
      <c r="D10" s="239" t="n">
        <v>1111.712637956</v>
      </c>
      <c r="E10" s="239" t="n">
        <v>280.510233187</v>
      </c>
      <c r="F10" s="239" t="n">
        <v>121.084627393</v>
      </c>
      <c r="G10" s="239" t="n">
        <v>209.689193906</v>
      </c>
      <c r="H10" s="239" t="n">
        <v>223.313122097</v>
      </c>
      <c r="I10" s="239" t="n">
        <v>1191.585537084</v>
      </c>
      <c r="J10" s="239" t="n">
        <v>242.983387014</v>
      </c>
      <c r="K10" s="239" t="n">
        <v>4928.550696711</v>
      </c>
      <c r="L10" s="239" t="n">
        <v>2798.980185549</v>
      </c>
      <c r="M10" s="239" t="n">
        <v>90.063832229</v>
      </c>
      <c r="N10" s="239" t="n">
        <v>925.348191575</v>
      </c>
      <c r="O10" s="239" t="n">
        <v>1904.315309931</v>
      </c>
      <c r="P10" s="239" t="n">
        <v>507.957799541</v>
      </c>
      <c r="Q10" s="239" t="n">
        <v>795.923395985</v>
      </c>
      <c r="R10" s="239" t="n">
        <v>1770.680597426</v>
      </c>
      <c r="S10" s="239" t="n">
        <v>133.36501073</v>
      </c>
      <c r="T10" s="228" t="n">
        <f aca="false">SUM(C10:S10)</f>
        <v>18883.999113196</v>
      </c>
      <c r="U10" s="240" t="n">
        <f aca="false">(T10-T6)/T6</f>
        <v>0.0556561608201353</v>
      </c>
      <c r="V10" s="183"/>
      <c r="X10" s="230" t="n">
        <v>1999</v>
      </c>
      <c r="Y10" s="231" t="n">
        <f aca="false">SUM(C22:C25)</f>
        <v>8623.581462994</v>
      </c>
      <c r="Z10" s="231" t="n">
        <f aca="false">SUM(D22:D25)</f>
        <v>4815.191434348</v>
      </c>
      <c r="AA10" s="231" t="n">
        <f aca="false">SUM(E22:E25)</f>
        <v>1323.639715202</v>
      </c>
      <c r="AB10" s="231" t="n">
        <f aca="false">SUM(F22:F25)</f>
        <v>832.68076971</v>
      </c>
      <c r="AC10" s="231" t="n">
        <f aca="false">SUM(G22:G25)</f>
        <v>639.132491864</v>
      </c>
      <c r="AD10" s="231" t="n">
        <f aca="false">SUM(H22:H25)</f>
        <v>1137.167038419</v>
      </c>
      <c r="AE10" s="231" t="n">
        <f aca="false">SUM(I22:I25)</f>
        <v>7411.806958522</v>
      </c>
      <c r="AF10" s="231" t="n">
        <f aca="false">SUM(J22:J25)</f>
        <v>1591.810307965</v>
      </c>
      <c r="AG10" s="231" t="n">
        <f aca="false">SUM(K22:K25)</f>
        <v>27677.07795264</v>
      </c>
      <c r="AH10" s="231" t="n">
        <f aca="false">SUM(L22:L25)</f>
        <v>13565.823424098</v>
      </c>
      <c r="AI10" s="231" t="n">
        <f aca="false">SUM(M22:M25)</f>
        <v>629.363055836</v>
      </c>
      <c r="AJ10" s="231" t="n">
        <f aca="false">SUM(N22:N25)</f>
        <v>6011.132349975</v>
      </c>
      <c r="AK10" s="231" t="n">
        <f aca="false">SUM(O22:O25)</f>
        <v>11610.736192345</v>
      </c>
      <c r="AL10" s="231" t="n">
        <f aca="false">SUM(P22:P25)</f>
        <v>2695.534874628</v>
      </c>
      <c r="AM10" s="231" t="n">
        <f aca="false">SUM(Q22:Q25)</f>
        <v>4088.075640896</v>
      </c>
      <c r="AN10" s="231" t="n">
        <f aca="false">SUM(R22:R25)</f>
        <v>9865.527892823</v>
      </c>
      <c r="AO10" s="231" t="n">
        <f aca="false">SUM(S22:S25)</f>
        <v>779.434788788</v>
      </c>
      <c r="AP10" s="232" t="n">
        <f aca="false">SUM(T22:T25)</f>
        <v>103297.716351053</v>
      </c>
    </row>
    <row r="11" customFormat="false" ht="12.75" hidden="false" customHeight="false" outlineLevel="0" collapsed="false">
      <c r="B11" s="230" t="s">
        <v>135</v>
      </c>
      <c r="C11" s="231" t="n">
        <v>1816.511326561</v>
      </c>
      <c r="D11" s="231" t="n">
        <v>1096.363158333</v>
      </c>
      <c r="E11" s="231" t="n">
        <v>255.541210038</v>
      </c>
      <c r="F11" s="231" t="n">
        <v>206.189236363</v>
      </c>
      <c r="G11" s="231" t="n">
        <v>142.589008578</v>
      </c>
      <c r="H11" s="231" t="n">
        <v>261.128716553</v>
      </c>
      <c r="I11" s="231" t="n">
        <v>1303.294267899</v>
      </c>
      <c r="J11" s="231" t="n">
        <v>279.671684846</v>
      </c>
      <c r="K11" s="231" t="n">
        <v>5267.194821656</v>
      </c>
      <c r="L11" s="231" t="n">
        <v>2568.580336857</v>
      </c>
      <c r="M11" s="231" t="n">
        <v>102.497475763</v>
      </c>
      <c r="N11" s="231" t="n">
        <v>1022.843899414</v>
      </c>
      <c r="O11" s="231" t="n">
        <v>1871.243240004</v>
      </c>
      <c r="P11" s="231" t="n">
        <v>529.221902939</v>
      </c>
      <c r="Q11" s="231" t="n">
        <v>815.495946531</v>
      </c>
      <c r="R11" s="231" t="n">
        <v>1737.415541504</v>
      </c>
      <c r="S11" s="231" t="n">
        <v>136.62898143</v>
      </c>
      <c r="T11" s="233" t="n">
        <f aca="false">SUM(C11:S11)</f>
        <v>19412.410755269</v>
      </c>
      <c r="U11" s="234" t="n">
        <f aca="false">(T11-T7)/T7</f>
        <v>0.104465011913942</v>
      </c>
      <c r="V11" s="183"/>
      <c r="X11" s="230" t="n">
        <v>2000</v>
      </c>
      <c r="Y11" s="231" t="n">
        <f aca="false">SUM(C26:C29)</f>
        <v>10115.7599932</v>
      </c>
      <c r="Z11" s="231" t="n">
        <f aca="false">SUM(D26:D29)</f>
        <v>5043.57169135</v>
      </c>
      <c r="AA11" s="231" t="n">
        <f aca="false">SUM(E26:E29)</f>
        <v>1682.27609138</v>
      </c>
      <c r="AB11" s="231" t="n">
        <f aca="false">SUM(F26:F29)</f>
        <v>883.12781745</v>
      </c>
      <c r="AC11" s="231" t="n">
        <f aca="false">SUM(G26:G29)</f>
        <v>873.51619413</v>
      </c>
      <c r="AD11" s="231" t="n">
        <f aca="false">SUM(H26:H29)</f>
        <v>1444.58154156</v>
      </c>
      <c r="AE11" s="231" t="n">
        <f aca="false">SUM(I26:I29)</f>
        <v>8239.01009385</v>
      </c>
      <c r="AF11" s="231" t="n">
        <f aca="false">SUM(J26:J29)</f>
        <v>1837.52396993</v>
      </c>
      <c r="AG11" s="231" t="n">
        <f aca="false">SUM(K26:K29)</f>
        <v>33538.33516324</v>
      </c>
      <c r="AH11" s="231" t="n">
        <f aca="false">SUM(L26:L29)</f>
        <v>15255.46901933</v>
      </c>
      <c r="AI11" s="231" t="n">
        <f aca="false">SUM(M26:M29)</f>
        <v>690.46153274</v>
      </c>
      <c r="AJ11" s="231" t="n">
        <f aca="false">SUM(N26:N29)</f>
        <v>8298.57983346</v>
      </c>
      <c r="AK11" s="231" t="n">
        <f aca="false">SUM(O26:O29)</f>
        <v>13878.3598295</v>
      </c>
      <c r="AL11" s="231" t="n">
        <f aca="false">SUM(P26:P29)</f>
        <v>3184.76394328</v>
      </c>
      <c r="AM11" s="231" t="n">
        <f aca="false">SUM(Q26:Q29)</f>
        <v>4805.64152792</v>
      </c>
      <c r="AN11" s="231" t="n">
        <f aca="false">SUM(R26:R29)</f>
        <v>11623.23789249</v>
      </c>
      <c r="AO11" s="231" t="n">
        <f aca="false">SUM(S26:S29)</f>
        <v>805.31340967</v>
      </c>
      <c r="AP11" s="232" t="n">
        <f aca="false">SUM(T26:T29)</f>
        <v>122199.52954448</v>
      </c>
    </row>
    <row r="12" customFormat="false" ht="12.75" hidden="false" customHeight="false" outlineLevel="0" collapsed="false">
      <c r="B12" s="230" t="s">
        <v>136</v>
      </c>
      <c r="C12" s="231" t="n">
        <v>1510.551195371</v>
      </c>
      <c r="D12" s="231" t="n">
        <v>1003.964818157</v>
      </c>
      <c r="E12" s="231" t="n">
        <v>274.226388524</v>
      </c>
      <c r="F12" s="231" t="n">
        <v>179.523235065</v>
      </c>
      <c r="G12" s="231" t="n">
        <v>76.671562421</v>
      </c>
      <c r="H12" s="231" t="n">
        <v>188.35141995</v>
      </c>
      <c r="I12" s="231" t="n">
        <v>1037.494805494</v>
      </c>
      <c r="J12" s="231" t="n">
        <v>290.4274746</v>
      </c>
      <c r="K12" s="231" t="n">
        <v>4780.252900592</v>
      </c>
      <c r="L12" s="231" t="n">
        <v>2177.785606934</v>
      </c>
      <c r="M12" s="231" t="n">
        <v>99.338763414</v>
      </c>
      <c r="N12" s="231" t="n">
        <v>943.700034436</v>
      </c>
      <c r="O12" s="231" t="n">
        <v>1795.364117509</v>
      </c>
      <c r="P12" s="231" t="n">
        <v>377.066871652</v>
      </c>
      <c r="Q12" s="231" t="n">
        <v>624.419383378</v>
      </c>
      <c r="R12" s="231" t="n">
        <v>1572.283625541</v>
      </c>
      <c r="S12" s="231" t="n">
        <v>135.081510199</v>
      </c>
      <c r="T12" s="233" t="n">
        <f aca="false">SUM(C12:S12)</f>
        <v>17066.503713237</v>
      </c>
      <c r="U12" s="234" t="n">
        <f aca="false">(T12-T8)/T8</f>
        <v>0.160138749834555</v>
      </c>
      <c r="V12" s="183"/>
      <c r="X12" s="230" t="n">
        <v>2001</v>
      </c>
      <c r="Y12" s="231" t="n">
        <f aca="false">SUM(C30:C33)</f>
        <v>10204.23960444</v>
      </c>
      <c r="Z12" s="231" t="n">
        <f aca="false">SUM(D30:D33)</f>
        <v>5441.04475007</v>
      </c>
      <c r="AA12" s="231" t="n">
        <f aca="false">SUM(E30:E33)</f>
        <v>1577.44493222</v>
      </c>
      <c r="AB12" s="231" t="n">
        <f aca="false">SUM(F30:F33)</f>
        <v>1076.57251567</v>
      </c>
      <c r="AC12" s="231" t="n">
        <f aca="false">SUM(G30:G33)</f>
        <v>830.27163855</v>
      </c>
      <c r="AD12" s="231" t="n">
        <f aca="false">SUM(H30:H33)</f>
        <v>1504.46905166</v>
      </c>
      <c r="AE12" s="231" t="n">
        <f aca="false">SUM(I30:I33)</f>
        <v>8252.11650643</v>
      </c>
      <c r="AF12" s="231" t="n">
        <f aca="false">SUM(J30:J33)</f>
        <v>1992.6661615</v>
      </c>
      <c r="AG12" s="231" t="n">
        <f aca="false">SUM(K30:K33)</f>
        <v>36397.28635407</v>
      </c>
      <c r="AH12" s="231" t="n">
        <f aca="false">SUM(L30:L33)</f>
        <v>15909.86849278</v>
      </c>
      <c r="AI12" s="231" t="n">
        <f aca="false">SUM(M30:M33)</f>
        <v>790.69127384</v>
      </c>
      <c r="AJ12" s="231" t="n">
        <f aca="false">SUM(N30:N33)</f>
        <v>9266.47720473</v>
      </c>
      <c r="AK12" s="231" t="n">
        <f aca="false">SUM(O30:O33)</f>
        <v>14238.48976022</v>
      </c>
      <c r="AL12" s="231" t="n">
        <f aca="false">SUM(P30:P33)</f>
        <v>3574.47991343</v>
      </c>
      <c r="AM12" s="231" t="n">
        <f aca="false">SUM(Q30:Q33)</f>
        <v>4337.95304131</v>
      </c>
      <c r="AN12" s="231" t="n">
        <f aca="false">SUM(R30:R33)</f>
        <v>11288.35473275</v>
      </c>
      <c r="AO12" s="231" t="n">
        <f aca="false">SUM(S30:S33)</f>
        <v>846.92437724</v>
      </c>
      <c r="AP12" s="232" t="n">
        <f aca="false">SUM(T30:T33)</f>
        <v>127529.35031091</v>
      </c>
    </row>
    <row r="13" customFormat="false" ht="13.5" hidden="false" customHeight="false" outlineLevel="0" collapsed="false">
      <c r="B13" s="235" t="s">
        <v>137</v>
      </c>
      <c r="C13" s="236" t="n">
        <v>1906.357143434</v>
      </c>
      <c r="D13" s="236" t="n">
        <v>1146.278724996</v>
      </c>
      <c r="E13" s="236" t="n">
        <v>311.989397379</v>
      </c>
      <c r="F13" s="236" t="n">
        <v>224.888009743</v>
      </c>
      <c r="G13" s="236" t="n">
        <v>115.796839711</v>
      </c>
      <c r="H13" s="236" t="n">
        <v>237.083482433</v>
      </c>
      <c r="I13" s="236" t="n">
        <v>1152.417964731</v>
      </c>
      <c r="J13" s="236" t="n">
        <v>316.498776862</v>
      </c>
      <c r="K13" s="236" t="n">
        <v>5749.77295086</v>
      </c>
      <c r="L13" s="236" t="n">
        <v>3198.839405883</v>
      </c>
      <c r="M13" s="236" t="n">
        <v>101.556929597</v>
      </c>
      <c r="N13" s="236" t="n">
        <v>1335.655222087</v>
      </c>
      <c r="O13" s="236" t="n">
        <v>2318.103195328</v>
      </c>
      <c r="P13" s="236" t="n">
        <v>478.677639141</v>
      </c>
      <c r="Q13" s="236" t="n">
        <v>780.086797323</v>
      </c>
      <c r="R13" s="236" t="n">
        <v>2006.619756665</v>
      </c>
      <c r="S13" s="236" t="n">
        <v>154.9456439</v>
      </c>
      <c r="T13" s="237" t="n">
        <f aca="false">SUM(C13:S13)</f>
        <v>21535.567880073</v>
      </c>
      <c r="U13" s="241" t="n">
        <f aca="false">(T13-T9)/T9</f>
        <v>0.166041293863379</v>
      </c>
      <c r="V13" s="183"/>
      <c r="X13" s="230" t="n">
        <v>2002</v>
      </c>
      <c r="Y13" s="231" t="n">
        <f aca="false">SUM(C34:C37)</f>
        <v>10349.27485385</v>
      </c>
      <c r="Z13" s="231" t="n">
        <f aca="false">SUM(D34:D37)</f>
        <v>5565.47386512</v>
      </c>
      <c r="AA13" s="231" t="n">
        <f aca="false">SUM(E34:E37)</f>
        <v>1807.92940806</v>
      </c>
      <c r="AB13" s="231" t="n">
        <f aca="false">SUM(F34:F37)</f>
        <v>1210.9192548</v>
      </c>
      <c r="AC13" s="231" t="n">
        <f aca="false">SUM(G34:G37)</f>
        <v>743.88165093</v>
      </c>
      <c r="AD13" s="231" t="n">
        <f aca="false">SUM(H34:H37)</f>
        <v>1528.01317268</v>
      </c>
      <c r="AE13" s="231" t="n">
        <f aca="false">SUM(I34:I37)</f>
        <v>7918.27898549</v>
      </c>
      <c r="AF13" s="231" t="n">
        <f aca="false">SUM(J34:J37)</f>
        <v>2139.23833178</v>
      </c>
      <c r="AG13" s="231" t="n">
        <f aca="false">SUM(K34:K37)</f>
        <v>36871.94499618</v>
      </c>
      <c r="AH13" s="231" t="n">
        <f aca="false">SUM(L34:L37)</f>
        <v>16930.18936101</v>
      </c>
      <c r="AI13" s="231" t="n">
        <f aca="false">SUM(M34:M37)</f>
        <v>1190.20770787</v>
      </c>
      <c r="AJ13" s="231" t="n">
        <f aca="false">SUM(N34:N37)</f>
        <v>9738.10750771</v>
      </c>
      <c r="AK13" s="231" t="n">
        <f aca="false">SUM(O34:O37)</f>
        <v>14386.6190335</v>
      </c>
      <c r="AL13" s="231" t="n">
        <f aca="false">SUM(P34:P37)</f>
        <v>3843.58175146</v>
      </c>
      <c r="AM13" s="231" t="n">
        <f aca="false">SUM(Q34:Q37)</f>
        <v>4430.44072324</v>
      </c>
      <c r="AN13" s="231" t="n">
        <f aca="false">SUM(R34:R37)</f>
        <v>11399.14429868</v>
      </c>
      <c r="AO13" s="231" t="n">
        <f aca="false">SUM(S34:S37)</f>
        <v>881.20972827</v>
      </c>
      <c r="AP13" s="232" t="n">
        <f aca="false">SUM(T34:T37)</f>
        <v>130934.45463063</v>
      </c>
    </row>
    <row r="14" customFormat="false" ht="12.75" hidden="false" customHeight="false" outlineLevel="0" collapsed="false">
      <c r="B14" s="238" t="s">
        <v>138</v>
      </c>
      <c r="C14" s="239" t="n">
        <v>1983.748669149</v>
      </c>
      <c r="D14" s="239" t="n">
        <v>1114.649410566</v>
      </c>
      <c r="E14" s="239" t="n">
        <v>315.647953855</v>
      </c>
      <c r="F14" s="239" t="n">
        <v>99.226737406</v>
      </c>
      <c r="G14" s="239" t="n">
        <v>286.440279912</v>
      </c>
      <c r="H14" s="239" t="n">
        <v>217.98983575</v>
      </c>
      <c r="I14" s="239" t="n">
        <v>1101.679767236</v>
      </c>
      <c r="J14" s="239" t="n">
        <v>307.168750026</v>
      </c>
      <c r="K14" s="239" t="n">
        <v>5591.216564952</v>
      </c>
      <c r="L14" s="239" t="n">
        <v>3091.204718872</v>
      </c>
      <c r="M14" s="239" t="n">
        <v>107.465277933</v>
      </c>
      <c r="N14" s="239" t="n">
        <v>1376.840323488</v>
      </c>
      <c r="O14" s="239" t="n">
        <v>2038.592696679</v>
      </c>
      <c r="P14" s="239" t="n">
        <v>511.831876348</v>
      </c>
      <c r="Q14" s="239" t="n">
        <v>745.709071488</v>
      </c>
      <c r="R14" s="239" t="n">
        <v>1995.880178759</v>
      </c>
      <c r="S14" s="239" t="n">
        <v>155.244881553</v>
      </c>
      <c r="T14" s="228" t="n">
        <f aca="false">SUM(C14:S14)</f>
        <v>21040.536993972</v>
      </c>
      <c r="U14" s="240" t="n">
        <f aca="false">(T14-T10)/T10</f>
        <v>0.114199215317111</v>
      </c>
      <c r="V14" s="183"/>
      <c r="X14" s="230" t="n">
        <v>2003</v>
      </c>
      <c r="Y14" s="231" t="n">
        <f aca="false">SUM(C38:C41)</f>
        <v>11205.00397653</v>
      </c>
      <c r="Z14" s="231" t="n">
        <f aca="false">SUM(D38:D41)</f>
        <v>6867.60639515</v>
      </c>
      <c r="AA14" s="231" t="n">
        <f aca="false">SUM(E38:E41)</f>
        <v>2107.14815935</v>
      </c>
      <c r="AB14" s="231" t="n">
        <f aca="false">SUM(F38:F41)</f>
        <v>966.82910557</v>
      </c>
      <c r="AC14" s="231" t="n">
        <f aca="false">SUM(G38:G41)</f>
        <v>724.98820529</v>
      </c>
      <c r="AD14" s="231" t="n">
        <f aca="false">SUM(H38:H41)</f>
        <v>1443.7380877</v>
      </c>
      <c r="AE14" s="231" t="n">
        <f aca="false">SUM(I38:I41)</f>
        <v>8652.51377479</v>
      </c>
      <c r="AF14" s="231" t="n">
        <f aca="false">SUM(J38:J41)</f>
        <v>2199.63969263</v>
      </c>
      <c r="AG14" s="231" t="n">
        <f aca="false">SUM(K38:K41)</f>
        <v>37276.56041099</v>
      </c>
      <c r="AH14" s="231" t="n">
        <f aca="false">SUM(L38:L41)</f>
        <v>16756.05170516</v>
      </c>
      <c r="AI14" s="231" t="n">
        <f aca="false">SUM(M38:M41)</f>
        <v>1174.9373611</v>
      </c>
      <c r="AJ14" s="231" t="n">
        <f aca="false">SUM(N38:N41)</f>
        <v>9957.42407026</v>
      </c>
      <c r="AK14" s="231" t="n">
        <f aca="false">SUM(O38:O41)</f>
        <v>14818.36857002</v>
      </c>
      <c r="AL14" s="231" t="n">
        <f aca="false">SUM(P38:P41)</f>
        <v>4003.90378059</v>
      </c>
      <c r="AM14" s="231" t="n">
        <f aca="false">SUM(Q38:Q41)</f>
        <v>5104.12206917</v>
      </c>
      <c r="AN14" s="231" t="n">
        <f aca="false">SUM(R38:R41)</f>
        <v>11435.89180967</v>
      </c>
      <c r="AO14" s="231" t="n">
        <f aca="false">SUM(S38:S41)</f>
        <v>891.50255792</v>
      </c>
      <c r="AP14" s="232" t="n">
        <f aca="false">SUM(T38:T41)</f>
        <v>135586.22973189</v>
      </c>
    </row>
    <row r="15" customFormat="false" ht="12.75" hidden="false" customHeight="false" outlineLevel="0" collapsed="false">
      <c r="B15" s="230" t="s">
        <v>139</v>
      </c>
      <c r="C15" s="231" t="n">
        <v>2171.367011787</v>
      </c>
      <c r="D15" s="231" t="n">
        <v>1275.108262219</v>
      </c>
      <c r="E15" s="231" t="n">
        <v>343.733160644</v>
      </c>
      <c r="F15" s="231" t="n">
        <v>164.05279257</v>
      </c>
      <c r="G15" s="231" t="n">
        <v>149.037471299</v>
      </c>
      <c r="H15" s="231" t="n">
        <v>277.710739581</v>
      </c>
      <c r="I15" s="231" t="n">
        <v>1504.13233688</v>
      </c>
      <c r="J15" s="231" t="n">
        <v>354.96934597</v>
      </c>
      <c r="K15" s="231" t="n">
        <v>6340.613396672</v>
      </c>
      <c r="L15" s="231" t="n">
        <v>3083.732351656</v>
      </c>
      <c r="M15" s="231" t="n">
        <v>150.834564924</v>
      </c>
      <c r="N15" s="231" t="n">
        <v>1208.244869468</v>
      </c>
      <c r="O15" s="231" t="n">
        <v>2497.017233386</v>
      </c>
      <c r="P15" s="231" t="n">
        <v>589.248459362</v>
      </c>
      <c r="Q15" s="231" t="n">
        <v>919.650118248</v>
      </c>
      <c r="R15" s="231" t="n">
        <v>2420.766603477</v>
      </c>
      <c r="S15" s="231" t="n">
        <v>181.957641875</v>
      </c>
      <c r="T15" s="233" t="n">
        <f aca="false">SUM(C15:S15)</f>
        <v>23632.176360018</v>
      </c>
      <c r="U15" s="234" t="n">
        <f aca="false">(T15-T11)/T11</f>
        <v>0.217374629969832</v>
      </c>
      <c r="V15" s="183"/>
      <c r="X15" s="230" t="n">
        <v>2004</v>
      </c>
      <c r="Y15" s="231" t="n">
        <f aca="false">SUM(C42:C45)</f>
        <v>13141.11932141</v>
      </c>
      <c r="Z15" s="231" t="n">
        <f aca="false">SUM(D42:D45)</f>
        <v>7031.49021472</v>
      </c>
      <c r="AA15" s="231" t="n">
        <f aca="false">SUM(E42:E45)</f>
        <v>2302.29459334</v>
      </c>
      <c r="AB15" s="231" t="n">
        <f aca="false">SUM(F42:F45)</f>
        <v>1148.51279427</v>
      </c>
      <c r="AC15" s="231" t="n">
        <f aca="false">SUM(G42:G45)</f>
        <v>768.27495982</v>
      </c>
      <c r="AD15" s="231" t="n">
        <f aca="false">SUM(H42:H45)</f>
        <v>1652.52168469</v>
      </c>
      <c r="AE15" s="231" t="n">
        <f aca="false">SUM(I42:I45)</f>
        <v>9212.84535372</v>
      </c>
      <c r="AF15" s="231" t="n">
        <f aca="false">SUM(J42:J45)</f>
        <v>2494.51286713</v>
      </c>
      <c r="AG15" s="231" t="n">
        <f aca="false">SUM(K42:K45)</f>
        <v>39121.06906308</v>
      </c>
      <c r="AH15" s="231" t="n">
        <f aca="false">SUM(L42:L45)</f>
        <v>17281.09807986</v>
      </c>
      <c r="AI15" s="231" t="n">
        <f aca="false">SUM(M42:M45)</f>
        <v>1078.53119862</v>
      </c>
      <c r="AJ15" s="231" t="n">
        <f aca="false">SUM(N42:N45)</f>
        <v>10498.73186945</v>
      </c>
      <c r="AK15" s="231" t="n">
        <f aca="false">SUM(O42:O45)</f>
        <v>15400.35004376</v>
      </c>
      <c r="AL15" s="231" t="n">
        <f aca="false">SUM(P42:P45)</f>
        <v>3872.889223</v>
      </c>
      <c r="AM15" s="231" t="n">
        <f aca="false">SUM(Q42:Q45)</f>
        <v>4915.9748963</v>
      </c>
      <c r="AN15" s="231" t="n">
        <f aca="false">SUM(R42:R45)</f>
        <v>13265.48952594</v>
      </c>
      <c r="AO15" s="231" t="n">
        <f aca="false">SUM(S42:S45)</f>
        <v>938.77774071</v>
      </c>
      <c r="AP15" s="232" t="n">
        <f aca="false">SUM(T42:T45)</f>
        <v>144124.48342982</v>
      </c>
    </row>
    <row r="16" customFormat="false" ht="12.75" hidden="false" customHeight="false" outlineLevel="0" collapsed="false">
      <c r="B16" s="230" t="s">
        <v>140</v>
      </c>
      <c r="C16" s="231" t="n">
        <v>2334.90671824</v>
      </c>
      <c r="D16" s="231" t="n">
        <v>1176.834366939</v>
      </c>
      <c r="E16" s="231" t="n">
        <v>345.972199125</v>
      </c>
      <c r="F16" s="231" t="n">
        <v>157.472282653</v>
      </c>
      <c r="G16" s="231" t="n">
        <v>107.028197515</v>
      </c>
      <c r="H16" s="231" t="n">
        <v>236.09237559</v>
      </c>
      <c r="I16" s="231" t="n">
        <v>1215.235083131</v>
      </c>
      <c r="J16" s="231" t="n">
        <v>338.124788563</v>
      </c>
      <c r="K16" s="231" t="n">
        <v>5845.76258324</v>
      </c>
      <c r="L16" s="231" t="n">
        <v>2618.33923538</v>
      </c>
      <c r="M16" s="231" t="n">
        <v>128.720909955</v>
      </c>
      <c r="N16" s="231" t="n">
        <v>1070.306437587</v>
      </c>
      <c r="O16" s="231" t="n">
        <v>2292.097163457</v>
      </c>
      <c r="P16" s="231" t="n">
        <v>480.96909082</v>
      </c>
      <c r="Q16" s="231" t="n">
        <v>760.017670103</v>
      </c>
      <c r="R16" s="231" t="n">
        <v>2230.10800095</v>
      </c>
      <c r="S16" s="231" t="n">
        <v>182.315682596</v>
      </c>
      <c r="T16" s="233" t="n">
        <f aca="false">SUM(C16:S16)</f>
        <v>21520.302785844</v>
      </c>
      <c r="U16" s="234" t="n">
        <f aca="false">(T16-T12)/T12</f>
        <v>0.260967281139873</v>
      </c>
      <c r="V16" s="183"/>
      <c r="X16" s="230" t="n">
        <v>2005</v>
      </c>
      <c r="Y16" s="231" t="n">
        <f aca="false">SUM(C46:C49)</f>
        <v>14196.52086301</v>
      </c>
      <c r="Z16" s="231" t="n">
        <f aca="false">SUM(D46:D49)</f>
        <v>7118.30162632</v>
      </c>
      <c r="AA16" s="231" t="n">
        <f aca="false">SUM(E46:E49)</f>
        <v>2425.47115637</v>
      </c>
      <c r="AB16" s="231" t="n">
        <f aca="false">SUM(F46:F49)</f>
        <v>1021.01911644</v>
      </c>
      <c r="AC16" s="231" t="n">
        <f aca="false">SUM(G46:G49)</f>
        <v>833.6829019</v>
      </c>
      <c r="AD16" s="231" t="n">
        <f aca="false">SUM(H46:H49)</f>
        <v>1785.31397358</v>
      </c>
      <c r="AE16" s="231" t="n">
        <f aca="false">SUM(I46:I49)</f>
        <v>8949.60837908</v>
      </c>
      <c r="AF16" s="231" t="n">
        <f aca="false">SUM(J46:J49)</f>
        <v>2722.64907936</v>
      </c>
      <c r="AG16" s="231" t="n">
        <f aca="false">SUM(K46:K49)</f>
        <v>42360.91570729</v>
      </c>
      <c r="AH16" s="231" t="n">
        <f aca="false">SUM(L46:L49)</f>
        <v>16956.72637025</v>
      </c>
      <c r="AI16" s="231" t="n">
        <f aca="false">SUM(M46:M49)</f>
        <v>1013.58706871</v>
      </c>
      <c r="AJ16" s="231" t="n">
        <f aca="false">SUM(N46:N49)</f>
        <v>12125.21356451</v>
      </c>
      <c r="AK16" s="231" t="n">
        <f aca="false">SUM(O46:O49)</f>
        <v>16874.00091621</v>
      </c>
      <c r="AL16" s="231" t="n">
        <f aca="false">SUM(P46:P49)</f>
        <v>3974.31047871</v>
      </c>
      <c r="AM16" s="231" t="n">
        <f aca="false">SUM(Q46:Q49)</f>
        <v>4887.8252426</v>
      </c>
      <c r="AN16" s="231" t="n">
        <f aca="false">SUM(R46:R49)</f>
        <v>14126.2204087</v>
      </c>
      <c r="AO16" s="231" t="n">
        <f aca="false">SUM(S46:S49)</f>
        <v>966.935542</v>
      </c>
      <c r="AP16" s="232" t="n">
        <f aca="false">SUM(T46:T49)</f>
        <v>152338.30239504</v>
      </c>
    </row>
    <row r="17" customFormat="false" ht="13.5" hidden="false" customHeight="false" outlineLevel="0" collapsed="false">
      <c r="B17" s="235" t="s">
        <v>141</v>
      </c>
      <c r="C17" s="236" t="n">
        <v>2206.558747983</v>
      </c>
      <c r="D17" s="236" t="n">
        <v>1314.373608305</v>
      </c>
      <c r="E17" s="236" t="n">
        <v>371.772128481</v>
      </c>
      <c r="F17" s="236" t="n">
        <v>186.245127228</v>
      </c>
      <c r="G17" s="236" t="n">
        <v>192.169575941</v>
      </c>
      <c r="H17" s="236" t="n">
        <v>287.605350624</v>
      </c>
      <c r="I17" s="236" t="n">
        <v>1534.719120458</v>
      </c>
      <c r="J17" s="236" t="n">
        <v>408.69616006</v>
      </c>
      <c r="K17" s="236" t="n">
        <v>6884.070507717</v>
      </c>
      <c r="L17" s="236" t="n">
        <v>3588.202010282</v>
      </c>
      <c r="M17" s="236" t="n">
        <v>137.74739622</v>
      </c>
      <c r="N17" s="236" t="n">
        <v>1221.101860408</v>
      </c>
      <c r="O17" s="236" t="n">
        <v>2767.720127551</v>
      </c>
      <c r="P17" s="236" t="n">
        <v>625.246943245</v>
      </c>
      <c r="Q17" s="236" t="n">
        <v>975.660471645</v>
      </c>
      <c r="R17" s="236" t="n">
        <v>2646.961827215</v>
      </c>
      <c r="S17" s="236" t="n">
        <v>195.145735923</v>
      </c>
      <c r="T17" s="237" t="n">
        <f aca="false">SUM(C17:S17)</f>
        <v>25543.996699286</v>
      </c>
      <c r="U17" s="241" t="n">
        <f aca="false">(T17-T13)/T13</f>
        <v>0.186130630106208</v>
      </c>
      <c r="V17" s="183"/>
      <c r="X17" s="230" t="n">
        <v>2006</v>
      </c>
      <c r="Y17" s="231" t="n">
        <f aca="false">SUM(C50:C53)</f>
        <v>15771.58199522</v>
      </c>
      <c r="Z17" s="231" t="n">
        <f aca="false">SUM(D50:D53)</f>
        <v>7423.9903369</v>
      </c>
      <c r="AA17" s="231" t="n">
        <f aca="false">SUM(E50:E53)</f>
        <v>3151.17892131</v>
      </c>
      <c r="AB17" s="231" t="n">
        <f aca="false">SUM(F50:F53)</f>
        <v>1151.16695861</v>
      </c>
      <c r="AC17" s="231" t="n">
        <f aca="false">SUM(G50:G53)</f>
        <v>1274.892047</v>
      </c>
      <c r="AD17" s="231" t="n">
        <f aca="false">SUM(H50:H53)</f>
        <v>1966.66770088</v>
      </c>
      <c r="AE17" s="231" t="n">
        <f aca="false">SUM(I50:I53)</f>
        <v>9090.22257121</v>
      </c>
      <c r="AF17" s="231" t="n">
        <f aca="false">SUM(J50:J53)</f>
        <v>2904.1075847</v>
      </c>
      <c r="AG17" s="231" t="n">
        <f aca="false">SUM(K50:K53)</f>
        <v>46775.8509374</v>
      </c>
      <c r="AH17" s="231" t="n">
        <f aca="false">SUM(L50:L53)</f>
        <v>18176.36318457</v>
      </c>
      <c r="AI17" s="231" t="n">
        <f aca="false">SUM(M50:M53)</f>
        <v>974.29093555</v>
      </c>
      <c r="AJ17" s="231" t="n">
        <f aca="false">SUM(N50:N53)</f>
        <v>14611.64182806</v>
      </c>
      <c r="AK17" s="231" t="n">
        <f aca="false">SUM(O50:O53)</f>
        <v>17878.07150822</v>
      </c>
      <c r="AL17" s="231" t="n">
        <f aca="false">SUM(P50:P53)</f>
        <v>4157.04699696</v>
      </c>
      <c r="AM17" s="231" t="n">
        <f aca="false">SUM(Q50:Q53)</f>
        <v>5492.23904262</v>
      </c>
      <c r="AN17" s="231" t="n">
        <f aca="false">SUM(R50:R53)</f>
        <v>16622.23318736</v>
      </c>
      <c r="AO17" s="231" t="n">
        <f aca="false">SUM(S50:S53)</f>
        <v>1045.42875939</v>
      </c>
      <c r="AP17" s="232" t="n">
        <f aca="false">SUM(T50:T53)</f>
        <v>168466.97449596</v>
      </c>
    </row>
    <row r="18" customFormat="false" ht="12.75" hidden="false" customHeight="false" outlineLevel="0" collapsed="false">
      <c r="B18" s="238" t="s">
        <v>142</v>
      </c>
      <c r="C18" s="239" t="n">
        <v>2175.973729118</v>
      </c>
      <c r="D18" s="239" t="n">
        <v>1286.167120755</v>
      </c>
      <c r="E18" s="239" t="n">
        <v>388.992686848</v>
      </c>
      <c r="F18" s="239" t="n">
        <v>84.664756257</v>
      </c>
      <c r="G18" s="239" t="n">
        <v>256.815937973</v>
      </c>
      <c r="H18" s="239" t="n">
        <v>280.748341063</v>
      </c>
      <c r="I18" s="239" t="n">
        <v>1593.597018382</v>
      </c>
      <c r="J18" s="239" t="n">
        <v>413.537153609</v>
      </c>
      <c r="K18" s="239" t="n">
        <v>6789.121952685</v>
      </c>
      <c r="L18" s="239" t="n">
        <v>3479.800739902</v>
      </c>
      <c r="M18" s="239" t="n">
        <v>136.292536529</v>
      </c>
      <c r="N18" s="239" t="n">
        <v>1313.961447188</v>
      </c>
      <c r="O18" s="239" t="n">
        <v>2466.910629865</v>
      </c>
      <c r="P18" s="239" t="n">
        <v>623.665480946</v>
      </c>
      <c r="Q18" s="239" t="n">
        <v>922.583566899</v>
      </c>
      <c r="R18" s="239" t="n">
        <v>2399.492496271</v>
      </c>
      <c r="S18" s="239" t="n">
        <v>196.628627576</v>
      </c>
      <c r="T18" s="228" t="n">
        <f aca="false">SUM(C18:S18)</f>
        <v>24808.954221866</v>
      </c>
      <c r="U18" s="240" t="n">
        <f aca="false">(T18-T14)/T14</f>
        <v>0.179102711540757</v>
      </c>
      <c r="V18" s="183"/>
      <c r="X18" s="230" t="n">
        <v>2007</v>
      </c>
      <c r="Y18" s="231" t="n">
        <f aca="false">SUM(C54:C57)</f>
        <v>15965.99786324</v>
      </c>
      <c r="Z18" s="231" t="n">
        <f aca="false">SUM(D54:D57)</f>
        <v>8753.46336278</v>
      </c>
      <c r="AA18" s="231" t="n">
        <f aca="false">SUM(E54:E57)</f>
        <v>3677.16323351</v>
      </c>
      <c r="AB18" s="231" t="n">
        <f aca="false">SUM(F54:F57)</f>
        <v>1585.52201066</v>
      </c>
      <c r="AC18" s="231" t="n">
        <f aca="false">SUM(G54:G57)</f>
        <v>1799.20511771</v>
      </c>
      <c r="AD18" s="231" t="n">
        <f aca="false">SUM(H54:H57)</f>
        <v>2178.77219216</v>
      </c>
      <c r="AE18" s="231" t="n">
        <f aca="false">SUM(I54:I57)</f>
        <v>9768.96073038</v>
      </c>
      <c r="AF18" s="231" t="n">
        <f aca="false">SUM(J54:J57)</f>
        <v>3088.56312878</v>
      </c>
      <c r="AG18" s="231" t="n">
        <f aca="false">SUM(K54:K57)</f>
        <v>49678.31192331</v>
      </c>
      <c r="AH18" s="231" t="n">
        <f aca="false">SUM(L54:L57)</f>
        <v>19650.24152653</v>
      </c>
      <c r="AI18" s="231" t="n">
        <f aca="false">SUM(M54:M57)</f>
        <v>1082.37720039</v>
      </c>
      <c r="AJ18" s="231" t="n">
        <f aca="false">SUM(N54:N57)</f>
        <v>16669.17293278</v>
      </c>
      <c r="AK18" s="231" t="n">
        <f aca="false">SUM(O54:O57)</f>
        <v>20289.29711478</v>
      </c>
      <c r="AL18" s="231" t="n">
        <f aca="false">SUM(P54:P57)</f>
        <v>4410.82868719</v>
      </c>
      <c r="AM18" s="231" t="n">
        <f aca="false">SUM(Q54:Q57)</f>
        <v>5728.84355846</v>
      </c>
      <c r="AN18" s="231" t="n">
        <f aca="false">SUM(R54:R57)</f>
        <v>19072.43449456</v>
      </c>
      <c r="AO18" s="231" t="n">
        <f aca="false">SUM(S54:S57)</f>
        <v>1144.76256212</v>
      </c>
      <c r="AP18" s="232" t="n">
        <f aca="false">SUM(T54:T57)</f>
        <v>184543.91763934</v>
      </c>
    </row>
    <row r="19" customFormat="false" ht="12.75" hidden="false" customHeight="false" outlineLevel="0" collapsed="false">
      <c r="B19" s="230" t="s">
        <v>143</v>
      </c>
      <c r="C19" s="231" t="n">
        <v>2358.730072524</v>
      </c>
      <c r="D19" s="231" t="n">
        <v>1313.027485978</v>
      </c>
      <c r="E19" s="231" t="n">
        <v>381.622181945</v>
      </c>
      <c r="F19" s="231" t="n">
        <v>166.481547086</v>
      </c>
      <c r="G19" s="231" t="n">
        <v>129.175114095</v>
      </c>
      <c r="H19" s="231" t="n">
        <v>295.866701996</v>
      </c>
      <c r="I19" s="231" t="n">
        <v>1799.6529276</v>
      </c>
      <c r="J19" s="231" t="n">
        <v>447.129657887</v>
      </c>
      <c r="K19" s="231" t="n">
        <v>7098.836578415</v>
      </c>
      <c r="L19" s="231" t="n">
        <v>3205.625649421</v>
      </c>
      <c r="M19" s="231" t="n">
        <v>156.896011978</v>
      </c>
      <c r="N19" s="231" t="n">
        <v>1395.240085594</v>
      </c>
      <c r="O19" s="231" t="n">
        <v>2768.239619909</v>
      </c>
      <c r="P19" s="231" t="n">
        <v>708.821443901</v>
      </c>
      <c r="Q19" s="231" t="n">
        <v>1061.647008416</v>
      </c>
      <c r="R19" s="231" t="n">
        <v>2656.753978995</v>
      </c>
      <c r="S19" s="231" t="n">
        <v>194.737580988</v>
      </c>
      <c r="T19" s="233" t="n">
        <f aca="false">SUM(C19:S19)</f>
        <v>26138.483646728</v>
      </c>
      <c r="U19" s="234" t="n">
        <f aca="false">(T19-T15)/T15</f>
        <v>0.106054865558226</v>
      </c>
      <c r="V19" s="183"/>
      <c r="X19" s="230" t="n">
        <v>2008</v>
      </c>
      <c r="Y19" s="231" t="n">
        <f aca="false">SUM(C58:C61)</f>
        <v>16832.87792564</v>
      </c>
      <c r="Z19" s="231" t="n">
        <f aca="false">SUM(D58:D61)</f>
        <v>8482.58851431</v>
      </c>
      <c r="AA19" s="231" t="n">
        <f aca="false">SUM(E58:E61)</f>
        <v>3177.73159569</v>
      </c>
      <c r="AB19" s="231" t="n">
        <f aca="false">SUM(F58:F61)</f>
        <v>1476.64100096</v>
      </c>
      <c r="AC19" s="231" t="n">
        <f aca="false">SUM(G58:G61)</f>
        <v>2215.1200365</v>
      </c>
      <c r="AD19" s="231" t="n">
        <f aca="false">SUM(H58:H61)</f>
        <v>2403.82394572</v>
      </c>
      <c r="AE19" s="231" t="n">
        <f aca="false">SUM(I58:I61)</f>
        <v>9621.66636547</v>
      </c>
      <c r="AF19" s="231" t="n">
        <f aca="false">SUM(J58:J61)</f>
        <v>3242.70156383</v>
      </c>
      <c r="AG19" s="231" t="n">
        <f aca="false">SUM(K58:K61)</f>
        <v>50514.43341909</v>
      </c>
      <c r="AH19" s="231" t="n">
        <f aca="false">SUM(L58:L61)</f>
        <v>19293.28250047</v>
      </c>
      <c r="AI19" s="231" t="n">
        <f aca="false">SUM(M58:M61)</f>
        <v>1251.67219734</v>
      </c>
      <c r="AJ19" s="231" t="n">
        <f aca="false">SUM(N58:N61)</f>
        <v>15739.68858298</v>
      </c>
      <c r="AK19" s="231" t="n">
        <f aca="false">SUM(O58:O61)</f>
        <v>21853.77901532</v>
      </c>
      <c r="AL19" s="231" t="n">
        <f aca="false">SUM(P58:P61)</f>
        <v>4588.27334248</v>
      </c>
      <c r="AM19" s="231" t="n">
        <f aca="false">SUM(Q58:Q61)</f>
        <v>6378.93435615</v>
      </c>
      <c r="AN19" s="231" t="n">
        <f aca="false">SUM(R58:R61)</f>
        <v>20279.23370156</v>
      </c>
      <c r="AO19" s="231" t="n">
        <f aca="false">SUM(S58:S61)</f>
        <v>1255.7684007</v>
      </c>
      <c r="AP19" s="232" t="n">
        <f aca="false">SUM(T58:T61)</f>
        <v>188608.21646421</v>
      </c>
    </row>
    <row r="20" customFormat="false" ht="13.5" hidden="false" customHeight="true" outlineLevel="0" collapsed="false">
      <c r="B20" s="230" t="s">
        <v>144</v>
      </c>
      <c r="C20" s="231" t="n">
        <v>1585.629300819</v>
      </c>
      <c r="D20" s="231" t="n">
        <v>1173.6487066</v>
      </c>
      <c r="E20" s="231" t="n">
        <v>325.079864869</v>
      </c>
      <c r="F20" s="231" t="n">
        <v>124.134062023</v>
      </c>
      <c r="G20" s="231" t="n">
        <v>77.163586927</v>
      </c>
      <c r="H20" s="231" t="n">
        <v>247.090344486</v>
      </c>
      <c r="I20" s="231" t="n">
        <v>1520.875138425</v>
      </c>
      <c r="J20" s="231" t="n">
        <v>433.926337057</v>
      </c>
      <c r="K20" s="231" t="n">
        <v>6233.894721748</v>
      </c>
      <c r="L20" s="231" t="n">
        <v>2676.688800148</v>
      </c>
      <c r="M20" s="231" t="n">
        <v>134.6100869</v>
      </c>
      <c r="N20" s="231" t="n">
        <v>1294.894179833</v>
      </c>
      <c r="O20" s="231" t="n">
        <v>2454.51967203</v>
      </c>
      <c r="P20" s="231" t="n">
        <v>523.243271008</v>
      </c>
      <c r="Q20" s="231" t="n">
        <v>898.124971347</v>
      </c>
      <c r="R20" s="231" t="n">
        <v>2213.801984176</v>
      </c>
      <c r="S20" s="231" t="n">
        <v>177.153723435</v>
      </c>
      <c r="T20" s="233" t="n">
        <f aca="false">SUM(C20:S20)</f>
        <v>22094.478751831</v>
      </c>
      <c r="U20" s="234" t="n">
        <f aca="false">(T20-T16)/T16</f>
        <v>0.0266806639154113</v>
      </c>
      <c r="V20" s="183"/>
      <c r="W20" s="183"/>
      <c r="X20" s="230" t="n">
        <v>2009</v>
      </c>
      <c r="Y20" s="231" t="n">
        <f aca="false">SUM(C62:C65)</f>
        <v>14477.56106994</v>
      </c>
      <c r="Z20" s="231" t="n">
        <f aca="false">SUM(D62:D65)</f>
        <v>7100.35933755</v>
      </c>
      <c r="AA20" s="231" t="n">
        <f aca="false">SUM(E62:E65)</f>
        <v>2573.41453484</v>
      </c>
      <c r="AB20" s="231" t="n">
        <f aca="false">SUM(F62:F65)</f>
        <v>1193.4367892</v>
      </c>
      <c r="AC20" s="231" t="n">
        <f aca="false">SUM(G62:G65)</f>
        <v>1542.72135974</v>
      </c>
      <c r="AD20" s="231" t="n">
        <f aca="false">SUM(H62:H65)</f>
        <v>1832.3837177</v>
      </c>
      <c r="AE20" s="231" t="n">
        <f aca="false">SUM(I62:I65)</f>
        <v>9360.19339269</v>
      </c>
      <c r="AF20" s="231" t="n">
        <f aca="false">SUM(J62:J65)</f>
        <v>2953.67037962</v>
      </c>
      <c r="AG20" s="231" t="n">
        <f aca="false">SUM(K62:K65)</f>
        <v>41460.9038567</v>
      </c>
      <c r="AH20" s="231" t="n">
        <f aca="false">SUM(L62:L65)</f>
        <v>16962.16662768</v>
      </c>
      <c r="AI20" s="231" t="n">
        <f aca="false">SUM(M62:M65)</f>
        <v>1171.39088504</v>
      </c>
      <c r="AJ20" s="231" t="n">
        <f aca="false">SUM(N62:N65)</f>
        <v>13957.31786868</v>
      </c>
      <c r="AK20" s="231" t="n">
        <f aca="false">SUM(O62:O65)</f>
        <v>18997.38717627</v>
      </c>
      <c r="AL20" s="231" t="n">
        <f aca="false">SUM(P62:P65)</f>
        <v>4367.75971036</v>
      </c>
      <c r="AM20" s="231" t="n">
        <f aca="false">SUM(Q62:Q65)</f>
        <v>5477.91247002</v>
      </c>
      <c r="AN20" s="231" t="n">
        <f aca="false">SUM(R62:R65)</f>
        <v>14942.23735615</v>
      </c>
      <c r="AO20" s="231" t="n">
        <f aca="false">SUM(S62:S65)</f>
        <v>1126.0544229</v>
      </c>
      <c r="AP20" s="232" t="n">
        <f aca="false">SUM(T62:T65)</f>
        <v>159496.87095508</v>
      </c>
    </row>
    <row r="21" customFormat="false" ht="13.5" hidden="false" customHeight="false" outlineLevel="0" collapsed="false">
      <c r="B21" s="235" t="s">
        <v>145</v>
      </c>
      <c r="C21" s="236" t="n">
        <v>2012.242116556</v>
      </c>
      <c r="D21" s="236" t="n">
        <v>1248.58444316</v>
      </c>
      <c r="E21" s="236" t="n">
        <v>269.245403009</v>
      </c>
      <c r="F21" s="236" t="n">
        <v>119.761797164</v>
      </c>
      <c r="G21" s="236" t="n">
        <v>145.331790136</v>
      </c>
      <c r="H21" s="236" t="n">
        <v>275.632605839</v>
      </c>
      <c r="I21" s="236" t="n">
        <v>1686.091039315</v>
      </c>
      <c r="J21" s="236" t="n">
        <v>439.113164631</v>
      </c>
      <c r="K21" s="236" t="n">
        <v>6802.208233494</v>
      </c>
      <c r="L21" s="236" t="n">
        <v>3658.150225775</v>
      </c>
      <c r="M21" s="236" t="n">
        <v>130.849801507</v>
      </c>
      <c r="N21" s="236" t="n">
        <v>1343.174382292</v>
      </c>
      <c r="O21" s="236" t="n">
        <v>2747.769964441</v>
      </c>
      <c r="P21" s="236" t="n">
        <v>678.251443335</v>
      </c>
      <c r="Q21" s="236" t="n">
        <v>1080.406555758</v>
      </c>
      <c r="R21" s="236" t="n">
        <v>2435.352665165</v>
      </c>
      <c r="S21" s="236" t="n">
        <v>194.312001781</v>
      </c>
      <c r="T21" s="237" t="n">
        <f aca="false">SUM(C21:S21)</f>
        <v>25266.477633358</v>
      </c>
      <c r="U21" s="241" t="n">
        <f aca="false">(T21-T17)/T17</f>
        <v>-0.0108643556916745</v>
      </c>
      <c r="V21" s="183"/>
      <c r="X21" s="230" t="n">
        <v>2010</v>
      </c>
      <c r="Y21" s="231" t="n">
        <f aca="false">SUM(C66:C69)</f>
        <v>18772.15232702</v>
      </c>
      <c r="Z21" s="231" t="n">
        <f aca="false">SUM(D66:D69)</f>
        <v>8434.8281139</v>
      </c>
      <c r="AA21" s="231" t="n">
        <f aca="false">SUM(E66:E69)</f>
        <v>3368.750833</v>
      </c>
      <c r="AB21" s="231" t="n">
        <f aca="false">SUM(F66:F69)</f>
        <v>874.1994564</v>
      </c>
      <c r="AC21" s="231" t="n">
        <f aca="false">SUM(G66:G69)</f>
        <v>1970.30618223</v>
      </c>
      <c r="AD21" s="231" t="n">
        <f aca="false">SUM(H66:H69)</f>
        <v>2283.56979846</v>
      </c>
      <c r="AE21" s="231" t="n">
        <f aca="false">SUM(I66:I69)</f>
        <v>10400.59640007</v>
      </c>
      <c r="AF21" s="231" t="n">
        <f aca="false">SUM(J66:J69)</f>
        <v>3373.17328148</v>
      </c>
      <c r="AG21" s="231" t="n">
        <f aca="false">SUM(K66:K69)</f>
        <v>48866.29454568</v>
      </c>
      <c r="AH21" s="231" t="n">
        <f aca="false">SUM(L66:L69)</f>
        <v>18732.32247303</v>
      </c>
      <c r="AI21" s="231" t="n">
        <f aca="false">SUM(M66:M69)</f>
        <v>1256.81935824</v>
      </c>
      <c r="AJ21" s="231" t="n">
        <f aca="false">SUM(N66:N69)</f>
        <v>14911.9179073</v>
      </c>
      <c r="AK21" s="231" t="n">
        <f aca="false">SUM(O66:O69)</f>
        <v>21331.85595119</v>
      </c>
      <c r="AL21" s="231" t="n">
        <f aca="false">SUM(P66:P69)</f>
        <v>4994.91985753</v>
      </c>
      <c r="AM21" s="231" t="n">
        <f aca="false">SUM(Q66:Q69)</f>
        <v>7402.2179522</v>
      </c>
      <c r="AN21" s="231" t="n">
        <f aca="false">SUM(R66:R69)</f>
        <v>17874.52010445</v>
      </c>
      <c r="AO21" s="231" t="n">
        <f aca="false">SUM(S66:S69)</f>
        <v>1299.93029834</v>
      </c>
      <c r="AP21" s="232" t="n">
        <f aca="false">SUM(T66:T69)</f>
        <v>186148.37484052</v>
      </c>
    </row>
    <row r="22" customFormat="false" ht="12.75" hidden="false" customHeight="false" outlineLevel="0" collapsed="false">
      <c r="B22" s="238" t="s">
        <v>146</v>
      </c>
      <c r="C22" s="239" t="n">
        <v>2192.210552066</v>
      </c>
      <c r="D22" s="239" t="n">
        <v>1258.178078884</v>
      </c>
      <c r="E22" s="239" t="n">
        <v>281.001276722</v>
      </c>
      <c r="F22" s="239" t="n">
        <v>165.61029168</v>
      </c>
      <c r="G22" s="239" t="n">
        <v>216.336648273</v>
      </c>
      <c r="H22" s="239" t="n">
        <v>292.59420215</v>
      </c>
      <c r="I22" s="239" t="n">
        <v>1750.743180826</v>
      </c>
      <c r="J22" s="239" t="n">
        <v>377.876751749</v>
      </c>
      <c r="K22" s="239" t="n">
        <v>6588.709092822</v>
      </c>
      <c r="L22" s="239" t="n">
        <v>3531.759741896</v>
      </c>
      <c r="M22" s="239" t="n">
        <v>143.608724594</v>
      </c>
      <c r="N22" s="239" t="n">
        <v>1304.195511036</v>
      </c>
      <c r="O22" s="239" t="n">
        <v>2670.865583336</v>
      </c>
      <c r="P22" s="239" t="n">
        <v>655.498683393</v>
      </c>
      <c r="Q22" s="239" t="n">
        <v>1031.810900094</v>
      </c>
      <c r="R22" s="239" t="n">
        <v>2450.249399046</v>
      </c>
      <c r="S22" s="239" t="n">
        <v>193.278564442</v>
      </c>
      <c r="T22" s="228" t="n">
        <f aca="false">SUM(C22:S22)</f>
        <v>25104.527183009</v>
      </c>
      <c r="U22" s="240" t="n">
        <f aca="false">(T22-T18)/T18</f>
        <v>0.0119139629385302</v>
      </c>
      <c r="X22" s="230" t="str">
        <f aca="false">EXPT_TN!$P22</f>
        <v>2011</v>
      </c>
      <c r="Y22" s="231" t="n">
        <f aca="false">SUM(C70:C73)</f>
        <v>22961.43608316</v>
      </c>
      <c r="Z22" s="231" t="n">
        <f aca="false">SUM(D70:D73)</f>
        <v>9208.69347370999</v>
      </c>
      <c r="AA22" s="231" t="n">
        <f aca="false">SUM(E70:E73)</f>
        <v>3767.38107142</v>
      </c>
      <c r="AB22" s="231" t="n">
        <f aca="false">SUM(F70:F73)</f>
        <v>863.97961112</v>
      </c>
      <c r="AC22" s="231" t="n">
        <f aca="false">SUM(G70:G73)</f>
        <v>2460.96740768</v>
      </c>
      <c r="AD22" s="231" t="n">
        <f aca="false">SUM(H70:H73)</f>
        <v>2678.55071686</v>
      </c>
      <c r="AE22" s="231" t="n">
        <f aca="false">SUM(I70:I73)</f>
        <v>12018.44898331</v>
      </c>
      <c r="AF22" s="231" t="n">
        <f aca="false">SUM(J70:J73)</f>
        <v>3989.96754179</v>
      </c>
      <c r="AG22" s="231" t="n">
        <f aca="false">SUM(K70:K73)</f>
        <v>54954.9210299101</v>
      </c>
      <c r="AH22" s="231" t="n">
        <f aca="false">SUM(L70:L73)</f>
        <v>20243.28303098</v>
      </c>
      <c r="AI22" s="231" t="n">
        <f aca="false">SUM(M70:M73)</f>
        <v>1464.29602089</v>
      </c>
      <c r="AJ22" s="231" t="n">
        <f aca="false">SUM(N70:N73)</f>
        <v>17146.27454755</v>
      </c>
      <c r="AK22" s="231" t="n">
        <f aca="false">SUM(O70:O73)</f>
        <v>26722.324251</v>
      </c>
      <c r="AL22" s="231" t="n">
        <f aca="false">SUM(P70:P73)</f>
        <v>5470.12464732</v>
      </c>
      <c r="AM22" s="231" t="n">
        <f aca="false">SUM(Q70:Q73)</f>
        <v>8302.31458859</v>
      </c>
      <c r="AN22" s="231" t="n">
        <f aca="false">SUM(R70:R73)</f>
        <v>20487.28526845</v>
      </c>
      <c r="AO22" s="231" t="n">
        <f aca="false">SUM(S70:S73)</f>
        <v>1489.89910395</v>
      </c>
      <c r="AP22" s="232" t="n">
        <f aca="false">SUM(T70:T73)</f>
        <v>214230.14737769</v>
      </c>
    </row>
    <row r="23" customFormat="false" ht="12.75" hidden="false" customHeight="false" outlineLevel="0" collapsed="false">
      <c r="B23" s="230" t="s">
        <v>148</v>
      </c>
      <c r="C23" s="231" t="n">
        <v>2286.656645122</v>
      </c>
      <c r="D23" s="231" t="n">
        <v>1227.132905762</v>
      </c>
      <c r="E23" s="231" t="n">
        <v>363.08639473</v>
      </c>
      <c r="F23" s="231" t="n">
        <v>245.439348042</v>
      </c>
      <c r="G23" s="231" t="n">
        <v>126.289451431</v>
      </c>
      <c r="H23" s="231" t="n">
        <v>280.682074889</v>
      </c>
      <c r="I23" s="231" t="n">
        <v>1938.519321685</v>
      </c>
      <c r="J23" s="231" t="n">
        <v>382.033614977</v>
      </c>
      <c r="K23" s="231" t="n">
        <v>6958.721034337</v>
      </c>
      <c r="L23" s="231" t="n">
        <v>3311.426082525</v>
      </c>
      <c r="M23" s="231" t="n">
        <v>175.003023684</v>
      </c>
      <c r="N23" s="231" t="n">
        <v>1468.797374366</v>
      </c>
      <c r="O23" s="231" t="n">
        <v>2891.300610139</v>
      </c>
      <c r="P23" s="231" t="n">
        <v>694.095852225</v>
      </c>
      <c r="Q23" s="231" t="n">
        <v>1083.925007093</v>
      </c>
      <c r="R23" s="231" t="n">
        <v>2593.176807069</v>
      </c>
      <c r="S23" s="231" t="n">
        <v>192.596478823</v>
      </c>
      <c r="T23" s="233" t="n">
        <f aca="false">SUM(C23:S23)</f>
        <v>26218.882026899</v>
      </c>
      <c r="U23" s="234" t="n">
        <f aca="false">(T23-T19)/T19</f>
        <v>0.00307586244319365</v>
      </c>
      <c r="V23" s="183"/>
      <c r="X23" s="230" t="str">
        <f aca="false">EXPT_TN!$P23</f>
        <v>2012</v>
      </c>
      <c r="Y23" s="231" t="n">
        <f aca="false">SUM(C74:C77)</f>
        <v>25239.83236885</v>
      </c>
      <c r="Z23" s="231" t="n">
        <f aca="false">SUM(D74:D77)</f>
        <v>8791.92611637</v>
      </c>
      <c r="AA23" s="231" t="n">
        <f aca="false">SUM(E74:E77)</f>
        <v>3837.54611949</v>
      </c>
      <c r="AB23" s="231" t="n">
        <f aca="false">SUM(F74:F77)</f>
        <v>1016.21574506</v>
      </c>
      <c r="AC23" s="231" t="n">
        <f aca="false">SUM(G74:G77)</f>
        <v>2564.83906896</v>
      </c>
      <c r="AD23" s="231" t="n">
        <f aca="false">SUM(H74:H77)</f>
        <v>2713.35990652</v>
      </c>
      <c r="AE23" s="231" t="n">
        <f aca="false">SUM(I74:I77)</f>
        <v>11705.71524414</v>
      </c>
      <c r="AF23" s="231" t="n">
        <f aca="false">SUM(J74:J77)</f>
        <v>4336.15266726</v>
      </c>
      <c r="AG23" s="231" t="n">
        <f aca="false">SUM(K74:K77)</f>
        <v>58853.2484383701</v>
      </c>
      <c r="AH23" s="231" t="n">
        <f aca="false">SUM(L74:L77)</f>
        <v>20941.19573573</v>
      </c>
      <c r="AI23" s="231" t="n">
        <f aca="false">SUM(M74:M77)</f>
        <v>1667.11434197</v>
      </c>
      <c r="AJ23" s="231" t="n">
        <f aca="false">SUM(N74:N77)</f>
        <v>16662.80151514</v>
      </c>
      <c r="AK23" s="231" t="n">
        <f aca="false">SUM(O74:O77)</f>
        <v>27941.68459402</v>
      </c>
      <c r="AL23" s="231" t="n">
        <f aca="false">SUM(P74:P77)</f>
        <v>8956.22344401</v>
      </c>
      <c r="AM23" s="231" t="n">
        <f aca="false">SUM(Q74:Q77)</f>
        <v>7235.76441357</v>
      </c>
      <c r="AN23" s="231" t="n">
        <f aca="false">SUM(R74:R77)</f>
        <v>20970.80892558</v>
      </c>
      <c r="AO23" s="231" t="n">
        <f aca="false">SUM(S74:S77)</f>
        <v>1474.74567703</v>
      </c>
      <c r="AP23" s="232" t="n">
        <f aca="false">SUM(T74:T77)</f>
        <v>224909.17432207</v>
      </c>
    </row>
    <row r="24" customFormat="false" ht="12.75" hidden="false" customHeight="false" outlineLevel="0" collapsed="false">
      <c r="B24" s="230" t="s">
        <v>150</v>
      </c>
      <c r="C24" s="231" t="n">
        <v>1870.046417387</v>
      </c>
      <c r="D24" s="231" t="n">
        <v>1088.5954156</v>
      </c>
      <c r="E24" s="231" t="n">
        <v>339.160980185</v>
      </c>
      <c r="F24" s="231" t="n">
        <v>186.633695555</v>
      </c>
      <c r="G24" s="231" t="n">
        <v>99.797152445</v>
      </c>
      <c r="H24" s="231" t="n">
        <v>271.012900785</v>
      </c>
      <c r="I24" s="231" t="n">
        <v>1666.125263487</v>
      </c>
      <c r="J24" s="231" t="n">
        <v>391.912702131</v>
      </c>
      <c r="K24" s="231" t="n">
        <v>6521.271874016</v>
      </c>
      <c r="L24" s="231" t="n">
        <v>2830.236231289</v>
      </c>
      <c r="M24" s="231" t="n">
        <v>165.71881494</v>
      </c>
      <c r="N24" s="231" t="n">
        <v>1407.769161911</v>
      </c>
      <c r="O24" s="231" t="n">
        <v>2750.484937181</v>
      </c>
      <c r="P24" s="231" t="n">
        <v>539.803168461</v>
      </c>
      <c r="Q24" s="231" t="n">
        <v>909.333497072</v>
      </c>
      <c r="R24" s="231" t="n">
        <v>2282.087955661</v>
      </c>
      <c r="S24" s="231" t="n">
        <v>183.519648944</v>
      </c>
      <c r="T24" s="233" t="n">
        <f aca="false">SUM(C24:S24)</f>
        <v>23503.50981705</v>
      </c>
      <c r="U24" s="234" t="n">
        <f aca="false">(T24-T20)/T20</f>
        <v>0.0637729941966716</v>
      </c>
      <c r="X24" s="230" t="n">
        <f aca="false">EXPT_TN!$P24</f>
        <v>2013</v>
      </c>
      <c r="Y24" s="231" t="n">
        <f aca="false">SUM(C78:C81)</f>
        <v>26124.61313077</v>
      </c>
      <c r="Z24" s="231" t="n">
        <f aca="false">SUM(D78:D81)</f>
        <v>8866.91987267</v>
      </c>
      <c r="AA24" s="231" t="n">
        <f aca="false">SUM(E78:E81)</f>
        <v>3843.55212198</v>
      </c>
      <c r="AB24" s="231" t="n">
        <f aca="false">SUM(F78:F81)</f>
        <v>834.04802982</v>
      </c>
      <c r="AC24" s="231" t="n">
        <f aca="false">SUM(G78:G81)</f>
        <v>2619.27099176</v>
      </c>
      <c r="AD24" s="231" t="n">
        <f aca="false">SUM(H78:H81)</f>
        <v>2457.51298063</v>
      </c>
      <c r="AE24" s="231" t="n">
        <f aca="false">SUM(I78:I81)</f>
        <v>12270.96713375</v>
      </c>
      <c r="AF24" s="231" t="n">
        <f aca="false">SUM(J78:J81)</f>
        <v>4866.34802849</v>
      </c>
      <c r="AG24" s="231" t="n">
        <f aca="false">SUM(K78:K81)</f>
        <v>58957.19943237</v>
      </c>
      <c r="AH24" s="231" t="n">
        <f aca="false">SUM(L78:L81)</f>
        <v>23608.79208948</v>
      </c>
      <c r="AI24" s="231" t="n">
        <f aca="false">SUM(M78:M81)</f>
        <v>1667.5515882</v>
      </c>
      <c r="AJ24" s="231" t="n">
        <f aca="false">SUM(N78:N81)</f>
        <v>18758.15960542</v>
      </c>
      <c r="AK24" s="231" t="n">
        <f aca="false">SUM(O78:O81)</f>
        <v>30771.35483487</v>
      </c>
      <c r="AL24" s="231" t="n">
        <f aca="false">SUM(P78:P81)</f>
        <v>9353.00370322</v>
      </c>
      <c r="AM24" s="231" t="n">
        <f aca="false">SUM(Q78:Q81)</f>
        <v>7447.17485851</v>
      </c>
      <c r="AN24" s="231" t="n">
        <f aca="false">SUM(R78:R81)</f>
        <v>20631.30690453</v>
      </c>
      <c r="AO24" s="231" t="n">
        <f aca="false">SUM(S78:S81)</f>
        <v>1510.75262963</v>
      </c>
      <c r="AP24" s="232" t="n">
        <f aca="false">SUM(T78:T81)</f>
        <v>234588.5279361</v>
      </c>
    </row>
    <row r="25" customFormat="false" ht="13.5" hidden="false" customHeight="false" outlineLevel="0" collapsed="false">
      <c r="B25" s="235" t="s">
        <v>151</v>
      </c>
      <c r="C25" s="236" t="n">
        <v>2274.667848419</v>
      </c>
      <c r="D25" s="236" t="n">
        <v>1241.285034102</v>
      </c>
      <c r="E25" s="236" t="n">
        <v>340.391063565</v>
      </c>
      <c r="F25" s="236" t="n">
        <v>234.997434433</v>
      </c>
      <c r="G25" s="236" t="n">
        <v>196.709239715</v>
      </c>
      <c r="H25" s="236" t="n">
        <v>292.877860595</v>
      </c>
      <c r="I25" s="236" t="n">
        <v>2056.419192524</v>
      </c>
      <c r="J25" s="236" t="n">
        <v>439.987239108</v>
      </c>
      <c r="K25" s="236" t="n">
        <v>7608.375951465</v>
      </c>
      <c r="L25" s="236" t="n">
        <v>3892.401368388</v>
      </c>
      <c r="M25" s="236" t="n">
        <v>145.032492618</v>
      </c>
      <c r="N25" s="236" t="n">
        <v>1830.370302662</v>
      </c>
      <c r="O25" s="236" t="n">
        <v>3298.085061689</v>
      </c>
      <c r="P25" s="236" t="n">
        <v>806.137170549</v>
      </c>
      <c r="Q25" s="236" t="n">
        <v>1063.006236637</v>
      </c>
      <c r="R25" s="236" t="n">
        <v>2540.013731047</v>
      </c>
      <c r="S25" s="236" t="n">
        <v>210.040096579</v>
      </c>
      <c r="T25" s="237" t="n">
        <f aca="false">SUM(C25:S25)</f>
        <v>28470.797324095</v>
      </c>
      <c r="U25" s="241" t="n">
        <f aca="false">(T25-T21)/T21</f>
        <v>0.126820989345444</v>
      </c>
      <c r="V25" s="183"/>
      <c r="X25" s="230" t="n">
        <f aca="false">EXPT_TN!$P25</f>
        <v>2014</v>
      </c>
      <c r="Y25" s="231" t="n">
        <f aca="false">SUM(C82:C85)</f>
        <v>26649.64724165</v>
      </c>
      <c r="Z25" s="231" t="n">
        <f aca="false">SUM(D82:D85)</f>
        <v>9382.35023588</v>
      </c>
      <c r="AA25" s="231" t="n">
        <f aca="false">SUM(E82:E85)</f>
        <v>3838.35784689</v>
      </c>
      <c r="AB25" s="231" t="n">
        <f aca="false">SUM(F82:F85)</f>
        <v>924.03363975</v>
      </c>
      <c r="AC25" s="231" t="n">
        <f aca="false">SUM(G82:G85)</f>
        <v>2392.54429945</v>
      </c>
      <c r="AD25" s="231" t="n">
        <f aca="false">SUM(H82:H85)</f>
        <v>2546.45630982</v>
      </c>
      <c r="AE25" s="231" t="n">
        <f aca="false">SUM(I82:I85)</f>
        <v>12751.88238104</v>
      </c>
      <c r="AF25" s="231" t="n">
        <f aca="false">SUM(J82:J85)</f>
        <v>5398.8697429</v>
      </c>
      <c r="AG25" s="231" t="n">
        <f aca="false">SUM(K82:K85)</f>
        <v>60291.19730248</v>
      </c>
      <c r="AH25" s="231" t="n">
        <f aca="false">SUM(L82:L85)</f>
        <v>25001.06573078</v>
      </c>
      <c r="AI25" s="231" t="n">
        <f aca="false">SUM(M82:M85)</f>
        <v>1673.74265821</v>
      </c>
      <c r="AJ25" s="231" t="n">
        <f aca="false">SUM(N82:N85)</f>
        <v>17809.74580296</v>
      </c>
      <c r="AK25" s="231" t="n">
        <f aca="false">SUM(O82:O85)</f>
        <v>27731.36207648</v>
      </c>
      <c r="AL25" s="231" t="n">
        <f aca="false">SUM(P82:P85)</f>
        <v>10440.70934274</v>
      </c>
      <c r="AM25" s="231" t="n">
        <f aca="false">SUM(Q82:Q85)</f>
        <v>8141.09216025</v>
      </c>
      <c r="AN25" s="231" t="n">
        <f aca="false">SUM(R82:R85)</f>
        <v>22501.04548524</v>
      </c>
      <c r="AO25" s="231" t="n">
        <f aca="false">SUM(S82:S85)</f>
        <v>1644.3561361</v>
      </c>
      <c r="AP25" s="232" t="n">
        <f aca="false">SUM(T82:T85)</f>
        <v>239118.45839262</v>
      </c>
    </row>
    <row r="26" customFormat="false" ht="12.75" hidden="false" customHeight="false" outlineLevel="0" collapsed="false">
      <c r="B26" s="238" t="s">
        <v>152</v>
      </c>
      <c r="C26" s="239" t="n">
        <v>2527.65782321</v>
      </c>
      <c r="D26" s="239" t="n">
        <v>1321.90944186</v>
      </c>
      <c r="E26" s="239" t="n">
        <v>374.59851257</v>
      </c>
      <c r="F26" s="239" t="n">
        <v>193.90689939</v>
      </c>
      <c r="G26" s="239" t="n">
        <v>266.89219028</v>
      </c>
      <c r="H26" s="239" t="n">
        <v>337.96669021</v>
      </c>
      <c r="I26" s="239" t="n">
        <v>2151.85949495</v>
      </c>
      <c r="J26" s="239" t="n">
        <v>436.94040123</v>
      </c>
      <c r="K26" s="239" t="n">
        <v>7692.50779858</v>
      </c>
      <c r="L26" s="239" t="n">
        <v>3883.73541941</v>
      </c>
      <c r="M26" s="239" t="n">
        <v>168.08764846</v>
      </c>
      <c r="N26" s="239" t="n">
        <v>1883.88350083</v>
      </c>
      <c r="O26" s="239" t="n">
        <v>3323.38504004</v>
      </c>
      <c r="P26" s="239" t="n">
        <v>737.71307013</v>
      </c>
      <c r="Q26" s="239" t="n">
        <v>1124.81960809</v>
      </c>
      <c r="R26" s="239" t="n">
        <v>2819.23313167</v>
      </c>
      <c r="S26" s="239" t="n">
        <v>198.06281125</v>
      </c>
      <c r="T26" s="228" t="n">
        <f aca="false">SUM(C26:S26)</f>
        <v>29443.15948216</v>
      </c>
      <c r="U26" s="240" t="n">
        <f aca="false">(T26-T22)/T22</f>
        <v>0.172822705144889</v>
      </c>
      <c r="V26" s="183"/>
      <c r="X26" s="230" t="str">
        <f aca="false">EXPT_TN!$P26</f>
        <v>2015</v>
      </c>
      <c r="Y26" s="231" t="n">
        <f aca="false">SUM(C86:C89)</f>
        <v>24930.48963118</v>
      </c>
      <c r="Z26" s="231" t="n">
        <f aca="false">SUM(D86:D89)</f>
        <v>10571.0497453</v>
      </c>
      <c r="AA26" s="231" t="n">
        <f aca="false">SUM(E86:E89)</f>
        <v>3790.97288687</v>
      </c>
      <c r="AB26" s="231" t="n">
        <f aca="false">SUM(F86:F89)</f>
        <v>1157.18882905</v>
      </c>
      <c r="AC26" s="231" t="n">
        <f aca="false">SUM(G86:G89)</f>
        <v>2452.58005673</v>
      </c>
      <c r="AD26" s="231" t="n">
        <f aca="false">SUM(H86:H89)</f>
        <v>2342.12133397</v>
      </c>
      <c r="AE26" s="231" t="n">
        <f aca="false">SUM(I86:I89)</f>
        <v>14881.45021864</v>
      </c>
      <c r="AF26" s="231" t="n">
        <f aca="false">SUM(J86:J89)</f>
        <v>6013.48014806</v>
      </c>
      <c r="AG26" s="231" t="n">
        <f aca="false">SUM(K86:K89)</f>
        <v>63885.1608563701</v>
      </c>
      <c r="AH26" s="231" t="n">
        <f aca="false">SUM(L86:L89)</f>
        <v>28219.62381926</v>
      </c>
      <c r="AI26" s="231" t="n">
        <f aca="false">SUM(M86:M89)</f>
        <v>1720.43231731</v>
      </c>
      <c r="AJ26" s="231" t="n">
        <f aca="false">SUM(N86:N89)</f>
        <v>18924.03128034</v>
      </c>
      <c r="AK26" s="231" t="n">
        <f aca="false">SUM(O86:O89)</f>
        <v>27775.80169018</v>
      </c>
      <c r="AL26" s="231" t="n">
        <f aca="false">SUM(P86:P89)</f>
        <v>9379.16297258998</v>
      </c>
      <c r="AM26" s="231" t="n">
        <f aca="false">SUM(Q86:Q89)</f>
        <v>8539.72654344</v>
      </c>
      <c r="AN26" s="231" t="n">
        <f aca="false">SUM(R86:R89)</f>
        <v>21865.50236797</v>
      </c>
      <c r="AO26" s="231" t="n">
        <f aca="false">SUM(S86:S89)</f>
        <v>1699.9922391</v>
      </c>
      <c r="AP26" s="232" t="n">
        <f aca="false">SUM(T86:T89)</f>
        <v>248148.76693636</v>
      </c>
    </row>
    <row r="27" customFormat="false" ht="12.75" hidden="false" customHeight="false" outlineLevel="0" collapsed="false">
      <c r="B27" s="230" t="s">
        <v>154</v>
      </c>
      <c r="C27" s="231" t="n">
        <v>2603.57978136</v>
      </c>
      <c r="D27" s="231" t="n">
        <v>1427.11239337</v>
      </c>
      <c r="E27" s="231" t="n">
        <v>432.65411765</v>
      </c>
      <c r="F27" s="231" t="n">
        <v>212.95715613</v>
      </c>
      <c r="G27" s="231" t="n">
        <v>195.92680742</v>
      </c>
      <c r="H27" s="231" t="n">
        <v>382.63128261</v>
      </c>
      <c r="I27" s="231" t="n">
        <v>2230.45279878</v>
      </c>
      <c r="J27" s="231" t="n">
        <v>440.27154626</v>
      </c>
      <c r="K27" s="231" t="n">
        <v>8312.42680944</v>
      </c>
      <c r="L27" s="231" t="n">
        <v>3817.39807047</v>
      </c>
      <c r="M27" s="231" t="n">
        <v>192.60818245</v>
      </c>
      <c r="N27" s="231" t="n">
        <v>2274.94910283</v>
      </c>
      <c r="O27" s="231" t="n">
        <v>3527.39103961</v>
      </c>
      <c r="P27" s="231" t="n">
        <v>850.35324282</v>
      </c>
      <c r="Q27" s="231" t="n">
        <v>1262.25159259</v>
      </c>
      <c r="R27" s="231" t="n">
        <v>3132.10357874</v>
      </c>
      <c r="S27" s="231" t="n">
        <v>195.86803478</v>
      </c>
      <c r="T27" s="233" t="n">
        <f aca="false">SUM(C27:S27)</f>
        <v>31490.93553731</v>
      </c>
      <c r="U27" s="234" t="n">
        <f aca="false">(T27-T23)/T23</f>
        <v>0.201078501554803</v>
      </c>
      <c r="V27" s="183"/>
      <c r="X27" s="230" t="str">
        <f aca="false">EXPT_TN!$P27</f>
        <v>2016</v>
      </c>
      <c r="Y27" s="231" t="n">
        <f aca="false">SUM(C90:C93)</f>
        <v>26823.15288732</v>
      </c>
      <c r="Z27" s="231" t="n">
        <f aca="false">SUM(D90:D93)</f>
        <v>10895.09225646</v>
      </c>
      <c r="AA27" s="231" t="n">
        <f aca="false">SUM(E90:E93)</f>
        <v>3510.74966205</v>
      </c>
      <c r="AB27" s="231" t="n">
        <f aca="false">SUM(F90:F93)</f>
        <v>1167.1554234</v>
      </c>
      <c r="AC27" s="231" t="n">
        <f aca="false">SUM(G90:G93)</f>
        <v>2061.81391552</v>
      </c>
      <c r="AD27" s="231" t="n">
        <f aca="false">SUM(H90:H93)</f>
        <v>2345.19632918</v>
      </c>
      <c r="AE27" s="231" t="n">
        <f aca="false">SUM(I90:I93)</f>
        <v>16329.1598441</v>
      </c>
      <c r="AF27" s="231" t="n">
        <f aca="false">SUM(J90:J93)</f>
        <v>6426.20087962</v>
      </c>
      <c r="AG27" s="231" t="n">
        <f aca="false">SUM(K90:K93)</f>
        <v>65142.1049311801</v>
      </c>
      <c r="AH27" s="231" t="n">
        <f aca="false">SUM(L90:L93)</f>
        <v>28665.50831385</v>
      </c>
      <c r="AI27" s="231" t="n">
        <f aca="false">SUM(M90:M93)</f>
        <v>1689.24957752</v>
      </c>
      <c r="AJ27" s="231" t="n">
        <f aca="false">SUM(N90:N93)</f>
        <v>19981.25816955</v>
      </c>
      <c r="AK27" s="231" t="n">
        <f aca="false">SUM(O90:O93)</f>
        <v>28759.66932544</v>
      </c>
      <c r="AL27" s="231" t="n">
        <f aca="false">SUM(P90:P93)</f>
        <v>9026.23266755999</v>
      </c>
      <c r="AM27" s="231" t="n">
        <f aca="false">SUM(Q90:Q93)</f>
        <v>8437.21366219</v>
      </c>
      <c r="AN27" s="231" t="n">
        <f aca="false">SUM(R90:R93)</f>
        <v>21615.3668282</v>
      </c>
      <c r="AO27" s="231" t="n">
        <f aca="false">SUM(S90:S93)</f>
        <v>1704.42036063</v>
      </c>
      <c r="AP27" s="232" t="n">
        <f aca="false">SUM(T90:T93)</f>
        <v>254579.54503377</v>
      </c>
    </row>
    <row r="28" customFormat="false" ht="12.75" hidden="false" customHeight="false" outlineLevel="0" collapsed="false">
      <c r="B28" s="230" t="s">
        <v>156</v>
      </c>
      <c r="C28" s="231" t="n">
        <v>2098.60220127</v>
      </c>
      <c r="D28" s="231" t="n">
        <v>960.1770943</v>
      </c>
      <c r="E28" s="231" t="n">
        <v>418.69516791</v>
      </c>
      <c r="F28" s="231" t="n">
        <v>213.28957248</v>
      </c>
      <c r="G28" s="231" t="n">
        <v>156.44929081</v>
      </c>
      <c r="H28" s="231" t="n">
        <v>298.92348783</v>
      </c>
      <c r="I28" s="231" t="n">
        <v>1850.71764332</v>
      </c>
      <c r="J28" s="231" t="n">
        <v>450.42863264</v>
      </c>
      <c r="K28" s="231" t="n">
        <v>8017.80667531</v>
      </c>
      <c r="L28" s="231" t="n">
        <v>3178.38271115</v>
      </c>
      <c r="M28" s="231" t="n">
        <v>166.17799762</v>
      </c>
      <c r="N28" s="231" t="n">
        <v>1915.98335872</v>
      </c>
      <c r="O28" s="231" t="n">
        <v>3161.35860842</v>
      </c>
      <c r="P28" s="231" t="n">
        <v>684.12650112</v>
      </c>
      <c r="Q28" s="231" t="n">
        <v>1164.23352388</v>
      </c>
      <c r="R28" s="231" t="n">
        <v>2690.41088448</v>
      </c>
      <c r="S28" s="231" t="n">
        <v>194.83884745</v>
      </c>
      <c r="T28" s="233" t="n">
        <f aca="false">SUM(C28:S28)</f>
        <v>27620.60219871</v>
      </c>
      <c r="U28" s="234" t="n">
        <f aca="false">(T28-T24)/T24</f>
        <v>0.175169258281304</v>
      </c>
      <c r="V28" s="183"/>
    </row>
    <row r="29" customFormat="false" ht="13.5" hidden="false" customHeight="false" outlineLevel="0" collapsed="false">
      <c r="B29" s="235" t="s">
        <v>157</v>
      </c>
      <c r="C29" s="236" t="n">
        <v>2885.92018736</v>
      </c>
      <c r="D29" s="236" t="n">
        <v>1334.37276182</v>
      </c>
      <c r="E29" s="236" t="n">
        <v>456.32829325</v>
      </c>
      <c r="F29" s="236" t="n">
        <v>262.97418945</v>
      </c>
      <c r="G29" s="236" t="n">
        <v>254.24790562</v>
      </c>
      <c r="H29" s="236" t="n">
        <v>425.06008091</v>
      </c>
      <c r="I29" s="236" t="n">
        <v>2005.9801568</v>
      </c>
      <c r="J29" s="236" t="n">
        <v>509.8833898</v>
      </c>
      <c r="K29" s="236" t="n">
        <v>9515.59387991</v>
      </c>
      <c r="L29" s="236" t="n">
        <v>4375.9528183</v>
      </c>
      <c r="M29" s="236" t="n">
        <v>163.58770421</v>
      </c>
      <c r="N29" s="236" t="n">
        <v>2223.76387108</v>
      </c>
      <c r="O29" s="236" t="n">
        <v>3866.22514143</v>
      </c>
      <c r="P29" s="236" t="n">
        <v>912.57112921</v>
      </c>
      <c r="Q29" s="236" t="n">
        <v>1254.33680336</v>
      </c>
      <c r="R29" s="236" t="n">
        <v>2981.4902976</v>
      </c>
      <c r="S29" s="236" t="n">
        <v>216.54371619</v>
      </c>
      <c r="T29" s="237" t="n">
        <f aca="false">SUM(C29:S29)</f>
        <v>33644.8323263</v>
      </c>
      <c r="U29" s="241" t="n">
        <f aca="false">(T29-T25)/T25</f>
        <v>0.181731299735191</v>
      </c>
      <c r="V29" s="183"/>
      <c r="X29" s="230" t="str">
        <f aca="false">EXPT_TN!$P29</f>
        <v>2017</v>
      </c>
      <c r="Y29" s="231" t="n">
        <f aca="false">SUM(C96:C99)</f>
        <v>30506.66176089</v>
      </c>
      <c r="Z29" s="231" t="n">
        <f aca="false">SUM(D96:D99)</f>
        <v>11800.57346807</v>
      </c>
      <c r="AA29" s="231" t="n">
        <f aca="false">SUM(E96:E99)</f>
        <v>4604.02556987</v>
      </c>
      <c r="AB29" s="231" t="n">
        <f aca="false">SUM(F96:F99)</f>
        <v>1854.81727001</v>
      </c>
      <c r="AC29" s="231" t="n">
        <f aca="false">SUM(G96:G99)</f>
        <v>2662.81551519</v>
      </c>
      <c r="AD29" s="231" t="n">
        <f aca="false">SUM(H96:H99)</f>
        <v>2419.91072777</v>
      </c>
      <c r="AE29" s="231" t="n">
        <f aca="false">SUM(I96:I99)</f>
        <v>15512.46618923</v>
      </c>
      <c r="AF29" s="231" t="n">
        <f aca="false">SUM(J96:J99)</f>
        <v>7073.15286163</v>
      </c>
      <c r="AG29" s="231" t="n">
        <f aca="false">SUM(K96:K99)</f>
        <v>69646.7916869899</v>
      </c>
      <c r="AH29" s="231" t="n">
        <f aca="false">SUM(L96:L99)</f>
        <v>29525.24978275</v>
      </c>
      <c r="AI29" s="231" t="n">
        <f aca="false">SUM(M96:M99)</f>
        <v>1941.91381947</v>
      </c>
      <c r="AJ29" s="231" t="n">
        <f aca="false">SUM(N96:N99)</f>
        <v>21798.36391525</v>
      </c>
      <c r="AK29" s="231" t="n">
        <f aca="false">SUM(O96:O99)</f>
        <v>30000.50118345</v>
      </c>
      <c r="AL29" s="231" t="n">
        <f aca="false">SUM(P96:P99)</f>
        <v>10538.04540817</v>
      </c>
      <c r="AM29" s="231" t="n">
        <f aca="false">SUM(Q96:Q99)</f>
        <v>8105.91531594</v>
      </c>
      <c r="AN29" s="231" t="n">
        <f aca="false">SUM(R96:R99)</f>
        <v>24108.52605952</v>
      </c>
      <c r="AO29" s="231" t="n">
        <f aca="false">SUM(S96:S99)</f>
        <v>1848.06403287</v>
      </c>
      <c r="AP29" s="232" t="n">
        <f aca="false">SUM(T96:T99)</f>
        <v>273947.79456707</v>
      </c>
    </row>
    <row r="30" customFormat="false" ht="12.75" hidden="false" customHeight="false" outlineLevel="0" collapsed="false">
      <c r="B30" s="238" t="s">
        <v>160</v>
      </c>
      <c r="C30" s="239" t="n">
        <v>2595.4876003</v>
      </c>
      <c r="D30" s="239" t="n">
        <v>1560.45697824</v>
      </c>
      <c r="E30" s="239" t="n">
        <v>402.5426826</v>
      </c>
      <c r="F30" s="239" t="n">
        <v>274.9138307</v>
      </c>
      <c r="G30" s="239" t="n">
        <v>284.82966333</v>
      </c>
      <c r="H30" s="239" t="n">
        <v>395.8951813</v>
      </c>
      <c r="I30" s="239" t="n">
        <v>2155.91025166</v>
      </c>
      <c r="J30" s="239" t="n">
        <v>504.31109086</v>
      </c>
      <c r="K30" s="239" t="n">
        <v>9514.68010508</v>
      </c>
      <c r="L30" s="239" t="n">
        <v>4360.85615306</v>
      </c>
      <c r="M30" s="239" t="n">
        <v>191.29149849</v>
      </c>
      <c r="N30" s="239" t="n">
        <v>2306.34285192</v>
      </c>
      <c r="O30" s="239" t="n">
        <v>3831.78239239</v>
      </c>
      <c r="P30" s="239" t="n">
        <v>887.78282028</v>
      </c>
      <c r="Q30" s="239" t="n">
        <v>1323.04862263</v>
      </c>
      <c r="R30" s="239" t="n">
        <v>2918.32472526</v>
      </c>
      <c r="S30" s="239" t="n">
        <v>212.56867734</v>
      </c>
      <c r="T30" s="228" t="n">
        <f aca="false">SUM(C30:S30)</f>
        <v>33721.02512544</v>
      </c>
      <c r="U30" s="240" t="n">
        <f aca="false">(T30-T26)/T26</f>
        <v>0.145292343570397</v>
      </c>
      <c r="V30" s="183"/>
      <c r="X30" s="230" t="str">
        <f aca="false">EXPT_TN!$P30</f>
        <v>2018</v>
      </c>
      <c r="Y30" s="231" t="n">
        <f aca="false">SUM(C100:C103)</f>
        <v>32439.28271901</v>
      </c>
      <c r="Z30" s="231" t="n">
        <f aca="false">SUM(D100:D103)</f>
        <v>11915.69435465</v>
      </c>
      <c r="AA30" s="231" t="n">
        <f aca="false">SUM(E100:E103)</f>
        <v>4315.49108464</v>
      </c>
      <c r="AB30" s="231" t="n">
        <f aca="false">SUM(F100:F103)</f>
        <v>1957.4100405</v>
      </c>
      <c r="AC30" s="231" t="n">
        <f aca="false">SUM(G100:G103)</f>
        <v>2782.78036195</v>
      </c>
      <c r="AD30" s="231" t="n">
        <f aca="false">SUM(H100:H103)</f>
        <v>2580.08759809</v>
      </c>
      <c r="AE30" s="231" t="n">
        <f aca="false">SUM(I100:I103)</f>
        <v>15264.12539832</v>
      </c>
      <c r="AF30" s="231" t="n">
        <f aca="false">SUM(J100:J103)</f>
        <v>7296.89924769</v>
      </c>
      <c r="AG30" s="231" t="n">
        <f aca="false">SUM(K100:K103)</f>
        <v>71623.80990726</v>
      </c>
      <c r="AH30" s="231" t="n">
        <f aca="false">SUM(L100:L103)</f>
        <v>30324.35630124</v>
      </c>
      <c r="AI30" s="231" t="n">
        <f aca="false">SUM(M100:M103)</f>
        <v>2010.27567929</v>
      </c>
      <c r="AJ30" s="231" t="n">
        <f aca="false">SUM(N100:N103)</f>
        <v>22857.444272</v>
      </c>
      <c r="AK30" s="231" t="n">
        <f aca="false">SUM(O100:O103)</f>
        <v>30174.4179874201</v>
      </c>
      <c r="AL30" s="231" t="n">
        <f aca="false">SUM(P100:P103)</f>
        <v>10747.30647091</v>
      </c>
      <c r="AM30" s="231" t="n">
        <f aca="false">SUM(Q100:Q103)</f>
        <v>9095.23564883</v>
      </c>
      <c r="AN30" s="231" t="n">
        <f aca="false">SUM(R100:R103)</f>
        <v>25472.70375505</v>
      </c>
      <c r="AO30" s="231" t="n">
        <f aca="false">SUM(S100:S103)</f>
        <v>1853.39581608</v>
      </c>
      <c r="AP30" s="232" t="n">
        <f aca="false">SUM(T100:T103)</f>
        <v>282710.71664293</v>
      </c>
    </row>
    <row r="31" customFormat="false" ht="12.75" hidden="false" customHeight="false" outlineLevel="0" collapsed="false">
      <c r="B31" s="230" t="s">
        <v>162</v>
      </c>
      <c r="C31" s="231" t="n">
        <v>2820.64511748</v>
      </c>
      <c r="D31" s="231" t="n">
        <v>1393.8760788</v>
      </c>
      <c r="E31" s="231" t="n">
        <v>408.53721692</v>
      </c>
      <c r="F31" s="231" t="n">
        <v>283.12029973</v>
      </c>
      <c r="G31" s="231" t="n">
        <v>197.0929708</v>
      </c>
      <c r="H31" s="231" t="n">
        <v>407.78991417</v>
      </c>
      <c r="I31" s="231" t="n">
        <v>2250.08446069</v>
      </c>
      <c r="J31" s="231" t="n">
        <v>509.2629426</v>
      </c>
      <c r="K31" s="231" t="n">
        <v>9438.77830879</v>
      </c>
      <c r="L31" s="231" t="n">
        <v>3976.18111389</v>
      </c>
      <c r="M31" s="231" t="n">
        <v>219.94934078</v>
      </c>
      <c r="N31" s="231" t="n">
        <v>2326.23817837</v>
      </c>
      <c r="O31" s="231" t="n">
        <v>3597.6677815</v>
      </c>
      <c r="P31" s="231" t="n">
        <v>1002.2983805</v>
      </c>
      <c r="Q31" s="231" t="n">
        <v>1255.24919013</v>
      </c>
      <c r="R31" s="231" t="n">
        <v>3007.5038196</v>
      </c>
      <c r="S31" s="231" t="n">
        <v>212.12496577</v>
      </c>
      <c r="T31" s="233" t="n">
        <f aca="false">SUM(C31:S31)</f>
        <v>33306.40008052</v>
      </c>
      <c r="U31" s="234" t="n">
        <f aca="false">(T31-T27)/T27</f>
        <v>0.0576503845387211</v>
      </c>
      <c r="V31" s="183"/>
    </row>
    <row r="32" customFormat="false" ht="12.75" hidden="false" customHeight="false" outlineLevel="0" collapsed="false">
      <c r="B32" s="230" t="s">
        <v>163</v>
      </c>
      <c r="C32" s="231" t="n">
        <v>2260.33519988</v>
      </c>
      <c r="D32" s="231" t="n">
        <v>1190.69412768</v>
      </c>
      <c r="E32" s="231" t="n">
        <v>358.8716054</v>
      </c>
      <c r="F32" s="231" t="n">
        <v>280.88135355</v>
      </c>
      <c r="G32" s="231" t="n">
        <v>145.3841403</v>
      </c>
      <c r="H32" s="231" t="n">
        <v>338.40110792</v>
      </c>
      <c r="I32" s="231" t="n">
        <v>1859.48154889</v>
      </c>
      <c r="J32" s="231" t="n">
        <v>478.56040294</v>
      </c>
      <c r="K32" s="231" t="n">
        <v>8251.71908707</v>
      </c>
      <c r="L32" s="231" t="n">
        <v>3306.43939797</v>
      </c>
      <c r="M32" s="231" t="n">
        <v>186.12528056</v>
      </c>
      <c r="N32" s="231" t="n">
        <v>2227.45054646</v>
      </c>
      <c r="O32" s="231" t="n">
        <v>3141.28891963</v>
      </c>
      <c r="P32" s="231" t="n">
        <v>687.79040409</v>
      </c>
      <c r="Q32" s="231" t="n">
        <v>995.30472787</v>
      </c>
      <c r="R32" s="231" t="n">
        <v>2541.47665948</v>
      </c>
      <c r="S32" s="231" t="n">
        <v>204.77376837</v>
      </c>
      <c r="T32" s="233" t="n">
        <f aca="false">SUM(C32:S32)</f>
        <v>28454.97827806</v>
      </c>
      <c r="U32" s="234" t="n">
        <f aca="false">(T32-T28)/T28</f>
        <v>0.0302084680611695</v>
      </c>
      <c r="V32" s="183"/>
    </row>
    <row r="33" customFormat="false" ht="13.5" hidden="false" customHeight="false" outlineLevel="0" collapsed="false">
      <c r="B33" s="235" t="s">
        <v>164</v>
      </c>
      <c r="C33" s="236" t="n">
        <v>2527.77168678</v>
      </c>
      <c r="D33" s="236" t="n">
        <v>1296.01756535</v>
      </c>
      <c r="E33" s="236" t="n">
        <v>407.4934273</v>
      </c>
      <c r="F33" s="236" t="n">
        <v>237.65703169</v>
      </c>
      <c r="G33" s="236" t="n">
        <v>202.96486412</v>
      </c>
      <c r="H33" s="236" t="n">
        <v>362.38284827</v>
      </c>
      <c r="I33" s="236" t="n">
        <v>1986.64024519</v>
      </c>
      <c r="J33" s="236" t="n">
        <v>500.5317251</v>
      </c>
      <c r="K33" s="236" t="n">
        <v>9192.10885313</v>
      </c>
      <c r="L33" s="236" t="n">
        <v>4266.39182786</v>
      </c>
      <c r="M33" s="236" t="n">
        <v>193.32515401</v>
      </c>
      <c r="N33" s="236" t="n">
        <v>2406.44562798</v>
      </c>
      <c r="O33" s="236" t="n">
        <v>3667.7506667</v>
      </c>
      <c r="P33" s="236" t="n">
        <v>996.60830856</v>
      </c>
      <c r="Q33" s="236" t="n">
        <v>764.35050068</v>
      </c>
      <c r="R33" s="236" t="n">
        <v>2821.04952841</v>
      </c>
      <c r="S33" s="236" t="n">
        <v>217.45696576</v>
      </c>
      <c r="T33" s="237" t="n">
        <f aca="false">SUM(C33:S33)</f>
        <v>32046.94682689</v>
      </c>
      <c r="U33" s="241" t="n">
        <f aca="false">(T33-T29)/T29</f>
        <v>-0.0474927466991992</v>
      </c>
      <c r="V33" s="183"/>
    </row>
    <row r="34" customFormat="false" ht="12.75" hidden="false" customHeight="false" outlineLevel="0" collapsed="false">
      <c r="B34" s="238" t="s">
        <v>165</v>
      </c>
      <c r="C34" s="239" t="n">
        <v>2833.40103686</v>
      </c>
      <c r="D34" s="239" t="n">
        <v>1401.16620166</v>
      </c>
      <c r="E34" s="239" t="n">
        <v>392.70043674</v>
      </c>
      <c r="F34" s="239" t="n">
        <v>404.68225229</v>
      </c>
      <c r="G34" s="239" t="n">
        <v>223.57972646</v>
      </c>
      <c r="H34" s="239" t="n">
        <v>440.065727</v>
      </c>
      <c r="I34" s="239" t="n">
        <v>1977.50360885</v>
      </c>
      <c r="J34" s="239" t="n">
        <v>511.92867901</v>
      </c>
      <c r="K34" s="239" t="n">
        <v>9133.77614859</v>
      </c>
      <c r="L34" s="239" t="n">
        <v>4268.36090213</v>
      </c>
      <c r="M34" s="239" t="n">
        <v>300.56511289</v>
      </c>
      <c r="N34" s="239" t="n">
        <v>2468.90240902</v>
      </c>
      <c r="O34" s="239" t="n">
        <v>3299.8136792</v>
      </c>
      <c r="P34" s="239" t="n">
        <v>970.02788213</v>
      </c>
      <c r="Q34" s="239" t="n">
        <v>913.00009202</v>
      </c>
      <c r="R34" s="239" t="n">
        <v>2816.66243395</v>
      </c>
      <c r="S34" s="239" t="n">
        <v>208.06465987</v>
      </c>
      <c r="T34" s="228" t="n">
        <f aca="false">SUM(C34:S34)</f>
        <v>32564.20098867</v>
      </c>
      <c r="U34" s="240" t="n">
        <f aca="false">(T34-T30)/T30</f>
        <v>-0.0343057226898261</v>
      </c>
      <c r="V34" s="183"/>
    </row>
    <row r="35" customFormat="false" ht="12.75" hidden="false" customHeight="false" outlineLevel="0" collapsed="false">
      <c r="B35" s="230" t="s">
        <v>166</v>
      </c>
      <c r="C35" s="231" t="n">
        <v>2857.75012383</v>
      </c>
      <c r="D35" s="231" t="n">
        <v>1482.69564574</v>
      </c>
      <c r="E35" s="231" t="n">
        <v>507.47907323</v>
      </c>
      <c r="F35" s="231" t="n">
        <v>377.75988995</v>
      </c>
      <c r="G35" s="231" t="n">
        <v>177.54025377</v>
      </c>
      <c r="H35" s="231" t="n">
        <v>375.73333473</v>
      </c>
      <c r="I35" s="231" t="n">
        <v>2115.37623346</v>
      </c>
      <c r="J35" s="231" t="n">
        <v>559.85336397</v>
      </c>
      <c r="K35" s="231" t="n">
        <v>9557.64269177</v>
      </c>
      <c r="L35" s="231" t="n">
        <v>4238.12054765</v>
      </c>
      <c r="M35" s="231" t="n">
        <v>323.07982321</v>
      </c>
      <c r="N35" s="231" t="n">
        <v>2521.37927318</v>
      </c>
      <c r="O35" s="231" t="n">
        <v>3690.57123736</v>
      </c>
      <c r="P35" s="231" t="n">
        <v>1077.42759961</v>
      </c>
      <c r="Q35" s="231" t="n">
        <v>1283.69876213</v>
      </c>
      <c r="R35" s="231" t="n">
        <v>3009.95327435</v>
      </c>
      <c r="S35" s="231" t="n">
        <v>215.11678288</v>
      </c>
      <c r="T35" s="233" t="n">
        <f aca="false">SUM(C35:S35)</f>
        <v>34371.17791082</v>
      </c>
      <c r="U35" s="234" t="n">
        <f aca="false">(T35-T31)/T31</f>
        <v>0.0319691659178367</v>
      </c>
      <c r="V35" s="183"/>
    </row>
    <row r="36" customFormat="false" ht="12.75" hidden="false" customHeight="false" outlineLevel="0" collapsed="false">
      <c r="B36" s="230" t="s">
        <v>167</v>
      </c>
      <c r="C36" s="231" t="n">
        <v>2138.11809976</v>
      </c>
      <c r="D36" s="231" t="n">
        <v>1341.81151242</v>
      </c>
      <c r="E36" s="231" t="n">
        <v>425.85878414</v>
      </c>
      <c r="F36" s="231" t="n">
        <v>203.96853676</v>
      </c>
      <c r="G36" s="231" t="n">
        <v>132.19953101</v>
      </c>
      <c r="H36" s="231" t="n">
        <v>346.72144224</v>
      </c>
      <c r="I36" s="231" t="n">
        <v>1719.59067808</v>
      </c>
      <c r="J36" s="231" t="n">
        <v>514.33645991</v>
      </c>
      <c r="K36" s="231" t="n">
        <v>8486.9352555</v>
      </c>
      <c r="L36" s="231" t="n">
        <v>3585.55104401</v>
      </c>
      <c r="M36" s="231" t="n">
        <v>285.48011093</v>
      </c>
      <c r="N36" s="231" t="n">
        <v>2437.51454896</v>
      </c>
      <c r="O36" s="231" t="n">
        <v>3377.27138311</v>
      </c>
      <c r="P36" s="231" t="n">
        <v>802.8536865</v>
      </c>
      <c r="Q36" s="231" t="n">
        <v>1085.38986832</v>
      </c>
      <c r="R36" s="231" t="n">
        <v>2569.82597792</v>
      </c>
      <c r="S36" s="231" t="n">
        <v>224.85277845</v>
      </c>
      <c r="T36" s="233" t="n">
        <f aca="false">SUM(C36:S36)</f>
        <v>29678.27969802</v>
      </c>
      <c r="U36" s="234" t="n">
        <f aca="false">(T36-T32)/T32</f>
        <v>0.0429907697699144</v>
      </c>
      <c r="V36" s="183"/>
    </row>
    <row r="37" customFormat="false" ht="13.5" hidden="false" customHeight="false" outlineLevel="0" collapsed="false">
      <c r="B37" s="235" t="s">
        <v>168</v>
      </c>
      <c r="C37" s="236" t="n">
        <v>2520.0055934</v>
      </c>
      <c r="D37" s="236" t="n">
        <v>1339.8005053</v>
      </c>
      <c r="E37" s="236" t="n">
        <v>481.89111395</v>
      </c>
      <c r="F37" s="236" t="n">
        <v>224.5085758</v>
      </c>
      <c r="G37" s="236" t="n">
        <v>210.56213969</v>
      </c>
      <c r="H37" s="236" t="n">
        <v>365.49266871</v>
      </c>
      <c r="I37" s="236" t="n">
        <v>2105.8084651</v>
      </c>
      <c r="J37" s="236" t="n">
        <v>553.11982889</v>
      </c>
      <c r="K37" s="236" t="n">
        <v>9693.59090032</v>
      </c>
      <c r="L37" s="236" t="n">
        <v>4838.15686722</v>
      </c>
      <c r="M37" s="236" t="n">
        <v>281.08266084</v>
      </c>
      <c r="N37" s="236" t="n">
        <v>2310.31127655</v>
      </c>
      <c r="O37" s="236" t="n">
        <v>4018.96273383</v>
      </c>
      <c r="P37" s="236" t="n">
        <v>993.27258322</v>
      </c>
      <c r="Q37" s="236" t="n">
        <v>1148.35200077</v>
      </c>
      <c r="R37" s="236" t="n">
        <v>3002.70261246</v>
      </c>
      <c r="S37" s="236" t="n">
        <v>233.17550707</v>
      </c>
      <c r="T37" s="237" t="n">
        <f aca="false">SUM(C37:S37)</f>
        <v>34320.79603312</v>
      </c>
      <c r="U37" s="241" t="n">
        <f aca="false">(T37-T33)/T33</f>
        <v>0.0709536923599241</v>
      </c>
      <c r="V37" s="183"/>
    </row>
    <row r="38" customFormat="false" ht="12.75" hidden="false" customHeight="false" outlineLevel="0" collapsed="false">
      <c r="B38" s="238" t="s">
        <v>169</v>
      </c>
      <c r="C38" s="239" t="n">
        <v>2934.32168382</v>
      </c>
      <c r="D38" s="239" t="n">
        <v>1588.8092146</v>
      </c>
      <c r="E38" s="239" t="n">
        <v>481.74554474</v>
      </c>
      <c r="F38" s="239" t="n">
        <v>219.3992435</v>
      </c>
      <c r="G38" s="239" t="n">
        <v>255.26769706</v>
      </c>
      <c r="H38" s="239" t="n">
        <v>358.15561721</v>
      </c>
      <c r="I38" s="239" t="n">
        <v>2258.53584232</v>
      </c>
      <c r="J38" s="239" t="n">
        <v>545.216279</v>
      </c>
      <c r="K38" s="239" t="n">
        <v>9498.48418453</v>
      </c>
      <c r="L38" s="239" t="n">
        <v>4401.4277646</v>
      </c>
      <c r="M38" s="239" t="n">
        <v>300.77696684</v>
      </c>
      <c r="N38" s="239" t="n">
        <v>2509.26675107</v>
      </c>
      <c r="O38" s="239" t="n">
        <v>3700.95618088</v>
      </c>
      <c r="P38" s="239" t="n">
        <v>953.16537351</v>
      </c>
      <c r="Q38" s="239" t="n">
        <v>1311.50419698</v>
      </c>
      <c r="R38" s="239" t="n">
        <v>2866.30174322</v>
      </c>
      <c r="S38" s="239" t="n">
        <v>223.23490667</v>
      </c>
      <c r="T38" s="228" t="n">
        <f aca="false">SUM(C38:S38)</f>
        <v>34406.56919055</v>
      </c>
      <c r="U38" s="240" t="n">
        <f aca="false">(T38-T34)/T34</f>
        <v>0.0565764903158844</v>
      </c>
      <c r="V38" s="183"/>
    </row>
    <row r="39" customFormat="false" ht="12.75" hidden="false" customHeight="false" outlineLevel="0" collapsed="false">
      <c r="B39" s="230" t="s">
        <v>170</v>
      </c>
      <c r="C39" s="231" t="n">
        <v>2967.24655547</v>
      </c>
      <c r="D39" s="231" t="n">
        <v>1830.42876152</v>
      </c>
      <c r="E39" s="231" t="n">
        <v>566.1708041</v>
      </c>
      <c r="F39" s="231" t="n">
        <v>248.09447512</v>
      </c>
      <c r="G39" s="231" t="n">
        <v>169.648924</v>
      </c>
      <c r="H39" s="231" t="n">
        <v>367.03963096</v>
      </c>
      <c r="I39" s="231" t="n">
        <v>2337.19780783</v>
      </c>
      <c r="J39" s="231" t="n">
        <v>548.30566632</v>
      </c>
      <c r="K39" s="231" t="n">
        <v>9399.58641916001</v>
      </c>
      <c r="L39" s="231" t="n">
        <v>4140.19538455</v>
      </c>
      <c r="M39" s="231" t="n">
        <v>316.23077104</v>
      </c>
      <c r="N39" s="231" t="n">
        <v>2656.80556143</v>
      </c>
      <c r="O39" s="231" t="n">
        <v>3694.15690369</v>
      </c>
      <c r="P39" s="231" t="n">
        <v>1262.74487191</v>
      </c>
      <c r="Q39" s="231" t="n">
        <v>1343.51790562</v>
      </c>
      <c r="R39" s="231" t="n">
        <v>3006.78606964</v>
      </c>
      <c r="S39" s="231" t="n">
        <v>213.79284321</v>
      </c>
      <c r="T39" s="233" t="n">
        <f aca="false">SUM(C39:S39)</f>
        <v>35067.94935557</v>
      </c>
      <c r="U39" s="234" t="n">
        <f aca="false">(T39-T35)/T35</f>
        <v>0.0202719687570166</v>
      </c>
      <c r="V39" s="183"/>
    </row>
    <row r="40" customFormat="false" ht="12.75" hidden="false" customHeight="false" outlineLevel="0" collapsed="false">
      <c r="B40" s="230" t="s">
        <v>171</v>
      </c>
      <c r="C40" s="231" t="n">
        <v>2457.63021376</v>
      </c>
      <c r="D40" s="231" t="n">
        <v>1576.81787354</v>
      </c>
      <c r="E40" s="231" t="n">
        <v>447.30163845</v>
      </c>
      <c r="F40" s="231" t="n">
        <v>206.74747754</v>
      </c>
      <c r="G40" s="231" t="n">
        <v>127.45457163</v>
      </c>
      <c r="H40" s="231" t="n">
        <v>336.60109633</v>
      </c>
      <c r="I40" s="231" t="n">
        <v>1932.44417914</v>
      </c>
      <c r="J40" s="231" t="n">
        <v>555.8740802</v>
      </c>
      <c r="K40" s="231" t="n">
        <v>8587.62555041</v>
      </c>
      <c r="L40" s="231" t="n">
        <v>3520.1672575</v>
      </c>
      <c r="M40" s="231" t="n">
        <v>302.00210153</v>
      </c>
      <c r="N40" s="231" t="n">
        <v>2362.29233976</v>
      </c>
      <c r="O40" s="231" t="n">
        <v>3426.22106488</v>
      </c>
      <c r="P40" s="231" t="n">
        <v>823.01097388</v>
      </c>
      <c r="Q40" s="231" t="n">
        <v>1141.54480045</v>
      </c>
      <c r="R40" s="231" t="n">
        <v>2510.07248538</v>
      </c>
      <c r="S40" s="231" t="n">
        <v>222.18175603</v>
      </c>
      <c r="T40" s="233" t="n">
        <f aca="false">SUM(C40:S40)</f>
        <v>30535.98946041</v>
      </c>
      <c r="U40" s="234" t="n">
        <f aca="false">(T40-T36)/T36</f>
        <v>0.0289002520064271</v>
      </c>
      <c r="V40" s="183"/>
    </row>
    <row r="41" customFormat="false" ht="13.5" hidden="false" customHeight="false" outlineLevel="0" collapsed="false">
      <c r="B41" s="235" t="s">
        <v>172</v>
      </c>
      <c r="C41" s="236" t="n">
        <v>2845.80552348</v>
      </c>
      <c r="D41" s="236" t="n">
        <v>1871.55054549</v>
      </c>
      <c r="E41" s="236" t="n">
        <v>611.93017206</v>
      </c>
      <c r="F41" s="236" t="n">
        <v>292.58790941</v>
      </c>
      <c r="G41" s="236" t="n">
        <v>172.6170126</v>
      </c>
      <c r="H41" s="236" t="n">
        <v>381.9417432</v>
      </c>
      <c r="I41" s="236" t="n">
        <v>2124.3359455</v>
      </c>
      <c r="J41" s="236" t="n">
        <v>550.24366711</v>
      </c>
      <c r="K41" s="236" t="n">
        <v>9790.86425689</v>
      </c>
      <c r="L41" s="236" t="n">
        <v>4694.26129851</v>
      </c>
      <c r="M41" s="236" t="n">
        <v>255.92752169</v>
      </c>
      <c r="N41" s="236" t="n">
        <v>2429.059418</v>
      </c>
      <c r="O41" s="236" t="n">
        <v>3997.03442057</v>
      </c>
      <c r="P41" s="236" t="n">
        <v>964.982561290001</v>
      </c>
      <c r="Q41" s="236" t="n">
        <v>1307.55516612</v>
      </c>
      <c r="R41" s="236" t="n">
        <v>3052.73151143</v>
      </c>
      <c r="S41" s="236" t="n">
        <v>232.29305201</v>
      </c>
      <c r="T41" s="237" t="n">
        <f aca="false">SUM(C41:S41)</f>
        <v>35575.72172536</v>
      </c>
      <c r="U41" s="241" t="n">
        <f aca="false">(T41-T37)/T37</f>
        <v>0.0365645858280496</v>
      </c>
      <c r="V41" s="183"/>
    </row>
    <row r="42" customFormat="false" ht="12.75" hidden="false" customHeight="false" outlineLevel="0" collapsed="false">
      <c r="B42" s="238" t="s">
        <v>173</v>
      </c>
      <c r="C42" s="239" t="n">
        <v>3361.86834575</v>
      </c>
      <c r="D42" s="239" t="n">
        <v>1647.35927623</v>
      </c>
      <c r="E42" s="239" t="n">
        <v>518.46170424</v>
      </c>
      <c r="F42" s="239" t="n">
        <v>199.93603944</v>
      </c>
      <c r="G42" s="239" t="n">
        <v>247.69628655</v>
      </c>
      <c r="H42" s="239" t="n">
        <v>383.32932777</v>
      </c>
      <c r="I42" s="239" t="n">
        <v>2242.54688093</v>
      </c>
      <c r="J42" s="239" t="n">
        <v>602.13395735</v>
      </c>
      <c r="K42" s="239" t="n">
        <v>9646.35444524</v>
      </c>
      <c r="L42" s="239" t="n">
        <v>4496.46662666</v>
      </c>
      <c r="M42" s="239" t="n">
        <v>255.74776347</v>
      </c>
      <c r="N42" s="239" t="n">
        <v>2658.90428886</v>
      </c>
      <c r="O42" s="239" t="n">
        <v>3622.46792642</v>
      </c>
      <c r="P42" s="239" t="n">
        <v>1007.18592264</v>
      </c>
      <c r="Q42" s="239" t="n">
        <v>1258.56258435</v>
      </c>
      <c r="R42" s="239" t="n">
        <v>3407.17721437</v>
      </c>
      <c r="S42" s="239" t="n">
        <v>237.10249779</v>
      </c>
      <c r="T42" s="228" t="n">
        <f aca="false">SUM(C42:S42)</f>
        <v>35793.30108806</v>
      </c>
      <c r="U42" s="240" t="n">
        <f aca="false">(T42-T38)/T38</f>
        <v>0.0403042770649413</v>
      </c>
      <c r="V42" s="183"/>
    </row>
    <row r="43" customFormat="false" ht="12.75" hidden="false" customHeight="false" outlineLevel="0" collapsed="false">
      <c r="B43" s="230" t="s">
        <v>174</v>
      </c>
      <c r="C43" s="231" t="n">
        <v>3639.32533853</v>
      </c>
      <c r="D43" s="231" t="n">
        <v>2034.5043264</v>
      </c>
      <c r="E43" s="231" t="n">
        <v>554.51917233</v>
      </c>
      <c r="F43" s="231" t="n">
        <v>303.99326123</v>
      </c>
      <c r="G43" s="231" t="n">
        <v>159.3573802</v>
      </c>
      <c r="H43" s="231" t="n">
        <v>420.67265146</v>
      </c>
      <c r="I43" s="231" t="n">
        <v>2425.04693481</v>
      </c>
      <c r="J43" s="231" t="n">
        <v>640.23918784</v>
      </c>
      <c r="K43" s="231" t="n">
        <v>9975.4480667</v>
      </c>
      <c r="L43" s="231" t="n">
        <v>4446.9603843</v>
      </c>
      <c r="M43" s="231" t="n">
        <v>301.18416207</v>
      </c>
      <c r="N43" s="231" t="n">
        <v>2738.32298295</v>
      </c>
      <c r="O43" s="231" t="n">
        <v>3928.35015638</v>
      </c>
      <c r="P43" s="231" t="n">
        <v>1067.12592357</v>
      </c>
      <c r="Q43" s="231" t="n">
        <v>1330.1182453</v>
      </c>
      <c r="R43" s="231" t="n">
        <v>3491.74535171</v>
      </c>
      <c r="S43" s="231" t="n">
        <v>225.81122009</v>
      </c>
      <c r="T43" s="233" t="n">
        <f aca="false">SUM(C43:S43)</f>
        <v>37682.72474587</v>
      </c>
      <c r="U43" s="234" t="n">
        <f aca="false">(T43-T39)/T39</f>
        <v>0.0745631107136487</v>
      </c>
      <c r="V43" s="183"/>
    </row>
    <row r="44" customFormat="false" ht="12.75" hidden="false" customHeight="false" outlineLevel="0" collapsed="false">
      <c r="B44" s="230" t="s">
        <v>175</v>
      </c>
      <c r="C44" s="231" t="n">
        <v>2601.64732794</v>
      </c>
      <c r="D44" s="231" t="n">
        <v>1638.23229823</v>
      </c>
      <c r="E44" s="231" t="n">
        <v>645.36888931</v>
      </c>
      <c r="F44" s="231" t="n">
        <v>221.57565702</v>
      </c>
      <c r="G44" s="231" t="n">
        <v>154.7329847</v>
      </c>
      <c r="H44" s="231" t="n">
        <v>406.63128331</v>
      </c>
      <c r="I44" s="231" t="n">
        <v>2206.0480378</v>
      </c>
      <c r="J44" s="231" t="n">
        <v>590.68315181</v>
      </c>
      <c r="K44" s="231" t="n">
        <v>9250.14216438</v>
      </c>
      <c r="L44" s="231" t="n">
        <v>3649.24257211</v>
      </c>
      <c r="M44" s="231" t="n">
        <v>266.0956551</v>
      </c>
      <c r="N44" s="231" t="n">
        <v>2482.60761729</v>
      </c>
      <c r="O44" s="231" t="n">
        <v>3646.93715917</v>
      </c>
      <c r="P44" s="231" t="n">
        <v>809.2724775</v>
      </c>
      <c r="Q44" s="231" t="n">
        <v>1130.24558843</v>
      </c>
      <c r="R44" s="231" t="n">
        <v>2994.4101598</v>
      </c>
      <c r="S44" s="231" t="n">
        <v>237.65863595</v>
      </c>
      <c r="T44" s="233" t="n">
        <f aca="false">SUM(C44:S44)</f>
        <v>32931.53165985</v>
      </c>
      <c r="U44" s="234" t="n">
        <f aca="false">(T44-T40)/T40</f>
        <v>0.0784497978212177</v>
      </c>
      <c r="V44" s="183"/>
    </row>
    <row r="45" customFormat="false" ht="13.5" hidden="false" customHeight="false" outlineLevel="0" collapsed="false">
      <c r="B45" s="235" t="s">
        <v>176</v>
      </c>
      <c r="C45" s="236" t="n">
        <v>3538.27830919</v>
      </c>
      <c r="D45" s="236" t="n">
        <v>1711.39431386</v>
      </c>
      <c r="E45" s="236" t="n">
        <v>583.94482746</v>
      </c>
      <c r="F45" s="236" t="n">
        <v>423.00783658</v>
      </c>
      <c r="G45" s="236" t="n">
        <v>206.48830837</v>
      </c>
      <c r="H45" s="236" t="n">
        <v>441.88842215</v>
      </c>
      <c r="I45" s="236" t="n">
        <v>2339.20350018</v>
      </c>
      <c r="J45" s="236" t="n">
        <v>661.45657013</v>
      </c>
      <c r="K45" s="236" t="n">
        <v>10249.12438676</v>
      </c>
      <c r="L45" s="236" t="n">
        <v>4688.42849679</v>
      </c>
      <c r="M45" s="236" t="n">
        <v>255.50361798</v>
      </c>
      <c r="N45" s="236" t="n">
        <v>2618.89698035</v>
      </c>
      <c r="O45" s="236" t="n">
        <v>4202.59480179</v>
      </c>
      <c r="P45" s="236" t="n">
        <v>989.30489929</v>
      </c>
      <c r="Q45" s="236" t="n">
        <v>1197.04847822</v>
      </c>
      <c r="R45" s="236" t="n">
        <v>3372.15680006</v>
      </c>
      <c r="S45" s="236" t="n">
        <v>238.20538688</v>
      </c>
      <c r="T45" s="237" t="n">
        <f aca="false">SUM(C45:S45)</f>
        <v>37716.92593604</v>
      </c>
      <c r="U45" s="241" t="n">
        <f aca="false">(T45-T41)/T41</f>
        <v>0.060187231820898</v>
      </c>
      <c r="V45" s="183"/>
    </row>
    <row r="46" customFormat="false" ht="12.75" hidden="false" customHeight="false" outlineLevel="0" collapsed="false">
      <c r="B46" s="238" t="s">
        <v>177</v>
      </c>
      <c r="C46" s="239" t="n">
        <v>3401.99816149</v>
      </c>
      <c r="D46" s="239" t="n">
        <v>1730.06364059</v>
      </c>
      <c r="E46" s="239" t="n">
        <v>583.62112127</v>
      </c>
      <c r="F46" s="239" t="n">
        <v>203.29153394</v>
      </c>
      <c r="G46" s="239" t="n">
        <v>235.84077768</v>
      </c>
      <c r="H46" s="239" t="n">
        <v>439.12352407</v>
      </c>
      <c r="I46" s="239" t="n">
        <v>2137.73429298</v>
      </c>
      <c r="J46" s="239" t="n">
        <v>653.61380594</v>
      </c>
      <c r="K46" s="239" t="n">
        <v>10089.2715067</v>
      </c>
      <c r="L46" s="239" t="n">
        <v>4297.65317251</v>
      </c>
      <c r="M46" s="239" t="n">
        <v>291.64184701</v>
      </c>
      <c r="N46" s="239" t="n">
        <v>2577.00249419</v>
      </c>
      <c r="O46" s="239" t="n">
        <v>3999.60864991</v>
      </c>
      <c r="P46" s="239" t="n">
        <v>1070.65398821</v>
      </c>
      <c r="Q46" s="239" t="n">
        <v>1194.64695188</v>
      </c>
      <c r="R46" s="239" t="n">
        <v>3228.57719983</v>
      </c>
      <c r="S46" s="239" t="n">
        <v>221.60221688</v>
      </c>
      <c r="T46" s="228" t="n">
        <f aca="false">SUM(C46:S46)</f>
        <v>36355.94488508</v>
      </c>
      <c r="U46" s="240" t="n">
        <f aca="false">(T46-T42)/T42</f>
        <v>0.0157192485721216</v>
      </c>
      <c r="V46" s="183"/>
    </row>
    <row r="47" customFormat="false" ht="12.75" hidden="false" customHeight="false" outlineLevel="0" collapsed="false">
      <c r="B47" s="230" t="s">
        <v>178</v>
      </c>
      <c r="C47" s="231" t="n">
        <v>4201.80346358</v>
      </c>
      <c r="D47" s="231" t="n">
        <v>1868.89997415</v>
      </c>
      <c r="E47" s="231" t="n">
        <v>662.29416373</v>
      </c>
      <c r="F47" s="231" t="n">
        <v>215.33695059</v>
      </c>
      <c r="G47" s="231" t="n">
        <v>168.20369401</v>
      </c>
      <c r="H47" s="231" t="n">
        <v>482.1386623</v>
      </c>
      <c r="I47" s="231" t="n">
        <v>2587.0503023</v>
      </c>
      <c r="J47" s="231" t="n">
        <v>684.71417856</v>
      </c>
      <c r="K47" s="231" t="n">
        <v>10976.62840741</v>
      </c>
      <c r="L47" s="231" t="n">
        <v>4283.43323047</v>
      </c>
      <c r="M47" s="231" t="n">
        <v>275.71188275</v>
      </c>
      <c r="N47" s="231" t="n">
        <v>3026.83650174</v>
      </c>
      <c r="O47" s="231" t="n">
        <v>4274.25952929</v>
      </c>
      <c r="P47" s="231" t="n">
        <v>1062.75391332</v>
      </c>
      <c r="Q47" s="231" t="n">
        <v>1373.23824447</v>
      </c>
      <c r="R47" s="231" t="n">
        <v>3905.09768516</v>
      </c>
      <c r="S47" s="231" t="n">
        <v>243.40348676</v>
      </c>
      <c r="T47" s="233" t="n">
        <f aca="false">SUM(C47:S47)</f>
        <v>40291.80427059</v>
      </c>
      <c r="U47" s="234" t="n">
        <f aca="false">(T47-T43)/T43</f>
        <v>0.0692380803754368</v>
      </c>
      <c r="V47" s="183"/>
    </row>
    <row r="48" customFormat="false" ht="12.75" hidden="false" customHeight="false" outlineLevel="0" collapsed="false">
      <c r="B48" s="230" t="s">
        <v>179</v>
      </c>
      <c r="C48" s="231" t="n">
        <v>3193.46935311</v>
      </c>
      <c r="D48" s="231" t="n">
        <v>1863.69540907</v>
      </c>
      <c r="E48" s="231" t="n">
        <v>501.77916611</v>
      </c>
      <c r="F48" s="231" t="n">
        <v>300.48566361</v>
      </c>
      <c r="G48" s="231" t="n">
        <v>190.06400268</v>
      </c>
      <c r="H48" s="231" t="n">
        <v>413.64032287</v>
      </c>
      <c r="I48" s="231" t="n">
        <v>1959.10048999</v>
      </c>
      <c r="J48" s="231" t="n">
        <v>698.23724786</v>
      </c>
      <c r="K48" s="231" t="n">
        <v>10104.39437029</v>
      </c>
      <c r="L48" s="231" t="n">
        <v>3662.60894164</v>
      </c>
      <c r="M48" s="231" t="n">
        <v>240.39553296</v>
      </c>
      <c r="N48" s="231" t="n">
        <v>2723.24092751</v>
      </c>
      <c r="O48" s="231" t="n">
        <v>4161.92615456</v>
      </c>
      <c r="P48" s="231" t="n">
        <v>835.10041856</v>
      </c>
      <c r="Q48" s="231" t="n">
        <v>1140.78539407</v>
      </c>
      <c r="R48" s="231" t="n">
        <v>3193.02322455</v>
      </c>
      <c r="S48" s="231" t="n">
        <v>255.69347475</v>
      </c>
      <c r="T48" s="233" t="n">
        <f aca="false">SUM(C48:S48)</f>
        <v>35437.64009419</v>
      </c>
      <c r="U48" s="234" t="n">
        <f aca="false">(T48-T44)/T44</f>
        <v>0.0761005731596577</v>
      </c>
      <c r="V48" s="183"/>
    </row>
    <row r="49" customFormat="false" ht="13.5" hidden="false" customHeight="false" outlineLevel="0" collapsed="false">
      <c r="B49" s="235" t="s">
        <v>180</v>
      </c>
      <c r="C49" s="236" t="n">
        <v>3399.24988483</v>
      </c>
      <c r="D49" s="236" t="n">
        <v>1655.64260251</v>
      </c>
      <c r="E49" s="236" t="n">
        <v>677.77670526</v>
      </c>
      <c r="F49" s="236" t="n">
        <v>301.9049683</v>
      </c>
      <c r="G49" s="236" t="n">
        <v>239.57442753</v>
      </c>
      <c r="H49" s="236" t="n">
        <v>450.41146434</v>
      </c>
      <c r="I49" s="236" t="n">
        <v>2265.72329381</v>
      </c>
      <c r="J49" s="236" t="n">
        <v>686.083847</v>
      </c>
      <c r="K49" s="236" t="n">
        <v>11190.62142289</v>
      </c>
      <c r="L49" s="236" t="n">
        <v>4713.03102563</v>
      </c>
      <c r="M49" s="236" t="n">
        <v>205.83780599</v>
      </c>
      <c r="N49" s="236" t="n">
        <v>3798.13364107</v>
      </c>
      <c r="O49" s="236" t="n">
        <v>4438.20658245</v>
      </c>
      <c r="P49" s="236" t="n">
        <v>1005.80215862</v>
      </c>
      <c r="Q49" s="236" t="n">
        <v>1179.15465218</v>
      </c>
      <c r="R49" s="236" t="n">
        <v>3799.52229916</v>
      </c>
      <c r="S49" s="236" t="n">
        <v>246.23636361</v>
      </c>
      <c r="T49" s="237" t="n">
        <f aca="false">SUM(C49:S49)</f>
        <v>40252.91314518</v>
      </c>
      <c r="U49" s="241" t="n">
        <f aca="false">(T49-T45)/T45</f>
        <v>0.0672373780790221</v>
      </c>
      <c r="V49" s="183"/>
    </row>
    <row r="50" customFormat="false" ht="12.75" hidden="false" customHeight="false" outlineLevel="0" collapsed="false">
      <c r="B50" s="238" t="s">
        <v>181</v>
      </c>
      <c r="C50" s="239" t="n">
        <v>4135.84602526</v>
      </c>
      <c r="D50" s="239" t="n">
        <v>1872.21160181</v>
      </c>
      <c r="E50" s="239" t="n">
        <v>767.95169185</v>
      </c>
      <c r="F50" s="239" t="n">
        <v>151.88293738</v>
      </c>
      <c r="G50" s="239" t="n">
        <v>256.85481744</v>
      </c>
      <c r="H50" s="239" t="n">
        <v>479.91904444</v>
      </c>
      <c r="I50" s="239" t="n">
        <v>2294.87602653</v>
      </c>
      <c r="J50" s="239" t="n">
        <v>702.61376867</v>
      </c>
      <c r="K50" s="239" t="n">
        <v>11578.78078738</v>
      </c>
      <c r="L50" s="239" t="n">
        <v>4862.0639929</v>
      </c>
      <c r="M50" s="239" t="n">
        <v>217.53946882</v>
      </c>
      <c r="N50" s="239" t="n">
        <v>3545.94864161</v>
      </c>
      <c r="O50" s="239" t="n">
        <v>4332.20854113</v>
      </c>
      <c r="P50" s="239" t="n">
        <v>1079.82331416</v>
      </c>
      <c r="Q50" s="239" t="n">
        <v>1348.93162198</v>
      </c>
      <c r="R50" s="239" t="n">
        <v>4288.94990624</v>
      </c>
      <c r="S50" s="239" t="n">
        <v>254.94469678</v>
      </c>
      <c r="T50" s="228" t="n">
        <f aca="false">SUM(C50:S50)</f>
        <v>42171.34688438</v>
      </c>
      <c r="U50" s="240" t="n">
        <f aca="false">(T50-T46)/T46</f>
        <v>0.159957388473393</v>
      </c>
      <c r="V50" s="183"/>
    </row>
    <row r="51" customFormat="false" ht="12.75" hidden="false" customHeight="false" outlineLevel="0" collapsed="false">
      <c r="B51" s="230" t="s">
        <v>182</v>
      </c>
      <c r="C51" s="231" t="n">
        <v>4244.42405455</v>
      </c>
      <c r="D51" s="231" t="n">
        <v>1900.57396446</v>
      </c>
      <c r="E51" s="231" t="n">
        <v>840.10657612</v>
      </c>
      <c r="F51" s="231" t="n">
        <v>320.78201649</v>
      </c>
      <c r="G51" s="231" t="n">
        <v>244.42971528</v>
      </c>
      <c r="H51" s="231" t="n">
        <v>521.1326307</v>
      </c>
      <c r="I51" s="231" t="n">
        <v>2390.44594223</v>
      </c>
      <c r="J51" s="231" t="n">
        <v>694.79138864</v>
      </c>
      <c r="K51" s="231" t="n">
        <v>11863.57111007</v>
      </c>
      <c r="L51" s="231" t="n">
        <v>4563.72230945</v>
      </c>
      <c r="M51" s="231" t="n">
        <v>259.86338118</v>
      </c>
      <c r="N51" s="231" t="n">
        <v>3648.1774878</v>
      </c>
      <c r="O51" s="231" t="n">
        <v>4549.64734038</v>
      </c>
      <c r="P51" s="231" t="n">
        <v>1195.24389178</v>
      </c>
      <c r="Q51" s="231" t="n">
        <v>1474.46028903</v>
      </c>
      <c r="R51" s="231" t="n">
        <v>4170.64395189</v>
      </c>
      <c r="S51" s="231" t="n">
        <v>263.56107984</v>
      </c>
      <c r="T51" s="233" t="n">
        <f aca="false">SUM(C51:S51)</f>
        <v>43145.57712989</v>
      </c>
      <c r="U51" s="234" t="n">
        <f aca="false">(T51-T47)/T47</f>
        <v>0.0708276263861194</v>
      </c>
      <c r="V51" s="183"/>
    </row>
    <row r="52" customFormat="false" ht="12.75" hidden="false" customHeight="false" outlineLevel="0" collapsed="false">
      <c r="B52" s="230" t="s">
        <v>183</v>
      </c>
      <c r="C52" s="231" t="n">
        <v>3477.47861833</v>
      </c>
      <c r="D52" s="231" t="n">
        <v>1638.10447086</v>
      </c>
      <c r="E52" s="231" t="n">
        <v>728.43700752</v>
      </c>
      <c r="F52" s="231" t="n">
        <v>211.64753221</v>
      </c>
      <c r="G52" s="231" t="n">
        <v>362.23780811</v>
      </c>
      <c r="H52" s="231" t="n">
        <v>426.7092185</v>
      </c>
      <c r="I52" s="231" t="n">
        <v>2032.37694815</v>
      </c>
      <c r="J52" s="231" t="n">
        <v>753.64253185</v>
      </c>
      <c r="K52" s="231" t="n">
        <v>10930.89801151</v>
      </c>
      <c r="L52" s="231" t="n">
        <v>3905.23256277</v>
      </c>
      <c r="M52" s="231" t="n">
        <v>265.26355345</v>
      </c>
      <c r="N52" s="231" t="n">
        <v>3469.59297159</v>
      </c>
      <c r="O52" s="231" t="n">
        <v>4324.7213133</v>
      </c>
      <c r="P52" s="231" t="n">
        <v>884.88568308</v>
      </c>
      <c r="Q52" s="231" t="n">
        <v>1264.75634133</v>
      </c>
      <c r="R52" s="231" t="n">
        <v>3826.78359399</v>
      </c>
      <c r="S52" s="231" t="n">
        <v>260.51771707</v>
      </c>
      <c r="T52" s="233" t="n">
        <f aca="false">SUM(C52:S52)</f>
        <v>38763.28588362</v>
      </c>
      <c r="U52" s="234" t="n">
        <f aca="false">(T52-T48)/T48</f>
        <v>0.0938450128335503</v>
      </c>
      <c r="V52" s="183"/>
    </row>
    <row r="53" customFormat="false" ht="13.5" hidden="false" customHeight="false" outlineLevel="0" collapsed="false">
      <c r="B53" s="235" t="s">
        <v>184</v>
      </c>
      <c r="C53" s="236" t="n">
        <v>3913.83329708</v>
      </c>
      <c r="D53" s="236" t="n">
        <v>2013.10029977</v>
      </c>
      <c r="E53" s="236" t="n">
        <v>814.68364582</v>
      </c>
      <c r="F53" s="236" t="n">
        <v>466.85447253</v>
      </c>
      <c r="G53" s="236" t="n">
        <v>411.36970617</v>
      </c>
      <c r="H53" s="236" t="n">
        <v>538.90680724</v>
      </c>
      <c r="I53" s="236" t="n">
        <v>2372.5236543</v>
      </c>
      <c r="J53" s="236" t="n">
        <v>753.05989554</v>
      </c>
      <c r="K53" s="236" t="n">
        <v>12402.60102844</v>
      </c>
      <c r="L53" s="236" t="n">
        <v>4845.34431945</v>
      </c>
      <c r="M53" s="236" t="n">
        <v>231.6245321</v>
      </c>
      <c r="N53" s="236" t="n">
        <v>3947.92272706</v>
      </c>
      <c r="O53" s="236" t="n">
        <v>4671.49431341</v>
      </c>
      <c r="P53" s="236" t="n">
        <v>997.09410794</v>
      </c>
      <c r="Q53" s="236" t="n">
        <v>1404.09079028</v>
      </c>
      <c r="R53" s="236" t="n">
        <v>4335.85573524</v>
      </c>
      <c r="S53" s="236" t="n">
        <v>266.4052657</v>
      </c>
      <c r="T53" s="237" t="n">
        <f aca="false">SUM(C53:S53)</f>
        <v>44386.76459807</v>
      </c>
      <c r="U53" s="241" t="n">
        <f aca="false">(T53-T49)/T49</f>
        <v>0.102696951099674</v>
      </c>
      <c r="V53" s="183"/>
    </row>
    <row r="54" customFormat="false" ht="12.75" hidden="false" customHeight="false" outlineLevel="0" collapsed="false">
      <c r="B54" s="238" t="s">
        <v>185</v>
      </c>
      <c r="C54" s="239" t="n">
        <v>4123.2328705</v>
      </c>
      <c r="D54" s="239" t="n">
        <v>2120.5413469</v>
      </c>
      <c r="E54" s="239" t="n">
        <v>901.50454909</v>
      </c>
      <c r="F54" s="239" t="n">
        <v>255.13008915</v>
      </c>
      <c r="G54" s="239" t="n">
        <v>453.27191907</v>
      </c>
      <c r="H54" s="239" t="n">
        <v>515.95181085</v>
      </c>
      <c r="I54" s="239" t="n">
        <v>2414.41454023</v>
      </c>
      <c r="J54" s="239" t="n">
        <v>741.83457414</v>
      </c>
      <c r="K54" s="239" t="n">
        <v>12661.4887268</v>
      </c>
      <c r="L54" s="239" t="n">
        <v>5203.78087383</v>
      </c>
      <c r="M54" s="239" t="n">
        <v>245.1985962</v>
      </c>
      <c r="N54" s="239" t="n">
        <v>4153.3217593</v>
      </c>
      <c r="O54" s="239" t="n">
        <v>5260.03024973</v>
      </c>
      <c r="P54" s="239" t="n">
        <v>1246.36724848</v>
      </c>
      <c r="Q54" s="239" t="n">
        <v>1486.82462424</v>
      </c>
      <c r="R54" s="239" t="n">
        <v>4815.17023009</v>
      </c>
      <c r="S54" s="239" t="n">
        <v>290.23149204</v>
      </c>
      <c r="T54" s="228" t="n">
        <f aca="false">SUM(C54:S54)</f>
        <v>46888.29550064</v>
      </c>
      <c r="U54" s="240" t="n">
        <f aca="false">(T54-T50)/T50</f>
        <v>0.111851979240605</v>
      </c>
      <c r="V54" s="183"/>
    </row>
    <row r="55" customFormat="false" ht="12.75" hidden="false" customHeight="false" outlineLevel="0" collapsed="false">
      <c r="B55" s="230" t="s">
        <v>186</v>
      </c>
      <c r="C55" s="231" t="n">
        <v>4217.70266311</v>
      </c>
      <c r="D55" s="231" t="n">
        <v>2251.04968098</v>
      </c>
      <c r="E55" s="231" t="n">
        <v>943.32276906</v>
      </c>
      <c r="F55" s="231" t="n">
        <v>394.59483369</v>
      </c>
      <c r="G55" s="231" t="n">
        <v>397.30223162</v>
      </c>
      <c r="H55" s="231" t="n">
        <v>550.28781019</v>
      </c>
      <c r="I55" s="231" t="n">
        <v>2671.9954979</v>
      </c>
      <c r="J55" s="231" t="n">
        <v>723.98884843</v>
      </c>
      <c r="K55" s="231" t="n">
        <v>12479.0042024</v>
      </c>
      <c r="L55" s="231" t="n">
        <v>4804.22641976</v>
      </c>
      <c r="M55" s="231" t="n">
        <v>269.07349131</v>
      </c>
      <c r="N55" s="231" t="n">
        <v>4704.92176369</v>
      </c>
      <c r="O55" s="231" t="n">
        <v>5046.48459653</v>
      </c>
      <c r="P55" s="231" t="n">
        <v>1113.71570329</v>
      </c>
      <c r="Q55" s="231" t="n">
        <v>1434.57903236</v>
      </c>
      <c r="R55" s="231" t="n">
        <v>4875.03321256</v>
      </c>
      <c r="S55" s="231" t="n">
        <v>291.42596583</v>
      </c>
      <c r="T55" s="233" t="n">
        <f aca="false">SUM(C55:S55)</f>
        <v>47168.70872271</v>
      </c>
      <c r="U55" s="234" t="n">
        <f aca="false">(T55-T51)/T51</f>
        <v>0.0932455157734553</v>
      </c>
      <c r="V55" s="183"/>
    </row>
    <row r="56" customFormat="false" ht="12.75" hidden="false" customHeight="false" outlineLevel="0" collapsed="false">
      <c r="B56" s="230" t="s">
        <v>187</v>
      </c>
      <c r="C56" s="231" t="n">
        <v>3433.97661263</v>
      </c>
      <c r="D56" s="231" t="n">
        <v>2091.7262167</v>
      </c>
      <c r="E56" s="231" t="n">
        <v>928.91488861</v>
      </c>
      <c r="F56" s="231" t="n">
        <v>389.22637425</v>
      </c>
      <c r="G56" s="231" t="n">
        <v>427.68008752</v>
      </c>
      <c r="H56" s="231" t="n">
        <v>545.46874694</v>
      </c>
      <c r="I56" s="231" t="n">
        <v>2214.46859033</v>
      </c>
      <c r="J56" s="231" t="n">
        <v>819.25974703</v>
      </c>
      <c r="K56" s="231" t="n">
        <v>11717.23840248</v>
      </c>
      <c r="L56" s="231" t="n">
        <v>4275.73988095</v>
      </c>
      <c r="M56" s="231" t="n">
        <v>284.46140213</v>
      </c>
      <c r="N56" s="231" t="n">
        <v>3859.92457106</v>
      </c>
      <c r="O56" s="231" t="n">
        <v>4742.21124598</v>
      </c>
      <c r="P56" s="231" t="n">
        <v>942.90968832</v>
      </c>
      <c r="Q56" s="231" t="n">
        <v>1437.65176034</v>
      </c>
      <c r="R56" s="231" t="n">
        <v>4439.23020576</v>
      </c>
      <c r="S56" s="231" t="n">
        <v>272.71901015</v>
      </c>
      <c r="T56" s="233" t="n">
        <f aca="false">SUM(C56:S56)</f>
        <v>42822.80743118</v>
      </c>
      <c r="U56" s="234" t="n">
        <f aca="false">(T56-T52)/T52</f>
        <v>0.104725939894467</v>
      </c>
      <c r="V56" s="183"/>
    </row>
    <row r="57" customFormat="false" ht="13.5" hidden="false" customHeight="false" outlineLevel="0" collapsed="false">
      <c r="B57" s="235" t="s">
        <v>188</v>
      </c>
      <c r="C57" s="236" t="n">
        <v>4191.085717</v>
      </c>
      <c r="D57" s="236" t="n">
        <v>2290.1461182</v>
      </c>
      <c r="E57" s="236" t="n">
        <v>903.42102675</v>
      </c>
      <c r="F57" s="236" t="n">
        <v>546.57071357</v>
      </c>
      <c r="G57" s="236" t="n">
        <v>520.9508795</v>
      </c>
      <c r="H57" s="236" t="n">
        <v>567.06382418</v>
      </c>
      <c r="I57" s="236" t="n">
        <v>2468.08210192</v>
      </c>
      <c r="J57" s="236" t="n">
        <v>803.47995918</v>
      </c>
      <c r="K57" s="236" t="n">
        <v>12820.58059163</v>
      </c>
      <c r="L57" s="236" t="n">
        <v>5366.49435199</v>
      </c>
      <c r="M57" s="236" t="n">
        <v>283.64371075</v>
      </c>
      <c r="N57" s="236" t="n">
        <v>3951.00483873</v>
      </c>
      <c r="O57" s="236" t="n">
        <v>5240.57102254</v>
      </c>
      <c r="P57" s="236" t="n">
        <v>1107.8360471</v>
      </c>
      <c r="Q57" s="236" t="n">
        <v>1369.78814152</v>
      </c>
      <c r="R57" s="236" t="n">
        <v>4943.00084615</v>
      </c>
      <c r="S57" s="236" t="n">
        <v>290.3860941</v>
      </c>
      <c r="T57" s="237" t="n">
        <f aca="false">SUM(C57:S57)</f>
        <v>47664.10598481</v>
      </c>
      <c r="U57" s="241" t="n">
        <f aca="false">(T57-T53)/T53</f>
        <v>0.0738360053141274</v>
      </c>
      <c r="V57" s="183"/>
    </row>
    <row r="58" customFormat="false" ht="12.75" hidden="false" customHeight="false" outlineLevel="0" collapsed="false">
      <c r="B58" s="238" t="s">
        <v>189</v>
      </c>
      <c r="C58" s="239" t="n">
        <v>4394.71773869</v>
      </c>
      <c r="D58" s="239" t="n">
        <v>2317.62106514</v>
      </c>
      <c r="E58" s="239" t="n">
        <v>767.75234264</v>
      </c>
      <c r="F58" s="239" t="n">
        <v>354.80814261</v>
      </c>
      <c r="G58" s="239" t="n">
        <v>548.90272458</v>
      </c>
      <c r="H58" s="239" t="n">
        <v>547.80925158</v>
      </c>
      <c r="I58" s="239" t="n">
        <v>2627.06667909</v>
      </c>
      <c r="J58" s="239" t="n">
        <v>778.28335795</v>
      </c>
      <c r="K58" s="239" t="n">
        <v>13065.80479748</v>
      </c>
      <c r="L58" s="239" t="n">
        <v>5313.38536987</v>
      </c>
      <c r="M58" s="239" t="n">
        <v>276.91295734</v>
      </c>
      <c r="N58" s="239" t="n">
        <v>3853.29282211</v>
      </c>
      <c r="O58" s="239" t="n">
        <v>5445.53960005</v>
      </c>
      <c r="P58" s="239" t="n">
        <v>1161.6498203</v>
      </c>
      <c r="Q58" s="239" t="n">
        <v>1602.5712338</v>
      </c>
      <c r="R58" s="239" t="n">
        <v>5022.49327269</v>
      </c>
      <c r="S58" s="239" t="n">
        <v>309.68752188</v>
      </c>
      <c r="T58" s="228" t="n">
        <f aca="false">SUM(C58:S58)</f>
        <v>48388.2986978</v>
      </c>
      <c r="U58" s="240" t="n">
        <f aca="false">(T58-T54)/T54</f>
        <v>0.0319909943653099</v>
      </c>
    </row>
    <row r="59" customFormat="false" ht="12.75" hidden="false" customHeight="false" outlineLevel="0" collapsed="false">
      <c r="B59" s="230" t="s">
        <v>190</v>
      </c>
      <c r="C59" s="231" t="n">
        <v>4713.79377108</v>
      </c>
      <c r="D59" s="231" t="n">
        <v>2451.38111013</v>
      </c>
      <c r="E59" s="231" t="n">
        <v>826.5091941</v>
      </c>
      <c r="F59" s="231" t="n">
        <v>287.98578692</v>
      </c>
      <c r="G59" s="231" t="n">
        <v>627.05165164</v>
      </c>
      <c r="H59" s="231" t="n">
        <v>639.28446425</v>
      </c>
      <c r="I59" s="231" t="n">
        <v>2678.50276175</v>
      </c>
      <c r="J59" s="231" t="n">
        <v>805.05796525</v>
      </c>
      <c r="K59" s="231" t="n">
        <v>13133.98509764</v>
      </c>
      <c r="L59" s="231" t="n">
        <v>5101.3374392</v>
      </c>
      <c r="M59" s="231" t="n">
        <v>323.19185557</v>
      </c>
      <c r="N59" s="231" t="n">
        <v>4391.81015632</v>
      </c>
      <c r="O59" s="231" t="n">
        <v>5361.75120484</v>
      </c>
      <c r="P59" s="231" t="n">
        <v>1237.34668036</v>
      </c>
      <c r="Q59" s="231" t="n">
        <v>1780.40410054</v>
      </c>
      <c r="R59" s="231" t="n">
        <v>5717.42829713</v>
      </c>
      <c r="S59" s="231" t="n">
        <v>307.71482743</v>
      </c>
      <c r="T59" s="233" t="n">
        <f aca="false">SUM(C59:S59)</f>
        <v>50384.53636415</v>
      </c>
      <c r="U59" s="234" t="n">
        <f aca="false">(T59-T55)/T55</f>
        <v>0.0681771396445223</v>
      </c>
    </row>
    <row r="60" customFormat="false" ht="12.75" hidden="false" customHeight="false" outlineLevel="0" collapsed="false">
      <c r="B60" s="230" t="s">
        <v>191</v>
      </c>
      <c r="C60" s="231" t="n">
        <v>3928.11994155</v>
      </c>
      <c r="D60" s="231" t="n">
        <v>2086.03351171</v>
      </c>
      <c r="E60" s="231" t="n">
        <v>857.58110682</v>
      </c>
      <c r="F60" s="231" t="n">
        <v>423.20997892</v>
      </c>
      <c r="G60" s="231" t="n">
        <v>551.27148909</v>
      </c>
      <c r="H60" s="231" t="n">
        <v>687.38540705</v>
      </c>
      <c r="I60" s="231" t="n">
        <v>2227.83779838</v>
      </c>
      <c r="J60" s="231" t="n">
        <v>921.58682838</v>
      </c>
      <c r="K60" s="231" t="n">
        <v>12489.7893269</v>
      </c>
      <c r="L60" s="231" t="n">
        <v>4407.25281789</v>
      </c>
      <c r="M60" s="231" t="n">
        <v>369.57081827</v>
      </c>
      <c r="N60" s="231" t="n">
        <v>4022.50303493</v>
      </c>
      <c r="O60" s="231" t="n">
        <v>5406.55285911</v>
      </c>
      <c r="P60" s="231" t="n">
        <v>1100.04857035</v>
      </c>
      <c r="Q60" s="231" t="n">
        <v>1489.64275266</v>
      </c>
      <c r="R60" s="231" t="n">
        <v>5077.44490955</v>
      </c>
      <c r="S60" s="231" t="n">
        <v>326.43922621</v>
      </c>
      <c r="T60" s="233" t="n">
        <f aca="false">SUM(C60:S60)</f>
        <v>46372.27037777</v>
      </c>
      <c r="U60" s="234" t="n">
        <f aca="false">(T60-T56)/T56</f>
        <v>0.0828872079976145</v>
      </c>
      <c r="V60" s="183"/>
    </row>
    <row r="61" customFormat="false" ht="13.5" hidden="false" customHeight="false" outlineLevel="0" collapsed="false">
      <c r="B61" s="235" t="s">
        <v>192</v>
      </c>
      <c r="C61" s="236" t="n">
        <v>3796.24647432</v>
      </c>
      <c r="D61" s="236" t="n">
        <v>1627.55282733</v>
      </c>
      <c r="E61" s="236" t="n">
        <v>725.88895213</v>
      </c>
      <c r="F61" s="236" t="n">
        <v>410.63709251</v>
      </c>
      <c r="G61" s="236" t="n">
        <v>487.89417119</v>
      </c>
      <c r="H61" s="236" t="n">
        <v>529.34482284</v>
      </c>
      <c r="I61" s="236" t="n">
        <v>2088.25912625</v>
      </c>
      <c r="J61" s="236" t="n">
        <v>737.77341225</v>
      </c>
      <c r="K61" s="236" t="n">
        <v>11824.85419707</v>
      </c>
      <c r="L61" s="236" t="n">
        <v>4471.30687351</v>
      </c>
      <c r="M61" s="236" t="n">
        <v>281.99656616</v>
      </c>
      <c r="N61" s="236" t="n">
        <v>3472.08256962</v>
      </c>
      <c r="O61" s="236" t="n">
        <v>5639.93535132</v>
      </c>
      <c r="P61" s="236" t="n">
        <v>1089.22827147</v>
      </c>
      <c r="Q61" s="236" t="n">
        <v>1506.31626915</v>
      </c>
      <c r="R61" s="236" t="n">
        <v>4461.86722219</v>
      </c>
      <c r="S61" s="236" t="n">
        <v>311.92682518</v>
      </c>
      <c r="T61" s="237" t="n">
        <f aca="false">SUM(C61:S61)</f>
        <v>43463.11102449</v>
      </c>
      <c r="U61" s="241" t="n">
        <f aca="false">(T61-T57)/T57</f>
        <v>-0.0881374962043517</v>
      </c>
      <c r="V61" s="183"/>
    </row>
    <row r="62" customFormat="false" ht="12.75" hidden="false" customHeight="false" outlineLevel="0" collapsed="false">
      <c r="B62" s="238" t="s">
        <v>193</v>
      </c>
      <c r="C62" s="239" t="n">
        <v>3558.0867737</v>
      </c>
      <c r="D62" s="239" t="n">
        <v>1599.69942493</v>
      </c>
      <c r="E62" s="239" t="n">
        <v>503.85096245</v>
      </c>
      <c r="F62" s="239" t="n">
        <v>381.10377775</v>
      </c>
      <c r="G62" s="239" t="n">
        <v>465.343827</v>
      </c>
      <c r="H62" s="239" t="n">
        <v>437.23919325</v>
      </c>
      <c r="I62" s="239" t="n">
        <v>2072.05927681</v>
      </c>
      <c r="J62" s="239" t="n">
        <v>674.53655952</v>
      </c>
      <c r="K62" s="239" t="n">
        <v>9790.78627248001</v>
      </c>
      <c r="L62" s="239" t="n">
        <v>4184.58240797</v>
      </c>
      <c r="M62" s="239" t="n">
        <v>273.22689464</v>
      </c>
      <c r="N62" s="239" t="n">
        <v>3321.48231317</v>
      </c>
      <c r="O62" s="239" t="n">
        <v>4577.41813328</v>
      </c>
      <c r="P62" s="239" t="n">
        <v>1085.58918221</v>
      </c>
      <c r="Q62" s="239" t="n">
        <v>1374.12519537</v>
      </c>
      <c r="R62" s="239" t="n">
        <v>3803.89992787</v>
      </c>
      <c r="S62" s="239" t="n">
        <v>261.8079685</v>
      </c>
      <c r="T62" s="228" t="n">
        <f aca="false">SUM(C62:S62)</f>
        <v>38364.8380909</v>
      </c>
      <c r="U62" s="240" t="n">
        <f aca="false">(T62-T58)/T58</f>
        <v>-0.20714637374419</v>
      </c>
      <c r="V62" s="183"/>
    </row>
    <row r="63" customFormat="false" ht="12.75" hidden="false" customHeight="false" outlineLevel="0" collapsed="false">
      <c r="B63" s="230" t="s">
        <v>194</v>
      </c>
      <c r="C63" s="231" t="n">
        <v>3743.75876729</v>
      </c>
      <c r="D63" s="231" t="n">
        <v>1905.52193788</v>
      </c>
      <c r="E63" s="231" t="n">
        <v>727.52877593</v>
      </c>
      <c r="F63" s="231" t="n">
        <v>368.33470126</v>
      </c>
      <c r="G63" s="231" t="n">
        <v>361.20709003</v>
      </c>
      <c r="H63" s="231" t="n">
        <v>469.51720725</v>
      </c>
      <c r="I63" s="231" t="n">
        <v>2298.80465863</v>
      </c>
      <c r="J63" s="231" t="n">
        <v>732.68303743</v>
      </c>
      <c r="K63" s="231" t="n">
        <v>10337.70305031</v>
      </c>
      <c r="L63" s="231" t="n">
        <v>4429.87566968</v>
      </c>
      <c r="M63" s="231" t="n">
        <v>325.09637015</v>
      </c>
      <c r="N63" s="231" t="n">
        <v>3321.1206235</v>
      </c>
      <c r="O63" s="231" t="n">
        <v>4826.00788922</v>
      </c>
      <c r="P63" s="231" t="n">
        <v>1158.13340953</v>
      </c>
      <c r="Q63" s="231" t="n">
        <v>1312.87882846</v>
      </c>
      <c r="R63" s="231" t="n">
        <v>3941.91420248</v>
      </c>
      <c r="S63" s="231" t="n">
        <v>284.32685782</v>
      </c>
      <c r="T63" s="233" t="n">
        <f aca="false">SUM(C63:S63)</f>
        <v>40544.41307685</v>
      </c>
      <c r="U63" s="234" t="n">
        <f aca="false">(T63-T59)/T59</f>
        <v>-0.195300463145703</v>
      </c>
      <c r="V63" s="183"/>
    </row>
    <row r="64" customFormat="false" ht="12.75" hidden="false" customHeight="false" outlineLevel="0" collapsed="false">
      <c r="B64" s="230" t="s">
        <v>195</v>
      </c>
      <c r="C64" s="231" t="n">
        <v>3227.77681283</v>
      </c>
      <c r="D64" s="231" t="n">
        <v>1696.59750826</v>
      </c>
      <c r="E64" s="231" t="n">
        <v>610.90836548</v>
      </c>
      <c r="F64" s="231" t="n">
        <v>236.17118017</v>
      </c>
      <c r="G64" s="231" t="n">
        <v>334.76648827</v>
      </c>
      <c r="H64" s="231" t="n">
        <v>464.7818015</v>
      </c>
      <c r="I64" s="231" t="n">
        <v>2440.80868898</v>
      </c>
      <c r="J64" s="231" t="n">
        <v>748.51110136</v>
      </c>
      <c r="K64" s="231" t="n">
        <v>10401.08802364</v>
      </c>
      <c r="L64" s="231" t="n">
        <v>3613.79350445</v>
      </c>
      <c r="M64" s="231" t="n">
        <v>305.14313848</v>
      </c>
      <c r="N64" s="231" t="n">
        <v>3538.79421075</v>
      </c>
      <c r="O64" s="231" t="n">
        <v>4741.13435225</v>
      </c>
      <c r="P64" s="231" t="n">
        <v>929.64706813</v>
      </c>
      <c r="Q64" s="231" t="n">
        <v>1300.79864944</v>
      </c>
      <c r="R64" s="231" t="n">
        <v>3475.84331301</v>
      </c>
      <c r="S64" s="231" t="n">
        <v>305.60102101</v>
      </c>
      <c r="T64" s="233" t="n">
        <f aca="false">SUM(C64:S64)</f>
        <v>38372.16522801</v>
      </c>
      <c r="U64" s="234" t="n">
        <f aca="false">(T64-T60)/T60</f>
        <v>-0.172519160364318</v>
      </c>
      <c r="V64" s="183"/>
    </row>
    <row r="65" customFormat="false" ht="13.5" hidden="false" customHeight="false" outlineLevel="0" collapsed="false">
      <c r="B65" s="235" t="s">
        <v>196</v>
      </c>
      <c r="C65" s="236" t="n">
        <v>3947.93871612</v>
      </c>
      <c r="D65" s="236" t="n">
        <v>1898.54046648</v>
      </c>
      <c r="E65" s="236" t="n">
        <v>731.12643098</v>
      </c>
      <c r="F65" s="236" t="n">
        <v>207.82713002</v>
      </c>
      <c r="G65" s="236" t="n">
        <v>381.40395444</v>
      </c>
      <c r="H65" s="236" t="n">
        <v>460.8455157</v>
      </c>
      <c r="I65" s="236" t="n">
        <v>2548.52076827</v>
      </c>
      <c r="J65" s="236" t="n">
        <v>797.93968131</v>
      </c>
      <c r="K65" s="236" t="n">
        <v>10931.32651027</v>
      </c>
      <c r="L65" s="236" t="n">
        <v>4733.91504558</v>
      </c>
      <c r="M65" s="236" t="n">
        <v>267.92448177</v>
      </c>
      <c r="N65" s="236" t="n">
        <v>3775.92072126</v>
      </c>
      <c r="O65" s="236" t="n">
        <v>4852.82680152</v>
      </c>
      <c r="P65" s="236" t="n">
        <v>1194.39005049</v>
      </c>
      <c r="Q65" s="236" t="n">
        <v>1490.10979675</v>
      </c>
      <c r="R65" s="236" t="n">
        <v>3720.57991279</v>
      </c>
      <c r="S65" s="236" t="n">
        <v>274.31857557</v>
      </c>
      <c r="T65" s="237" t="n">
        <f aca="false">SUM(C65:S65)</f>
        <v>42215.45455932</v>
      </c>
      <c r="U65" s="241" t="n">
        <f aca="false">(T65-T61)/T61</f>
        <v>-0.0287061012375982</v>
      </c>
      <c r="V65" s="183"/>
    </row>
    <row r="66" customFormat="false" ht="12.75" hidden="false" customHeight="false" outlineLevel="0" collapsed="false">
      <c r="B66" s="238" t="s">
        <v>197</v>
      </c>
      <c r="C66" s="239" t="n">
        <v>4473.98786889</v>
      </c>
      <c r="D66" s="239" t="n">
        <v>1927.11387689</v>
      </c>
      <c r="E66" s="239" t="n">
        <v>778.26700826</v>
      </c>
      <c r="F66" s="239" t="n">
        <v>235.57088433</v>
      </c>
      <c r="G66" s="239" t="n">
        <v>450.23004816</v>
      </c>
      <c r="H66" s="239" t="n">
        <v>506.101183</v>
      </c>
      <c r="I66" s="239" t="n">
        <v>2516.54500372</v>
      </c>
      <c r="J66" s="239" t="n">
        <v>760.25094235</v>
      </c>
      <c r="K66" s="239" t="n">
        <v>11387.62907259</v>
      </c>
      <c r="L66" s="239" t="n">
        <v>4685.6671229</v>
      </c>
      <c r="M66" s="239" t="n">
        <v>282.79888283</v>
      </c>
      <c r="N66" s="239" t="n">
        <v>3577.3062484</v>
      </c>
      <c r="O66" s="239" t="n">
        <v>5095.0316567</v>
      </c>
      <c r="P66" s="239" t="n">
        <v>1184.22701123</v>
      </c>
      <c r="Q66" s="239" t="n">
        <v>1580.44709947</v>
      </c>
      <c r="R66" s="239" t="n">
        <v>4051.73612502</v>
      </c>
      <c r="S66" s="239" t="n">
        <v>315.03503042</v>
      </c>
      <c r="T66" s="228" t="n">
        <f aca="false">SUM(C66:S66)</f>
        <v>43807.94506516</v>
      </c>
      <c r="U66" s="240" t="n">
        <f aca="false">(T66-T62)/T62</f>
        <v>0.141877491086065</v>
      </c>
      <c r="V66" s="183"/>
    </row>
    <row r="67" customFormat="false" ht="12.75" hidden="false" customHeight="false" outlineLevel="0" collapsed="false">
      <c r="B67" s="230" t="s">
        <v>198</v>
      </c>
      <c r="C67" s="231" t="n">
        <v>4966.85065014</v>
      </c>
      <c r="D67" s="231" t="n">
        <v>2093.60364738</v>
      </c>
      <c r="E67" s="231" t="n">
        <v>822.83197153</v>
      </c>
      <c r="F67" s="231" t="n">
        <v>216.45237604</v>
      </c>
      <c r="G67" s="231" t="n">
        <v>542.5434791</v>
      </c>
      <c r="H67" s="231" t="n">
        <v>595.10186388</v>
      </c>
      <c r="I67" s="231" t="n">
        <v>2723.14047715</v>
      </c>
      <c r="J67" s="231" t="n">
        <v>776.07853538</v>
      </c>
      <c r="K67" s="231" t="n">
        <v>12137.70531058</v>
      </c>
      <c r="L67" s="231" t="n">
        <v>4689.9952358</v>
      </c>
      <c r="M67" s="231" t="n">
        <v>319.74201251</v>
      </c>
      <c r="N67" s="231" t="n">
        <v>3710.71915199</v>
      </c>
      <c r="O67" s="231" t="n">
        <v>5336.56067968</v>
      </c>
      <c r="P67" s="231" t="n">
        <v>1299.29447965</v>
      </c>
      <c r="Q67" s="231" t="n">
        <v>1949.42062732</v>
      </c>
      <c r="R67" s="231" t="n">
        <v>4824.74588923</v>
      </c>
      <c r="S67" s="231" t="n">
        <v>311.11461983</v>
      </c>
      <c r="T67" s="233" t="n">
        <f aca="false">SUM(C67:S67)</f>
        <v>47315.90100719</v>
      </c>
      <c r="U67" s="234" t="n">
        <f aca="false">(T67-T63)/T63</f>
        <v>0.167014082002</v>
      </c>
      <c r="V67" s="183"/>
    </row>
    <row r="68" customFormat="false" ht="12.75" hidden="false" customHeight="false" outlineLevel="0" collapsed="false">
      <c r="B68" s="230" t="s">
        <v>199</v>
      </c>
      <c r="C68" s="231" t="n">
        <v>4285.50353171</v>
      </c>
      <c r="D68" s="231" t="n">
        <v>2049.70025609</v>
      </c>
      <c r="E68" s="231" t="n">
        <v>912.10022715</v>
      </c>
      <c r="F68" s="231" t="n">
        <v>263.04237376</v>
      </c>
      <c r="G68" s="231" t="n">
        <v>494.83688192</v>
      </c>
      <c r="H68" s="231" t="n">
        <v>598.77672553</v>
      </c>
      <c r="I68" s="231" t="n">
        <v>2485.99887657</v>
      </c>
      <c r="J68" s="231" t="n">
        <v>855.45825618</v>
      </c>
      <c r="K68" s="231" t="n">
        <v>12096.51438943</v>
      </c>
      <c r="L68" s="231" t="n">
        <v>4020.44185434</v>
      </c>
      <c r="M68" s="231" t="n">
        <v>345.02786742</v>
      </c>
      <c r="N68" s="231" t="n">
        <v>3551.21184581</v>
      </c>
      <c r="O68" s="231" t="n">
        <v>5206.66528373</v>
      </c>
      <c r="P68" s="231" t="n">
        <v>1164.49928828</v>
      </c>
      <c r="Q68" s="231" t="n">
        <v>1924.76361299</v>
      </c>
      <c r="R68" s="231" t="n">
        <v>4285.07878835</v>
      </c>
      <c r="S68" s="231" t="n">
        <v>336.4470102</v>
      </c>
      <c r="T68" s="233" t="n">
        <f aca="false">SUM(C68:S68)</f>
        <v>44876.06706946</v>
      </c>
      <c r="U68" s="234" t="n">
        <f aca="false">(T68-T64)/T64</f>
        <v>0.169495304807622</v>
      </c>
      <c r="V68" s="183"/>
    </row>
    <row r="69" customFormat="false" ht="13.5" hidden="false" customHeight="false" outlineLevel="0" collapsed="false">
      <c r="B69" s="235" t="s">
        <v>200</v>
      </c>
      <c r="C69" s="236" t="n">
        <v>5045.81027628</v>
      </c>
      <c r="D69" s="236" t="n">
        <v>2364.41033354</v>
      </c>
      <c r="E69" s="236" t="n">
        <v>855.55162606</v>
      </c>
      <c r="F69" s="236" t="n">
        <v>159.13382227</v>
      </c>
      <c r="G69" s="236" t="n">
        <v>482.69577305</v>
      </c>
      <c r="H69" s="236" t="n">
        <v>583.59002605</v>
      </c>
      <c r="I69" s="236" t="n">
        <v>2674.91204263</v>
      </c>
      <c r="J69" s="236" t="n">
        <v>981.38554757</v>
      </c>
      <c r="K69" s="236" t="n">
        <v>13244.44577308</v>
      </c>
      <c r="L69" s="236" t="n">
        <v>5336.21825999</v>
      </c>
      <c r="M69" s="236" t="n">
        <v>309.25059548</v>
      </c>
      <c r="N69" s="236" t="n">
        <v>4072.6806611</v>
      </c>
      <c r="O69" s="236" t="n">
        <v>5693.59833108</v>
      </c>
      <c r="P69" s="236" t="n">
        <v>1346.89907837</v>
      </c>
      <c r="Q69" s="236" t="n">
        <v>1947.58661242</v>
      </c>
      <c r="R69" s="236" t="n">
        <v>4712.95930185</v>
      </c>
      <c r="S69" s="236" t="n">
        <v>337.33363789</v>
      </c>
      <c r="T69" s="237" t="n">
        <f aca="false">SUM(C69:S69)</f>
        <v>50148.46169871</v>
      </c>
      <c r="U69" s="241" t="n">
        <f aca="false">(T69-T65)/T65</f>
        <v>0.187917131822961</v>
      </c>
    </row>
    <row r="70" customFormat="false" ht="12.75" hidden="false" customHeight="false" outlineLevel="0" collapsed="false">
      <c r="B70" s="238" t="s">
        <v>201</v>
      </c>
      <c r="C70" s="239" t="n">
        <v>5958.27386479</v>
      </c>
      <c r="D70" s="239" t="n">
        <v>2386.7150777</v>
      </c>
      <c r="E70" s="239" t="n">
        <v>1074.10836639</v>
      </c>
      <c r="F70" s="239" t="n">
        <v>147.13631889</v>
      </c>
      <c r="G70" s="239" t="n">
        <v>668.53765163</v>
      </c>
      <c r="H70" s="239" t="n">
        <v>676.12849183</v>
      </c>
      <c r="I70" s="239" t="n">
        <v>2966.50728972</v>
      </c>
      <c r="J70" s="239" t="n">
        <v>910.46353967</v>
      </c>
      <c r="K70" s="239" t="n">
        <v>13732.23401811</v>
      </c>
      <c r="L70" s="239" t="n">
        <v>5516.88871116</v>
      </c>
      <c r="M70" s="239" t="n">
        <v>318.35475728</v>
      </c>
      <c r="N70" s="239" t="n">
        <v>4722.69561744</v>
      </c>
      <c r="O70" s="239" t="n">
        <v>6293.7597699</v>
      </c>
      <c r="P70" s="239" t="n">
        <v>1426.29274917</v>
      </c>
      <c r="Q70" s="239" t="n">
        <v>2016.4853835</v>
      </c>
      <c r="R70" s="239" t="n">
        <v>5364.4825091</v>
      </c>
      <c r="S70" s="239" t="n">
        <v>383.27500336</v>
      </c>
      <c r="T70" s="228" t="n">
        <f aca="false">SUM(C70:S70)</f>
        <v>54562.33911964</v>
      </c>
      <c r="U70" s="240" t="n">
        <f aca="false">(T70-T66)/T66</f>
        <v>0.245489580451307</v>
      </c>
    </row>
    <row r="71" customFormat="false" ht="12.75" hidden="false" customHeight="false" outlineLevel="0" collapsed="false">
      <c r="B71" s="230" t="s">
        <v>202</v>
      </c>
      <c r="C71" s="231" t="n">
        <v>5814.23247438</v>
      </c>
      <c r="D71" s="231" t="n">
        <v>2578.15109483</v>
      </c>
      <c r="E71" s="231" t="n">
        <v>839.36617043</v>
      </c>
      <c r="F71" s="231" t="n">
        <v>159.54678221</v>
      </c>
      <c r="G71" s="231" t="n">
        <v>644.47151591</v>
      </c>
      <c r="H71" s="231" t="n">
        <v>723.12127097</v>
      </c>
      <c r="I71" s="231" t="n">
        <v>3182.06077969</v>
      </c>
      <c r="J71" s="231" t="n">
        <v>1020.95436813</v>
      </c>
      <c r="K71" s="231" t="n">
        <v>13823.03286896</v>
      </c>
      <c r="L71" s="231" t="n">
        <v>5138.81749414</v>
      </c>
      <c r="M71" s="231" t="n">
        <v>389.5579401</v>
      </c>
      <c r="N71" s="231" t="n">
        <v>4516.60267007</v>
      </c>
      <c r="O71" s="231" t="n">
        <v>6597.25813027</v>
      </c>
      <c r="P71" s="231" t="n">
        <v>1375.28372162</v>
      </c>
      <c r="Q71" s="231" t="n">
        <v>2361.97116723</v>
      </c>
      <c r="R71" s="231" t="n">
        <v>5398.12325882</v>
      </c>
      <c r="S71" s="231" t="n">
        <v>366.51946423</v>
      </c>
      <c r="T71" s="233" t="n">
        <f aca="false">SUM(C71:S71)</f>
        <v>54929.07117199</v>
      </c>
      <c r="U71" s="234" t="n">
        <f aca="false">(T71-T67)/T67</f>
        <v>0.160900881157122</v>
      </c>
    </row>
    <row r="72" customFormat="false" ht="12.75" hidden="false" customHeight="false" outlineLevel="0" collapsed="false">
      <c r="B72" s="230" t="s">
        <v>203</v>
      </c>
      <c r="C72" s="231" t="n">
        <v>5210.35061959</v>
      </c>
      <c r="D72" s="231" t="n">
        <v>2360.19658858</v>
      </c>
      <c r="E72" s="231" t="n">
        <v>1014.58697205</v>
      </c>
      <c r="F72" s="231" t="n">
        <v>302.9469322</v>
      </c>
      <c r="G72" s="231" t="n">
        <v>540.01143157</v>
      </c>
      <c r="H72" s="231" t="n">
        <v>634.12657299</v>
      </c>
      <c r="I72" s="231" t="n">
        <v>2935.34506335</v>
      </c>
      <c r="J72" s="231" t="n">
        <v>1019.06359783</v>
      </c>
      <c r="K72" s="231" t="n">
        <v>13785.46905333</v>
      </c>
      <c r="L72" s="231" t="n">
        <v>4390.97498426</v>
      </c>
      <c r="M72" s="231" t="n">
        <v>401.80158814</v>
      </c>
      <c r="N72" s="231" t="n">
        <v>3792.26886988</v>
      </c>
      <c r="O72" s="231" t="n">
        <v>6186.58774347</v>
      </c>
      <c r="P72" s="231" t="n">
        <v>1265.02911225</v>
      </c>
      <c r="Q72" s="231" t="n">
        <v>2018.0171506</v>
      </c>
      <c r="R72" s="231" t="n">
        <v>4736.13647126</v>
      </c>
      <c r="S72" s="231" t="n">
        <v>382.10686111</v>
      </c>
      <c r="T72" s="233" t="n">
        <f aca="false">SUM(C72:S72)</f>
        <v>50975.01961246</v>
      </c>
      <c r="U72" s="234" t="n">
        <f aca="false">(T72-T68)/T68</f>
        <v>0.135906574289586</v>
      </c>
    </row>
    <row r="73" customFormat="false" ht="13.5" hidden="false" customHeight="false" outlineLevel="0" collapsed="false">
      <c r="B73" s="235" t="s">
        <v>204</v>
      </c>
      <c r="C73" s="236" t="n">
        <v>5978.5791244</v>
      </c>
      <c r="D73" s="236" t="n">
        <v>1883.6307126</v>
      </c>
      <c r="E73" s="236" t="n">
        <v>839.31956255</v>
      </c>
      <c r="F73" s="236" t="n">
        <v>254.34957782</v>
      </c>
      <c r="G73" s="236" t="n">
        <v>607.946808570001</v>
      </c>
      <c r="H73" s="236" t="n">
        <v>645.17438107</v>
      </c>
      <c r="I73" s="236" t="n">
        <v>2934.53585055</v>
      </c>
      <c r="J73" s="236" t="n">
        <v>1039.48603616</v>
      </c>
      <c r="K73" s="236" t="n">
        <v>13614.18508951</v>
      </c>
      <c r="L73" s="236" t="n">
        <v>5196.60184142</v>
      </c>
      <c r="M73" s="236" t="n">
        <v>354.58173537</v>
      </c>
      <c r="N73" s="236" t="n">
        <v>4114.70739016</v>
      </c>
      <c r="O73" s="236" t="n">
        <v>7644.71860736</v>
      </c>
      <c r="P73" s="236" t="n">
        <v>1403.51906428</v>
      </c>
      <c r="Q73" s="236" t="n">
        <v>1905.84088726</v>
      </c>
      <c r="R73" s="236" t="n">
        <v>4988.54302927</v>
      </c>
      <c r="S73" s="236" t="n">
        <v>357.99777525</v>
      </c>
      <c r="T73" s="237" t="n">
        <f aca="false">SUM(C73:S73)</f>
        <v>53763.7174736</v>
      </c>
      <c r="U73" s="241" t="n">
        <f aca="false">(T73-T69)/T69</f>
        <v>0.0720910602724037</v>
      </c>
    </row>
    <row r="74" customFormat="false" ht="12.75" hidden="false" customHeight="false" outlineLevel="0" collapsed="false">
      <c r="B74" s="238" t="s">
        <v>205</v>
      </c>
      <c r="C74" s="239" t="n">
        <v>6323.95735241</v>
      </c>
      <c r="D74" s="239" t="n">
        <v>2334.12237516</v>
      </c>
      <c r="E74" s="239" t="n">
        <v>943.549384559999</v>
      </c>
      <c r="F74" s="239" t="n">
        <v>215.07175604</v>
      </c>
      <c r="G74" s="239" t="n">
        <v>705.87847634</v>
      </c>
      <c r="H74" s="239" t="n">
        <v>697.4071593</v>
      </c>
      <c r="I74" s="239" t="n">
        <v>2866.45444714</v>
      </c>
      <c r="J74" s="239" t="n">
        <v>996.87721928</v>
      </c>
      <c r="K74" s="239" t="n">
        <v>14866.83174353</v>
      </c>
      <c r="L74" s="239" t="n">
        <v>5611.70754407</v>
      </c>
      <c r="M74" s="239" t="n">
        <v>378.5346328</v>
      </c>
      <c r="N74" s="239" t="n">
        <v>3808.10144651</v>
      </c>
      <c r="O74" s="239" t="n">
        <v>6662.41875750001</v>
      </c>
      <c r="P74" s="239" t="n">
        <v>2190.81029027</v>
      </c>
      <c r="Q74" s="239" t="n">
        <v>1850.8460467</v>
      </c>
      <c r="R74" s="239" t="n">
        <v>5279.71194923</v>
      </c>
      <c r="S74" s="239" t="n">
        <v>390.77931415</v>
      </c>
      <c r="T74" s="228" t="n">
        <f aca="false">SUM(C74:S74)</f>
        <v>56123.05989499</v>
      </c>
      <c r="U74" s="240" t="n">
        <f aca="false">(T74-T70)/T70</f>
        <v>0.0286043597201309</v>
      </c>
    </row>
    <row r="75" customFormat="false" ht="12.75" hidden="false" customHeight="false" outlineLevel="0" collapsed="false">
      <c r="B75" s="230" t="s">
        <v>206</v>
      </c>
      <c r="C75" s="231" t="n">
        <v>6758.6163929</v>
      </c>
      <c r="D75" s="231" t="n">
        <v>2206.38855937</v>
      </c>
      <c r="E75" s="231" t="n">
        <v>1023.13415207</v>
      </c>
      <c r="F75" s="231" t="n">
        <v>318.54588122</v>
      </c>
      <c r="G75" s="231" t="n">
        <v>544.74085379</v>
      </c>
      <c r="H75" s="231" t="n">
        <v>765.796681540001</v>
      </c>
      <c r="I75" s="231" t="n">
        <v>3176.21887629</v>
      </c>
      <c r="J75" s="231" t="n">
        <v>1088.91028632</v>
      </c>
      <c r="K75" s="231" t="n">
        <v>14829.82165493</v>
      </c>
      <c r="L75" s="231" t="n">
        <v>5181.69426843</v>
      </c>
      <c r="M75" s="231" t="n">
        <v>450.14279363</v>
      </c>
      <c r="N75" s="231" t="n">
        <v>3860.56129969</v>
      </c>
      <c r="O75" s="231" t="n">
        <v>6656.47870131001</v>
      </c>
      <c r="P75" s="231" t="n">
        <v>2137.42661393</v>
      </c>
      <c r="Q75" s="231" t="n">
        <v>1902.0026751</v>
      </c>
      <c r="R75" s="231" t="n">
        <v>5315.90093916</v>
      </c>
      <c r="S75" s="231" t="n">
        <v>363.64732498</v>
      </c>
      <c r="T75" s="233" t="n">
        <f aca="false">SUM(C75:S75)</f>
        <v>56580.02795466</v>
      </c>
      <c r="U75" s="234" t="n">
        <f aca="false">(T75-T71)/T71</f>
        <v>0.0300561569209983</v>
      </c>
    </row>
    <row r="76" customFormat="false" ht="12.75" hidden="false" customHeight="false" outlineLevel="0" collapsed="false">
      <c r="B76" s="230" t="s">
        <v>207</v>
      </c>
      <c r="C76" s="231" t="n">
        <v>5941.86713936</v>
      </c>
      <c r="D76" s="231" t="n">
        <v>2107.4847654</v>
      </c>
      <c r="E76" s="231" t="n">
        <v>908.060768290001</v>
      </c>
      <c r="F76" s="231" t="n">
        <v>253.60460333</v>
      </c>
      <c r="G76" s="231" t="n">
        <v>621.46200756</v>
      </c>
      <c r="H76" s="231" t="n">
        <v>637.1800745</v>
      </c>
      <c r="I76" s="231" t="n">
        <v>2748.90297982</v>
      </c>
      <c r="J76" s="231" t="n">
        <v>1099.99277164</v>
      </c>
      <c r="K76" s="231" t="n">
        <v>14246.65624497</v>
      </c>
      <c r="L76" s="231" t="n">
        <v>4463.45079265</v>
      </c>
      <c r="M76" s="231" t="n">
        <v>479.74355976</v>
      </c>
      <c r="N76" s="231" t="n">
        <v>4701.66544174</v>
      </c>
      <c r="O76" s="231" t="n">
        <v>6922.71475111</v>
      </c>
      <c r="P76" s="231" t="n">
        <v>2066.97046455</v>
      </c>
      <c r="Q76" s="231" t="n">
        <v>1650.56583852</v>
      </c>
      <c r="R76" s="231" t="n">
        <v>4778.58136914</v>
      </c>
      <c r="S76" s="231" t="n">
        <v>367.31102448</v>
      </c>
      <c r="T76" s="233" t="n">
        <f aca="false">SUM(C76:S76)</f>
        <v>53996.21459682</v>
      </c>
      <c r="U76" s="234" t="n">
        <f aca="false">(T76-T72)/T72</f>
        <v>0.0592681475618604</v>
      </c>
    </row>
    <row r="77" customFormat="false" ht="13.5" hidden="false" customHeight="false" outlineLevel="0" collapsed="false">
      <c r="B77" s="235" t="s">
        <v>208</v>
      </c>
      <c r="C77" s="236" t="n">
        <v>6215.39148418</v>
      </c>
      <c r="D77" s="236" t="n">
        <v>2143.93041644</v>
      </c>
      <c r="E77" s="236" t="n">
        <v>962.80181457</v>
      </c>
      <c r="F77" s="236" t="n">
        <v>228.99350447</v>
      </c>
      <c r="G77" s="236" t="n">
        <v>692.75773127</v>
      </c>
      <c r="H77" s="236" t="n">
        <v>612.97599118</v>
      </c>
      <c r="I77" s="236" t="n">
        <v>2914.13894089</v>
      </c>
      <c r="J77" s="236" t="n">
        <v>1150.37239002</v>
      </c>
      <c r="K77" s="236" t="n">
        <v>14909.93879494</v>
      </c>
      <c r="L77" s="236" t="n">
        <v>5684.34313058</v>
      </c>
      <c r="M77" s="236" t="n">
        <v>358.69335578</v>
      </c>
      <c r="N77" s="236" t="n">
        <v>4292.47332719999</v>
      </c>
      <c r="O77" s="236" t="n">
        <v>7700.07238410001</v>
      </c>
      <c r="P77" s="236" t="n">
        <v>2561.01607526</v>
      </c>
      <c r="Q77" s="236" t="n">
        <v>1832.34985325</v>
      </c>
      <c r="R77" s="236" t="n">
        <v>5596.61466805</v>
      </c>
      <c r="S77" s="236" t="n">
        <v>353.00801342</v>
      </c>
      <c r="T77" s="237" t="n">
        <f aca="false">SUM(C77:S77)</f>
        <v>58209.8718756</v>
      </c>
      <c r="U77" s="241" t="n">
        <f aca="false">(T77-T73)/T73</f>
        <v>0.0826980463950106</v>
      </c>
    </row>
    <row r="78" customFormat="false" ht="12.75" hidden="false" customHeight="false" outlineLevel="0" collapsed="false">
      <c r="B78" s="238" t="s">
        <v>209</v>
      </c>
      <c r="C78" s="239" t="n">
        <v>7372.98423044</v>
      </c>
      <c r="D78" s="239" t="n">
        <v>2179.4233442</v>
      </c>
      <c r="E78" s="239" t="n">
        <v>905.21954865</v>
      </c>
      <c r="F78" s="239" t="n">
        <v>166.63808066</v>
      </c>
      <c r="G78" s="239" t="n">
        <v>797.95714205</v>
      </c>
      <c r="H78" s="239" t="n">
        <v>641.54020095</v>
      </c>
      <c r="I78" s="239" t="n">
        <v>2949.91178783</v>
      </c>
      <c r="J78" s="239" t="n">
        <v>1083.79222844</v>
      </c>
      <c r="K78" s="239" t="n">
        <v>14453.82180717</v>
      </c>
      <c r="L78" s="239" t="n">
        <v>6048.42367708</v>
      </c>
      <c r="M78" s="239" t="n">
        <v>356.76556412</v>
      </c>
      <c r="N78" s="239" t="n">
        <v>4352.33289477</v>
      </c>
      <c r="O78" s="239" t="n">
        <v>7756.02291974999</v>
      </c>
      <c r="P78" s="239" t="n">
        <v>2311.61548867</v>
      </c>
      <c r="Q78" s="239" t="n">
        <v>1824.58970998</v>
      </c>
      <c r="R78" s="239" t="n">
        <v>5096.42601561</v>
      </c>
      <c r="S78" s="242" t="n">
        <v>376.50379667</v>
      </c>
      <c r="T78" s="228" t="n">
        <f aca="false">SUM(C78:S78)</f>
        <v>58673.96843704</v>
      </c>
      <c r="U78" s="240" t="n">
        <f aca="false">(T78-T74)/T74</f>
        <v>0.0454520574398994</v>
      </c>
    </row>
    <row r="79" customFormat="false" ht="12.75" hidden="false" customHeight="false" outlineLevel="0" collapsed="false">
      <c r="B79" s="230" t="s">
        <v>210</v>
      </c>
      <c r="C79" s="231" t="n">
        <v>6981.33316749</v>
      </c>
      <c r="D79" s="231" t="n">
        <v>2227.02538612</v>
      </c>
      <c r="E79" s="231" t="n">
        <v>1001.48470733</v>
      </c>
      <c r="F79" s="231" t="n">
        <v>222.55662868</v>
      </c>
      <c r="G79" s="231" t="n">
        <v>602.26365065</v>
      </c>
      <c r="H79" s="231" t="n">
        <v>620.76648528</v>
      </c>
      <c r="I79" s="231" t="n">
        <v>3175.76583626</v>
      </c>
      <c r="J79" s="231" t="n">
        <v>1221.58019672</v>
      </c>
      <c r="K79" s="231" t="n">
        <v>15077.13989821</v>
      </c>
      <c r="L79" s="231" t="n">
        <v>6008.14799393</v>
      </c>
      <c r="M79" s="231" t="n">
        <v>456.55860622</v>
      </c>
      <c r="N79" s="231" t="n">
        <v>4674.13350756</v>
      </c>
      <c r="O79" s="231" t="n">
        <v>8602.04332193</v>
      </c>
      <c r="P79" s="231" t="n">
        <v>2597.52378867</v>
      </c>
      <c r="Q79" s="231" t="n">
        <v>1976.29901288</v>
      </c>
      <c r="R79" s="231" t="n">
        <v>5662.03788958</v>
      </c>
      <c r="S79" s="243" t="n">
        <v>369.46491009</v>
      </c>
      <c r="T79" s="233" t="n">
        <f aca="false">SUM(C79:S79)</f>
        <v>61476.1249876</v>
      </c>
      <c r="U79" s="234" t="n">
        <f aca="false">(T79-T75)/T75</f>
        <v>0.0865340157990632</v>
      </c>
    </row>
    <row r="80" customFormat="false" ht="12.75" hidden="false" customHeight="false" outlineLevel="0" collapsed="false">
      <c r="B80" s="230" t="s">
        <v>211</v>
      </c>
      <c r="C80" s="231" t="n">
        <v>5715.63805359</v>
      </c>
      <c r="D80" s="231" t="n">
        <v>2311.71248379</v>
      </c>
      <c r="E80" s="231" t="n">
        <v>992.60307077</v>
      </c>
      <c r="F80" s="231" t="n">
        <v>230.00590169</v>
      </c>
      <c r="G80" s="231" t="n">
        <v>598.9100829</v>
      </c>
      <c r="H80" s="231" t="n">
        <v>575.77069641</v>
      </c>
      <c r="I80" s="231" t="n">
        <v>2803.78836253</v>
      </c>
      <c r="J80" s="231" t="n">
        <v>1305.31996688</v>
      </c>
      <c r="K80" s="231" t="n">
        <v>14645.1678412</v>
      </c>
      <c r="L80" s="231" t="n">
        <v>5221.26697817999</v>
      </c>
      <c r="M80" s="231" t="n">
        <v>452.7583262</v>
      </c>
      <c r="N80" s="231" t="n">
        <v>4575.43102648</v>
      </c>
      <c r="O80" s="231" t="n">
        <v>7333.30164775003</v>
      </c>
      <c r="P80" s="231" t="n">
        <v>2144.46839491</v>
      </c>
      <c r="Q80" s="231" t="n">
        <v>1832.54103967</v>
      </c>
      <c r="R80" s="231" t="n">
        <v>4786.31021751</v>
      </c>
      <c r="S80" s="243" t="n">
        <v>396.25728258</v>
      </c>
      <c r="T80" s="233" t="n">
        <f aca="false">SUM(C80:S80)</f>
        <v>55921.2513730401</v>
      </c>
      <c r="U80" s="234" t="n">
        <f aca="false">(T80-T76)/T76</f>
        <v>0.0356513283494768</v>
      </c>
    </row>
    <row r="81" customFormat="false" ht="13.5" hidden="false" customHeight="false" outlineLevel="0" collapsed="false">
      <c r="B81" s="235" t="s">
        <v>212</v>
      </c>
      <c r="C81" s="236" t="n">
        <v>6054.65767925</v>
      </c>
      <c r="D81" s="236" t="n">
        <v>2148.75865856</v>
      </c>
      <c r="E81" s="236" t="n">
        <v>944.244795230001</v>
      </c>
      <c r="F81" s="236" t="n">
        <v>214.84741879</v>
      </c>
      <c r="G81" s="236" t="n">
        <v>620.14011616</v>
      </c>
      <c r="H81" s="236" t="n">
        <v>619.43559799</v>
      </c>
      <c r="I81" s="236" t="n">
        <v>3341.50114713</v>
      </c>
      <c r="J81" s="236" t="n">
        <v>1255.65563645</v>
      </c>
      <c r="K81" s="236" t="n">
        <v>14781.06988579</v>
      </c>
      <c r="L81" s="236" t="n">
        <v>6330.95344029</v>
      </c>
      <c r="M81" s="236" t="n">
        <v>401.46909166</v>
      </c>
      <c r="N81" s="236" t="n">
        <v>5156.26217661</v>
      </c>
      <c r="O81" s="236" t="n">
        <v>7079.98694543999</v>
      </c>
      <c r="P81" s="236" t="n">
        <v>2299.39603097</v>
      </c>
      <c r="Q81" s="236" t="n">
        <v>1813.74509598</v>
      </c>
      <c r="R81" s="236" t="n">
        <v>5086.53278183</v>
      </c>
      <c r="S81" s="244" t="n">
        <v>368.52664029</v>
      </c>
      <c r="T81" s="237" t="n">
        <f aca="false">SUM(C81:S81)</f>
        <v>58517.18313842</v>
      </c>
      <c r="U81" s="241" t="n">
        <f aca="false">(T81-T77)/T77</f>
        <v>0.00527936676233737</v>
      </c>
    </row>
    <row r="82" customFormat="false" ht="12.75" hidden="false" customHeight="false" outlineLevel="0" collapsed="false">
      <c r="B82" s="238" t="s">
        <v>213</v>
      </c>
      <c r="C82" s="239" t="n">
        <v>7126.7639722</v>
      </c>
      <c r="D82" s="239" t="n">
        <v>2156.44901389</v>
      </c>
      <c r="E82" s="239" t="n">
        <v>930.6774637</v>
      </c>
      <c r="F82" s="239" t="n">
        <v>139.50195333</v>
      </c>
      <c r="G82" s="239" t="n">
        <v>644.45237181</v>
      </c>
      <c r="H82" s="239" t="n">
        <v>689.32232504</v>
      </c>
      <c r="I82" s="239" t="n">
        <v>3248.58815412</v>
      </c>
      <c r="J82" s="239" t="n">
        <v>1204.21608269</v>
      </c>
      <c r="K82" s="239" t="n">
        <v>14881.03857195</v>
      </c>
      <c r="L82" s="239" t="n">
        <v>6248.0286446</v>
      </c>
      <c r="M82" s="239" t="n">
        <v>355.29859623</v>
      </c>
      <c r="N82" s="239" t="n">
        <v>4371.90991415</v>
      </c>
      <c r="O82" s="239" t="n">
        <v>6788.86243413</v>
      </c>
      <c r="P82" s="239" t="n">
        <v>2318.12148782999</v>
      </c>
      <c r="Q82" s="239" t="n">
        <v>2012.66918626</v>
      </c>
      <c r="R82" s="239" t="n">
        <v>5613.68889009</v>
      </c>
      <c r="S82" s="242" t="n">
        <v>402.48498469</v>
      </c>
      <c r="T82" s="228" t="n">
        <f aca="false">SUM(C82:S82)</f>
        <v>59132.07404671</v>
      </c>
      <c r="U82" s="240" t="n">
        <f aca="false">(T82-T78)/T78</f>
        <v>0.00780764659137667</v>
      </c>
    </row>
    <row r="83" customFormat="false" ht="12.75" hidden="false" customHeight="false" outlineLevel="0" collapsed="false">
      <c r="B83" s="230" t="s">
        <v>214</v>
      </c>
      <c r="C83" s="231" t="n">
        <v>7030.20656336</v>
      </c>
      <c r="D83" s="231" t="n">
        <v>2401.79808719</v>
      </c>
      <c r="E83" s="231" t="n">
        <v>926.500352089999</v>
      </c>
      <c r="F83" s="231" t="n">
        <v>220.30590423</v>
      </c>
      <c r="G83" s="231" t="n">
        <v>601.58050429</v>
      </c>
      <c r="H83" s="231" t="n">
        <v>636.08651821</v>
      </c>
      <c r="I83" s="231" t="n">
        <v>3368.39676444</v>
      </c>
      <c r="J83" s="231" t="n">
        <v>1297.98749376</v>
      </c>
      <c r="K83" s="231" t="n">
        <v>15087.7017597</v>
      </c>
      <c r="L83" s="231" t="n">
        <v>6646.91857741</v>
      </c>
      <c r="M83" s="231" t="n">
        <v>456.52546142</v>
      </c>
      <c r="N83" s="231" t="n">
        <v>4498.19167672</v>
      </c>
      <c r="O83" s="231" t="n">
        <v>6891.45285509001</v>
      </c>
      <c r="P83" s="231" t="n">
        <v>2598.25133181</v>
      </c>
      <c r="Q83" s="231" t="n">
        <v>2122.40785069</v>
      </c>
      <c r="R83" s="231" t="n">
        <v>5642.85267682</v>
      </c>
      <c r="S83" s="243" t="n">
        <v>388.61210394</v>
      </c>
      <c r="T83" s="233" t="n">
        <f aca="false">SUM(C83:S83)</f>
        <v>60815.77648117</v>
      </c>
      <c r="U83" s="234" t="n">
        <f aca="false">(T83-T79)/T79</f>
        <v>-0.010741544080132</v>
      </c>
    </row>
    <row r="84" customFormat="false" ht="12.75" hidden="false" customHeight="false" outlineLevel="0" collapsed="false">
      <c r="B84" s="230" t="s">
        <v>215</v>
      </c>
      <c r="C84" s="231" t="n">
        <v>6079.4483555</v>
      </c>
      <c r="D84" s="231" t="n">
        <v>2313.51060048</v>
      </c>
      <c r="E84" s="231" t="n">
        <v>1049.97791714</v>
      </c>
      <c r="F84" s="231" t="n">
        <v>326.01064764</v>
      </c>
      <c r="G84" s="231" t="n">
        <v>532.13647336</v>
      </c>
      <c r="H84" s="231" t="n">
        <v>613.67635984</v>
      </c>
      <c r="I84" s="231" t="n">
        <v>2931.09652642</v>
      </c>
      <c r="J84" s="231" t="n">
        <v>1458.70345118</v>
      </c>
      <c r="K84" s="231" t="n">
        <v>14855.64053252</v>
      </c>
      <c r="L84" s="231" t="n">
        <v>5383.74526908001</v>
      </c>
      <c r="M84" s="231" t="n">
        <v>449.12465559</v>
      </c>
      <c r="N84" s="231" t="n">
        <v>4603.79158066999</v>
      </c>
      <c r="O84" s="231" t="n">
        <v>6807.63038182</v>
      </c>
      <c r="P84" s="231" t="n">
        <v>2791.38608043</v>
      </c>
      <c r="Q84" s="231" t="n">
        <v>2015.84107925</v>
      </c>
      <c r="R84" s="231" t="n">
        <v>5336.96164467</v>
      </c>
      <c r="S84" s="243" t="n">
        <v>438.50709163</v>
      </c>
      <c r="T84" s="233" t="n">
        <f aca="false">SUM(C84:S84)</f>
        <v>57987.18864722</v>
      </c>
      <c r="U84" s="234" t="n">
        <f aca="false">(T84-T80)/T80</f>
        <v>0.0369436881946446</v>
      </c>
    </row>
    <row r="85" customFormat="false" ht="13.5" hidden="false" customHeight="false" outlineLevel="0" collapsed="false">
      <c r="B85" s="235" t="s">
        <v>216</v>
      </c>
      <c r="C85" s="236" t="n">
        <v>6413.22835058999</v>
      </c>
      <c r="D85" s="236" t="n">
        <v>2510.59253432</v>
      </c>
      <c r="E85" s="236" t="n">
        <v>931.202113959999</v>
      </c>
      <c r="F85" s="236" t="n">
        <v>238.21513455</v>
      </c>
      <c r="G85" s="236" t="n">
        <v>614.37494999</v>
      </c>
      <c r="H85" s="236" t="n">
        <v>607.371106730001</v>
      </c>
      <c r="I85" s="236" t="n">
        <v>3203.80093606</v>
      </c>
      <c r="J85" s="236" t="n">
        <v>1437.96271527</v>
      </c>
      <c r="K85" s="236" t="n">
        <v>15466.8164383101</v>
      </c>
      <c r="L85" s="236" t="n">
        <v>6722.37323969001</v>
      </c>
      <c r="M85" s="236" t="n">
        <v>412.79394497</v>
      </c>
      <c r="N85" s="236" t="n">
        <v>4335.85263142</v>
      </c>
      <c r="O85" s="236" t="n">
        <v>7243.41640544003</v>
      </c>
      <c r="P85" s="236" t="n">
        <v>2732.95044267</v>
      </c>
      <c r="Q85" s="236" t="n">
        <v>1990.17404405</v>
      </c>
      <c r="R85" s="236" t="n">
        <v>5907.54227366</v>
      </c>
      <c r="S85" s="244" t="n">
        <v>414.751955839999</v>
      </c>
      <c r="T85" s="237" t="n">
        <f aca="false">SUM(C85:S85)</f>
        <v>61183.4192175201</v>
      </c>
      <c r="U85" s="241" t="n">
        <f aca="false">(T85-T81)/T81</f>
        <v>0.045563301856024</v>
      </c>
    </row>
    <row r="86" customFormat="false" ht="12.75" hidden="false" customHeight="false" outlineLevel="0" collapsed="false">
      <c r="B86" s="238" t="str">
        <f aca="false">EXPT_VL!B86</f>
        <v>2015:1</v>
      </c>
      <c r="C86" s="239" t="n">
        <v>6669.87667457</v>
      </c>
      <c r="D86" s="239" t="n">
        <v>2670.97234091</v>
      </c>
      <c r="E86" s="239" t="n">
        <v>899.036792030001</v>
      </c>
      <c r="F86" s="239" t="n">
        <v>197.24643045</v>
      </c>
      <c r="G86" s="239" t="n">
        <v>619.01086706</v>
      </c>
      <c r="H86" s="239" t="n">
        <v>566.23870976</v>
      </c>
      <c r="I86" s="239" t="n">
        <v>3344.21036322</v>
      </c>
      <c r="J86" s="239" t="n">
        <v>1350.22521387</v>
      </c>
      <c r="K86" s="239" t="n">
        <v>15788.2281307</v>
      </c>
      <c r="L86" s="239" t="n">
        <v>7103.19528112</v>
      </c>
      <c r="M86" s="239" t="n">
        <v>392.32241424</v>
      </c>
      <c r="N86" s="239" t="n">
        <v>4419.73930857</v>
      </c>
      <c r="O86" s="239" t="n">
        <v>7034.12603026002</v>
      </c>
      <c r="P86" s="239" t="n">
        <v>2261.76123243</v>
      </c>
      <c r="Q86" s="239" t="n">
        <v>2188.79575813</v>
      </c>
      <c r="R86" s="239" t="n">
        <v>5196.70755704</v>
      </c>
      <c r="S86" s="242" t="n">
        <v>457.936687729999</v>
      </c>
      <c r="T86" s="228" t="n">
        <f aca="false">SUM(C86:S86)</f>
        <v>61159.62979209</v>
      </c>
      <c r="U86" s="240" t="n">
        <f aca="false">(T86-T82)/T82</f>
        <v>0.0342885951163898</v>
      </c>
    </row>
    <row r="87" customFormat="false" ht="12.75" hidden="false" customHeight="false" outlineLevel="0" collapsed="false">
      <c r="B87" s="230" t="str">
        <f aca="false">EXPT_VL!B87</f>
        <v>2015:2</v>
      </c>
      <c r="C87" s="231" t="n">
        <v>6571.04047520999</v>
      </c>
      <c r="D87" s="231" t="n">
        <v>2706.21928275</v>
      </c>
      <c r="E87" s="231" t="n">
        <v>1037.10860128</v>
      </c>
      <c r="F87" s="231" t="n">
        <v>297.92121142</v>
      </c>
      <c r="G87" s="231" t="n">
        <v>619.15133557</v>
      </c>
      <c r="H87" s="231" t="n">
        <v>597.00339832</v>
      </c>
      <c r="I87" s="231" t="n">
        <v>3793.32952021</v>
      </c>
      <c r="J87" s="231" t="n">
        <v>1458.97012667</v>
      </c>
      <c r="K87" s="231" t="n">
        <v>16297.2398977001</v>
      </c>
      <c r="L87" s="231" t="n">
        <v>6955.10198901001</v>
      </c>
      <c r="M87" s="231" t="n">
        <v>482.30157942</v>
      </c>
      <c r="N87" s="231" t="n">
        <v>4865.53802071999</v>
      </c>
      <c r="O87" s="231" t="n">
        <v>7112.33723111001</v>
      </c>
      <c r="P87" s="231" t="n">
        <v>2509.35023253999</v>
      </c>
      <c r="Q87" s="231" t="n">
        <v>2401.00583979</v>
      </c>
      <c r="R87" s="231" t="n">
        <v>5847.84623558</v>
      </c>
      <c r="S87" s="243" t="n">
        <v>416.46765566</v>
      </c>
      <c r="T87" s="233" t="n">
        <f aca="false">SUM(C87:S87)</f>
        <v>63967.9326329601</v>
      </c>
      <c r="U87" s="234" t="n">
        <f aca="false">(T87-T83)/T83</f>
        <v>0.0518312243002608</v>
      </c>
    </row>
    <row r="88" customFormat="false" ht="12.75" hidden="false" customHeight="false" outlineLevel="0" collapsed="false">
      <c r="B88" s="230" t="str">
        <f aca="false">EXPT_VL!B88</f>
        <v>2015:3</v>
      </c>
      <c r="C88" s="231" t="n">
        <v>5605.94714896</v>
      </c>
      <c r="D88" s="231" t="n">
        <v>2587.52379256</v>
      </c>
      <c r="E88" s="231" t="n">
        <v>964.759478039999</v>
      </c>
      <c r="F88" s="231" t="n">
        <v>371.40782644</v>
      </c>
      <c r="G88" s="231" t="n">
        <v>528.95042268</v>
      </c>
      <c r="H88" s="231" t="n">
        <v>593.28275046</v>
      </c>
      <c r="I88" s="231" t="n">
        <v>3626.22354061</v>
      </c>
      <c r="J88" s="231" t="n">
        <v>1587.17543929</v>
      </c>
      <c r="K88" s="231" t="n">
        <v>15633.388297</v>
      </c>
      <c r="L88" s="231" t="n">
        <v>6533.55961679999</v>
      </c>
      <c r="M88" s="231" t="n">
        <v>458.7075531</v>
      </c>
      <c r="N88" s="231" t="n">
        <v>4860.74267632</v>
      </c>
      <c r="O88" s="231" t="n">
        <v>6638.03863114003</v>
      </c>
      <c r="P88" s="231" t="n">
        <v>2208.18384838</v>
      </c>
      <c r="Q88" s="231" t="n">
        <v>1877.48713265</v>
      </c>
      <c r="R88" s="231" t="n">
        <v>5319.51818722</v>
      </c>
      <c r="S88" s="243" t="n">
        <v>428.41136074</v>
      </c>
      <c r="T88" s="233" t="n">
        <f aca="false">SUM(C88:S88)</f>
        <v>59823.3077023901</v>
      </c>
      <c r="U88" s="234" t="n">
        <f aca="false">(T88-T84)/T84</f>
        <v>0.0316642192526452</v>
      </c>
    </row>
    <row r="89" customFormat="false" ht="13.5" hidden="false" customHeight="false" outlineLevel="0" collapsed="false">
      <c r="B89" s="230" t="str">
        <f aca="false">EXPT_VL!B89</f>
        <v>2015:4</v>
      </c>
      <c r="C89" s="231" t="n">
        <v>6083.62533244</v>
      </c>
      <c r="D89" s="231" t="n">
        <v>2606.33432908</v>
      </c>
      <c r="E89" s="231" t="n">
        <v>890.068015519998</v>
      </c>
      <c r="F89" s="231" t="n">
        <v>290.61336074</v>
      </c>
      <c r="G89" s="231" t="n">
        <v>685.46743142</v>
      </c>
      <c r="H89" s="231" t="n">
        <v>585.59647543</v>
      </c>
      <c r="I89" s="231" t="n">
        <v>4117.6867946</v>
      </c>
      <c r="J89" s="231" t="n">
        <v>1617.10936823</v>
      </c>
      <c r="K89" s="231" t="n">
        <v>16166.30453097</v>
      </c>
      <c r="L89" s="231" t="n">
        <v>7627.76693233001</v>
      </c>
      <c r="M89" s="231" t="n">
        <v>387.10077055</v>
      </c>
      <c r="N89" s="231" t="n">
        <v>4778.01127472999</v>
      </c>
      <c r="O89" s="231" t="n">
        <v>6991.29979766997</v>
      </c>
      <c r="P89" s="231" t="n">
        <v>2399.86765924</v>
      </c>
      <c r="Q89" s="231" t="n">
        <v>2072.43781287</v>
      </c>
      <c r="R89" s="231" t="n">
        <v>5501.43038813</v>
      </c>
      <c r="S89" s="243" t="n">
        <v>397.17653497</v>
      </c>
      <c r="T89" s="233" t="n">
        <f aca="false">SUM(C89:S89)</f>
        <v>63197.89680892</v>
      </c>
      <c r="U89" s="234" t="n">
        <f aca="false">(T89-T85)/T85</f>
        <v>0.0329252208713283</v>
      </c>
    </row>
    <row r="90" customFormat="false" ht="12.75" hidden="false" customHeight="false" outlineLevel="0" collapsed="false">
      <c r="B90" s="238" t="str">
        <f aca="false">EXPT_VL!B90</f>
        <v>2016:1</v>
      </c>
      <c r="C90" s="239" t="n">
        <v>6569.29816912</v>
      </c>
      <c r="D90" s="239" t="n">
        <v>2709.33475469</v>
      </c>
      <c r="E90" s="239" t="n">
        <v>809.03797274</v>
      </c>
      <c r="F90" s="239" t="n">
        <v>146.20668307</v>
      </c>
      <c r="G90" s="239" t="n">
        <v>493.73788883</v>
      </c>
      <c r="H90" s="239" t="n">
        <v>573.38610697</v>
      </c>
      <c r="I90" s="239" t="n">
        <v>3931.79777273</v>
      </c>
      <c r="J90" s="239" t="n">
        <v>1489.44804051</v>
      </c>
      <c r="K90" s="239" t="n">
        <v>15655.55171658</v>
      </c>
      <c r="L90" s="239" t="n">
        <v>7539.18656395999</v>
      </c>
      <c r="M90" s="239" t="n">
        <v>343.45753699</v>
      </c>
      <c r="N90" s="239" t="n">
        <v>4589.88272456999</v>
      </c>
      <c r="O90" s="239" t="n">
        <v>6813.31183877002</v>
      </c>
      <c r="P90" s="239" t="n">
        <v>2059.01195595</v>
      </c>
      <c r="Q90" s="239" t="n">
        <v>2009.0560221</v>
      </c>
      <c r="R90" s="239" t="n">
        <v>5177.79063987999</v>
      </c>
      <c r="S90" s="242" t="n">
        <v>440.77122993</v>
      </c>
      <c r="T90" s="228" t="n">
        <f aca="false">SUM(C90:S90)</f>
        <v>61350.26761739</v>
      </c>
      <c r="U90" s="240" t="n">
        <f aca="false">(T90-T86)/T86</f>
        <v>0.0031170532906769</v>
      </c>
    </row>
    <row r="91" customFormat="false" ht="12.75" hidden="false" customHeight="false" outlineLevel="0" collapsed="false">
      <c r="B91" s="230" t="str">
        <f aca="false">EXPT_VL!B91</f>
        <v>2016:2</v>
      </c>
      <c r="C91" s="231" t="n">
        <v>6921.41189267</v>
      </c>
      <c r="D91" s="231" t="n">
        <v>2877.46940657</v>
      </c>
      <c r="E91" s="231" t="n">
        <v>879.85800459</v>
      </c>
      <c r="F91" s="231" t="n">
        <v>225.59355189</v>
      </c>
      <c r="G91" s="231" t="n">
        <v>487.00082875</v>
      </c>
      <c r="H91" s="231" t="n">
        <v>708.44761834</v>
      </c>
      <c r="I91" s="231" t="n">
        <v>4561.94905145</v>
      </c>
      <c r="J91" s="231" t="n">
        <v>1604.34211233</v>
      </c>
      <c r="K91" s="231" t="n">
        <v>16967.22582661</v>
      </c>
      <c r="L91" s="231" t="n">
        <v>7802.36771939</v>
      </c>
      <c r="M91" s="231" t="n">
        <v>457.75433105</v>
      </c>
      <c r="N91" s="231" t="n">
        <v>5115.36832123999</v>
      </c>
      <c r="O91" s="231" t="n">
        <v>7102.82176764002</v>
      </c>
      <c r="P91" s="231" t="n">
        <v>2344.05869401</v>
      </c>
      <c r="Q91" s="231" t="n">
        <v>2458.24405421</v>
      </c>
      <c r="R91" s="231" t="n">
        <v>5873.52044558</v>
      </c>
      <c r="S91" s="243" t="n">
        <v>435.41249038</v>
      </c>
      <c r="T91" s="233" t="n">
        <f aca="false">SUM(C91:S91)</f>
        <v>66822.8461167</v>
      </c>
      <c r="U91" s="234" t="n">
        <f aca="false">(T91-T87)/T87</f>
        <v>0.0446303853545035</v>
      </c>
    </row>
    <row r="92" customFormat="false" ht="12.75" hidden="false" customHeight="false" outlineLevel="0" collapsed="false">
      <c r="B92" s="230" t="str">
        <f aca="false">EXPT_VL!B92</f>
        <v>2016:3</v>
      </c>
      <c r="C92" s="231" t="n">
        <v>6531.98311746</v>
      </c>
      <c r="D92" s="231" t="n">
        <v>2689.88146702</v>
      </c>
      <c r="E92" s="231" t="n">
        <v>838.01671921</v>
      </c>
      <c r="F92" s="231" t="n">
        <v>344.89718157</v>
      </c>
      <c r="G92" s="231" t="n">
        <v>474.74585558</v>
      </c>
      <c r="H92" s="231" t="n">
        <v>528.53990444</v>
      </c>
      <c r="I92" s="231" t="n">
        <v>3644.66438055</v>
      </c>
      <c r="J92" s="231" t="n">
        <v>1662.36774396</v>
      </c>
      <c r="K92" s="231" t="n">
        <v>16059.69873984</v>
      </c>
      <c r="L92" s="231" t="n">
        <v>6079.22300405</v>
      </c>
      <c r="M92" s="231" t="n">
        <v>479.85659789</v>
      </c>
      <c r="N92" s="231" t="n">
        <v>4980.92448690999</v>
      </c>
      <c r="O92" s="231" t="n">
        <v>6872.35947492</v>
      </c>
      <c r="P92" s="231" t="n">
        <v>2178.16028763999</v>
      </c>
      <c r="Q92" s="231" t="n">
        <v>1898.3134399</v>
      </c>
      <c r="R92" s="231" t="n">
        <v>5067.29016829</v>
      </c>
      <c r="S92" s="243" t="n">
        <v>428.40215786</v>
      </c>
      <c r="T92" s="233" t="n">
        <f aca="false">SUM(C92:S92)</f>
        <v>60759.32472709</v>
      </c>
      <c r="U92" s="234" t="n">
        <f aca="false">(T92-T88)/T88</f>
        <v>0.0156463602674136</v>
      </c>
    </row>
    <row r="93" customFormat="false" ht="12.75" hidden="false" customHeight="false" outlineLevel="0" collapsed="false">
      <c r="B93" s="230" t="str">
        <f aca="false">EXPT_VL!B93</f>
        <v>2016:4</v>
      </c>
      <c r="C93" s="231" t="n">
        <v>6800.45970807</v>
      </c>
      <c r="D93" s="231" t="n">
        <v>2618.40662818</v>
      </c>
      <c r="E93" s="231" t="n">
        <v>983.836965509999</v>
      </c>
      <c r="F93" s="231" t="n">
        <v>450.45800687</v>
      </c>
      <c r="G93" s="231" t="n">
        <v>606.32934236</v>
      </c>
      <c r="H93" s="231" t="n">
        <v>534.82269943</v>
      </c>
      <c r="I93" s="231" t="n">
        <v>4190.74863937</v>
      </c>
      <c r="J93" s="231" t="n">
        <v>1670.04298282</v>
      </c>
      <c r="K93" s="231" t="n">
        <v>16459.62864815</v>
      </c>
      <c r="L93" s="231" t="n">
        <v>7244.73102645</v>
      </c>
      <c r="M93" s="231" t="n">
        <v>408.18111159</v>
      </c>
      <c r="N93" s="231" t="n">
        <v>5295.08263683</v>
      </c>
      <c r="O93" s="231" t="n">
        <v>7971.17624411001</v>
      </c>
      <c r="P93" s="231" t="n">
        <v>2445.00172996</v>
      </c>
      <c r="Q93" s="231" t="n">
        <v>2071.60014598</v>
      </c>
      <c r="R93" s="231" t="n">
        <v>5496.76557445</v>
      </c>
      <c r="S93" s="243" t="n">
        <v>399.83448246</v>
      </c>
      <c r="T93" s="233" t="n">
        <f aca="false">SUM(C93:S93)</f>
        <v>65647.10657259</v>
      </c>
      <c r="U93" s="234" t="n">
        <f aca="false">(T93-T89)/T89</f>
        <v>0.0387546087344531</v>
      </c>
    </row>
    <row r="95" customFormat="false" ht="13.5" hidden="false" customHeight="false" outlineLevel="0" collapsed="false"/>
    <row r="96" customFormat="false" ht="12.75" hidden="false" customHeight="false" outlineLevel="0" collapsed="false">
      <c r="B96" s="238" t="str">
        <f aca="false">EXPT_VL!B96</f>
        <v>2017:1</v>
      </c>
      <c r="C96" s="239" t="n">
        <v>8716.99131441</v>
      </c>
      <c r="D96" s="239" t="n">
        <v>2949.46155025</v>
      </c>
      <c r="E96" s="239" t="n">
        <v>1063.0823642</v>
      </c>
      <c r="F96" s="239" t="n">
        <v>340.20639001</v>
      </c>
      <c r="G96" s="239" t="n">
        <v>715.42352215</v>
      </c>
      <c r="H96" s="239" t="n">
        <v>617.77749629</v>
      </c>
      <c r="I96" s="239" t="n">
        <v>4066.98262125</v>
      </c>
      <c r="J96" s="239" t="n">
        <v>1728.81486081</v>
      </c>
      <c r="K96" s="239" t="n">
        <v>17448.22127378</v>
      </c>
      <c r="L96" s="239" t="n">
        <v>8054.72527005</v>
      </c>
      <c r="M96" s="239" t="n">
        <v>412.36200798</v>
      </c>
      <c r="N96" s="239" t="n">
        <v>5315.95763902</v>
      </c>
      <c r="O96" s="239" t="n">
        <v>7624.51667146999</v>
      </c>
      <c r="P96" s="239" t="n">
        <v>2721.642202</v>
      </c>
      <c r="Q96" s="239" t="n">
        <v>2167.30844119</v>
      </c>
      <c r="R96" s="239" t="n">
        <v>5867.66604241</v>
      </c>
      <c r="S96" s="242" t="n">
        <v>506.96883956</v>
      </c>
      <c r="T96" s="228" t="n">
        <f aca="false">SUM(C96:S96)</f>
        <v>70318.10850683</v>
      </c>
      <c r="U96" s="240" t="n">
        <f aca="false">(T96-T90)/T90</f>
        <v>0.14617443798889</v>
      </c>
    </row>
    <row r="97" customFormat="false" ht="12.75" hidden="false" customHeight="false" outlineLevel="0" collapsed="false">
      <c r="B97" s="230" t="str">
        <f aca="false">EXPT_VL!B97</f>
        <v>2017:2</v>
      </c>
      <c r="C97" s="231" t="n">
        <v>7462.66073645</v>
      </c>
      <c r="D97" s="231" t="n">
        <v>3115.3910687</v>
      </c>
      <c r="E97" s="231" t="n">
        <v>1218.85616712</v>
      </c>
      <c r="F97" s="231" t="n">
        <v>507.36003356</v>
      </c>
      <c r="G97" s="231" t="n">
        <v>682.31147536</v>
      </c>
      <c r="H97" s="231" t="n">
        <v>648.46817093</v>
      </c>
      <c r="I97" s="231" t="n">
        <v>4005.21760544</v>
      </c>
      <c r="J97" s="231" t="n">
        <v>1743.23457236</v>
      </c>
      <c r="K97" s="231" t="n">
        <v>17575.85443287</v>
      </c>
      <c r="L97" s="231" t="n">
        <v>7504.55926032</v>
      </c>
      <c r="M97" s="231" t="n">
        <v>535.64054344</v>
      </c>
      <c r="N97" s="231" t="n">
        <v>5686.38018259</v>
      </c>
      <c r="O97" s="231" t="n">
        <v>7420.57658201</v>
      </c>
      <c r="P97" s="231" t="n">
        <v>2752.84601776</v>
      </c>
      <c r="Q97" s="231" t="n">
        <v>2242.26244424</v>
      </c>
      <c r="R97" s="231" t="n">
        <v>6271.02317995</v>
      </c>
      <c r="S97" s="243" t="n">
        <v>451.42611476</v>
      </c>
      <c r="T97" s="233" t="n">
        <f aca="false">SUM(C97:S97)</f>
        <v>69824.0685878599</v>
      </c>
      <c r="U97" s="234" t="n">
        <f aca="false">(T97-T91)/T91</f>
        <v>0.0449131194729211</v>
      </c>
    </row>
    <row r="98" customFormat="false" ht="12.75" hidden="false" customHeight="false" outlineLevel="0" collapsed="false">
      <c r="B98" s="230" t="str">
        <f aca="false">EXPT_VL!B98</f>
        <v>2017:3</v>
      </c>
      <c r="C98" s="231" t="n">
        <v>6474.22267211</v>
      </c>
      <c r="D98" s="231" t="n">
        <v>2906.62254898</v>
      </c>
      <c r="E98" s="231" t="n">
        <v>1155.50727888</v>
      </c>
      <c r="F98" s="231" t="n">
        <v>544.77341871</v>
      </c>
      <c r="G98" s="231" t="n">
        <v>565.30782</v>
      </c>
      <c r="H98" s="231" t="n">
        <v>551.52154123</v>
      </c>
      <c r="I98" s="231" t="n">
        <v>3516.23525766</v>
      </c>
      <c r="J98" s="231" t="n">
        <v>1753.21279506</v>
      </c>
      <c r="K98" s="231" t="n">
        <v>16743.50525658</v>
      </c>
      <c r="L98" s="231" t="n">
        <v>6535.3923317</v>
      </c>
      <c r="M98" s="231" t="n">
        <v>498.55589669</v>
      </c>
      <c r="N98" s="231" t="n">
        <v>5029.28180167</v>
      </c>
      <c r="O98" s="231" t="n">
        <v>7100.83006248999</v>
      </c>
      <c r="P98" s="231" t="n">
        <v>2400.55351273</v>
      </c>
      <c r="Q98" s="231" t="n">
        <v>1601.36410727</v>
      </c>
      <c r="R98" s="231" t="n">
        <v>5713.19329724</v>
      </c>
      <c r="S98" s="243" t="n">
        <v>453.17092482</v>
      </c>
      <c r="T98" s="233" t="n">
        <f aca="false">SUM(C98:S98)</f>
        <v>63543.25052382</v>
      </c>
      <c r="U98" s="234" t="n">
        <f aca="false">(T98-T92)/T92</f>
        <v>0.0458189061388428</v>
      </c>
    </row>
    <row r="99" customFormat="false" ht="13.5" hidden="false" customHeight="false" outlineLevel="0" collapsed="false">
      <c r="B99" s="235" t="str">
        <f aca="false">EXPT_VL!B99</f>
        <v>2017:4</v>
      </c>
      <c r="C99" s="236" t="n">
        <v>7852.78703792</v>
      </c>
      <c r="D99" s="236" t="n">
        <v>2829.09830014</v>
      </c>
      <c r="E99" s="236" t="n">
        <v>1166.57975967</v>
      </c>
      <c r="F99" s="236" t="n">
        <v>462.47742773</v>
      </c>
      <c r="G99" s="236" t="n">
        <v>699.77269768</v>
      </c>
      <c r="H99" s="236" t="n">
        <v>602.14351932</v>
      </c>
      <c r="I99" s="236" t="n">
        <v>3924.03070488</v>
      </c>
      <c r="J99" s="236" t="n">
        <v>1847.8906334</v>
      </c>
      <c r="K99" s="236" t="n">
        <v>17879.21072376</v>
      </c>
      <c r="L99" s="236" t="n">
        <v>7430.57292068</v>
      </c>
      <c r="M99" s="236" t="n">
        <v>495.35537136</v>
      </c>
      <c r="N99" s="236" t="n">
        <v>5766.74429197</v>
      </c>
      <c r="O99" s="236" t="n">
        <v>7854.57786748</v>
      </c>
      <c r="P99" s="236" t="n">
        <v>2663.00367568</v>
      </c>
      <c r="Q99" s="236" t="n">
        <v>2094.98032324</v>
      </c>
      <c r="R99" s="236" t="n">
        <v>6256.64353992</v>
      </c>
      <c r="S99" s="244" t="n">
        <v>436.49815373</v>
      </c>
      <c r="T99" s="237" t="n">
        <f aca="false">SUM(C99:S99)</f>
        <v>70262.36694856</v>
      </c>
      <c r="U99" s="241" t="n">
        <f aca="false">(T99-T93)/T93</f>
        <v>0.0703040943756845</v>
      </c>
    </row>
    <row r="100" customFormat="false" ht="12.75" hidden="false" customHeight="false" outlineLevel="0" collapsed="false">
      <c r="B100" s="245" t="str">
        <f aca="false">EXPT_VL!B100</f>
        <v>2018:1</v>
      </c>
      <c r="C100" s="246" t="n">
        <v>8316.93637423</v>
      </c>
      <c r="D100" s="246" t="n">
        <v>2798.27059978</v>
      </c>
      <c r="E100" s="246" t="n">
        <v>939.396672349999</v>
      </c>
      <c r="F100" s="246" t="n">
        <v>383.93588569</v>
      </c>
      <c r="G100" s="246" t="n">
        <v>593.904103820001</v>
      </c>
      <c r="H100" s="246" t="n">
        <v>555.14164156</v>
      </c>
      <c r="I100" s="246" t="n">
        <v>3931.70971382</v>
      </c>
      <c r="J100" s="246" t="n">
        <v>1717.19694294</v>
      </c>
      <c r="K100" s="246" t="n">
        <v>18236.1625999199</v>
      </c>
      <c r="L100" s="246" t="n">
        <v>8053.55898280001</v>
      </c>
      <c r="M100" s="246" t="n">
        <v>439.85521027</v>
      </c>
      <c r="N100" s="246" t="n">
        <v>5696.86853607999</v>
      </c>
      <c r="O100" s="246" t="n">
        <v>7089.28235047002</v>
      </c>
      <c r="P100" s="246" t="n">
        <v>2512.55769857</v>
      </c>
      <c r="Q100" s="246" t="n">
        <v>2257.23993604</v>
      </c>
      <c r="R100" s="246" t="n">
        <v>6421.01664451</v>
      </c>
      <c r="S100" s="247" t="n">
        <v>475.579146790001</v>
      </c>
      <c r="T100" s="248" t="n">
        <f aca="false">SUM(C100:S100)</f>
        <v>70418.6130396399</v>
      </c>
      <c r="U100" s="249" t="n">
        <f aca="false">(T100-T96)/T96</f>
        <v>0.00142928379252698</v>
      </c>
    </row>
    <row r="101" customFormat="false" ht="12.75" hidden="false" customHeight="false" outlineLevel="0" collapsed="false">
      <c r="B101" s="245" t="str">
        <f aca="false">EXPT_VL!B101</f>
        <v>2018:2</v>
      </c>
      <c r="C101" s="246" t="n">
        <v>8908.168664</v>
      </c>
      <c r="D101" s="246" t="n">
        <v>3126.063056</v>
      </c>
      <c r="E101" s="246" t="n">
        <v>1015.6628029</v>
      </c>
      <c r="F101" s="246" t="n">
        <v>451.61876176</v>
      </c>
      <c r="G101" s="246" t="n">
        <v>651.23540263</v>
      </c>
      <c r="H101" s="246" t="n">
        <v>630.127250520001</v>
      </c>
      <c r="I101" s="246" t="n">
        <v>4213.68608206</v>
      </c>
      <c r="J101" s="246" t="n">
        <v>1888.42467723</v>
      </c>
      <c r="K101" s="246" t="n">
        <v>18422.3093535601</v>
      </c>
      <c r="L101" s="246" t="n">
        <v>7747.68327107999</v>
      </c>
      <c r="M101" s="246" t="n">
        <v>507.469321110001</v>
      </c>
      <c r="N101" s="246" t="n">
        <v>5982.01580151999</v>
      </c>
      <c r="O101" s="246" t="n">
        <v>7390.17702343</v>
      </c>
      <c r="P101" s="246" t="n">
        <v>2828.21125858001</v>
      </c>
      <c r="Q101" s="246" t="n">
        <v>2522.68928397</v>
      </c>
      <c r="R101" s="246" t="n">
        <v>6519.49056267</v>
      </c>
      <c r="S101" s="247" t="n">
        <v>477.60164891</v>
      </c>
      <c r="T101" s="248" t="n">
        <f aca="false">SUM(C101:S101)</f>
        <v>73282.6342219301</v>
      </c>
      <c r="U101" s="249" t="n">
        <f aca="false">(T101-T97)/T97</f>
        <v>0.0495325709890162</v>
      </c>
    </row>
    <row r="102" customFormat="false" ht="12.75" hidden="false" customHeight="false" outlineLevel="0" collapsed="false">
      <c r="B102" s="245" t="str">
        <f aca="false">EXPT_VL!B102</f>
        <v>2018:3</v>
      </c>
      <c r="C102" s="246" t="n">
        <v>7326.12354027</v>
      </c>
      <c r="D102" s="246" t="n">
        <v>2672.63566877</v>
      </c>
      <c r="E102" s="246" t="n">
        <v>1284.56371259</v>
      </c>
      <c r="F102" s="246" t="n">
        <v>587.11960789</v>
      </c>
      <c r="G102" s="246" t="n">
        <v>688.071495660001</v>
      </c>
      <c r="H102" s="246" t="n">
        <v>720.30551145</v>
      </c>
      <c r="I102" s="246" t="n">
        <v>3181.16194124</v>
      </c>
      <c r="J102" s="246" t="n">
        <v>1804.19194046</v>
      </c>
      <c r="K102" s="246" t="n">
        <v>16947.05952213</v>
      </c>
      <c r="L102" s="246" t="n">
        <v>6975.44113327</v>
      </c>
      <c r="M102" s="246" t="n">
        <v>555.0330717</v>
      </c>
      <c r="N102" s="246" t="n">
        <v>5427.46613484999</v>
      </c>
      <c r="O102" s="246" t="n">
        <v>7465.89810960003</v>
      </c>
      <c r="P102" s="246" t="n">
        <v>2574.53398278</v>
      </c>
      <c r="Q102" s="246" t="n">
        <v>1949.60888272</v>
      </c>
      <c r="R102" s="246" t="n">
        <v>6162.89652968</v>
      </c>
      <c r="S102" s="247" t="n">
        <v>444.60999392</v>
      </c>
      <c r="T102" s="248" t="n">
        <f aca="false">SUM(C102:S102)</f>
        <v>66766.72077898</v>
      </c>
      <c r="U102" s="249" t="n">
        <f aca="false">(T102-T98)/T98</f>
        <v>0.0507287592086848</v>
      </c>
    </row>
    <row r="103" customFormat="false" ht="13.5" hidden="false" customHeight="false" outlineLevel="0" collapsed="false">
      <c r="B103" s="235" t="str">
        <f aca="false">EXPT_VL!B103</f>
        <v>2018:4</v>
      </c>
      <c r="C103" s="236" t="n">
        <v>7888.05414051</v>
      </c>
      <c r="D103" s="236" t="n">
        <v>3318.7250301</v>
      </c>
      <c r="E103" s="236" t="n">
        <v>1075.8678968</v>
      </c>
      <c r="F103" s="236" t="n">
        <v>534.73578516</v>
      </c>
      <c r="G103" s="236" t="n">
        <v>849.56935984</v>
      </c>
      <c r="H103" s="236" t="n">
        <v>674.513194560001</v>
      </c>
      <c r="I103" s="236" t="n">
        <v>3937.5676612</v>
      </c>
      <c r="J103" s="236" t="n">
        <v>1887.08568706</v>
      </c>
      <c r="K103" s="236" t="n">
        <v>18018.27843165</v>
      </c>
      <c r="L103" s="236" t="n">
        <v>7547.67291409001</v>
      </c>
      <c r="M103" s="236" t="n">
        <v>507.91807621</v>
      </c>
      <c r="N103" s="236" t="n">
        <v>5751.09379954999</v>
      </c>
      <c r="O103" s="236" t="n">
        <v>8229.06050392001</v>
      </c>
      <c r="P103" s="236" t="n">
        <v>2832.00353098</v>
      </c>
      <c r="Q103" s="236" t="n">
        <v>2365.6975461</v>
      </c>
      <c r="R103" s="236" t="n">
        <v>6369.30001819</v>
      </c>
      <c r="S103" s="244" t="n">
        <v>455.60502646</v>
      </c>
      <c r="T103" s="237" t="n">
        <f aca="false">SUM(C103:S103)</f>
        <v>72242.74860238</v>
      </c>
      <c r="U103" s="241" t="n">
        <f aca="false">(T103-T99)/T99</f>
        <v>0.0281855243400766</v>
      </c>
    </row>
    <row r="104" customFormat="false" ht="12.75" hidden="false" customHeight="false" outlineLevel="0" collapsed="false">
      <c r="B104" s="245" t="str">
        <f aca="false">EXPT_VL!B104</f>
        <v>2019:1</v>
      </c>
      <c r="C104" s="246" t="n">
        <v>8310.95933611999</v>
      </c>
      <c r="D104" s="246" t="n">
        <v>3250.26433612</v>
      </c>
      <c r="E104" s="246" t="n">
        <v>1077.64763596</v>
      </c>
      <c r="F104" s="246" t="n">
        <v>330.85188359</v>
      </c>
      <c r="G104" s="246" t="n">
        <v>577.463908720001</v>
      </c>
      <c r="H104" s="246" t="n">
        <v>715.92269359</v>
      </c>
      <c r="I104" s="246" t="n">
        <v>3626.82550533</v>
      </c>
      <c r="J104" s="246" t="n">
        <v>1801.64152797</v>
      </c>
      <c r="K104" s="246" t="n">
        <v>17973.87269943</v>
      </c>
      <c r="L104" s="246" t="n">
        <v>7990.25865421</v>
      </c>
      <c r="M104" s="246" t="n">
        <v>446.13698121</v>
      </c>
      <c r="N104" s="246" t="n">
        <v>5154.91168694</v>
      </c>
      <c r="O104" s="246" t="n">
        <v>7483.53502066002</v>
      </c>
      <c r="P104" s="246" t="n">
        <v>2561.01935732999</v>
      </c>
      <c r="Q104" s="246" t="n">
        <v>2441.89228405</v>
      </c>
      <c r="R104" s="246" t="n">
        <v>6175.11304497</v>
      </c>
      <c r="S104" s="247" t="n">
        <v>490.532582969999</v>
      </c>
      <c r="T104" s="248" t="n">
        <f aca="false">SUM(C104:S104)</f>
        <v>70408.8491391701</v>
      </c>
      <c r="U104" s="249" t="n">
        <f aca="false">(T104-T100)/T100</f>
        <v>-0.000138655109046105</v>
      </c>
    </row>
    <row r="107" customFormat="false" ht="12.75" hidden="false" customHeight="false" outlineLevel="0" collapsed="false">
      <c r="B107" s="114" t="s">
        <v>280</v>
      </c>
    </row>
  </sheetData>
  <mergeCells count="4">
    <mergeCell ref="F1:G1"/>
    <mergeCell ref="I1:J2"/>
    <mergeCell ref="AA1:AB1"/>
    <mergeCell ref="AD1:AE2"/>
  </mergeCells>
  <hyperlinks>
    <hyperlink ref="I1" location="Indice!A1" display="Índice"/>
    <hyperlink ref="AD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AP107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111" activeCellId="0" sqref="K111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5" min="3" style="0" width="11.04"/>
    <col collapsed="false" customWidth="true" hidden="false" outlineLevel="0" max="6" min="6" style="0" width="11.27"/>
    <col collapsed="false" customWidth="true" hidden="false" outlineLevel="0" max="9" min="7" style="0" width="11.04"/>
    <col collapsed="false" customWidth="true" hidden="false" outlineLevel="0" max="10" min="10" style="0" width="12.98"/>
    <col collapsed="false" customWidth="true" hidden="false" outlineLevel="0" max="18" min="11" style="0" width="11.04"/>
    <col collapsed="false" customWidth="false" hidden="false" outlineLevel="0" max="19" min="19" style="0" width="11.55"/>
    <col collapsed="false" customWidth="true" hidden="false" outlineLevel="0" max="20" min="20" style="0" width="16.4"/>
    <col collapsed="false" customWidth="true" hidden="false" outlineLevel="0" max="21" min="21" style="0" width="14.27"/>
    <col collapsed="false" customWidth="true" hidden="false" outlineLevel="0" max="25" min="22" style="0" width="11.04"/>
    <col collapsed="false" customWidth="true" hidden="false" outlineLevel="0" max="26" min="26" style="0" width="13.83"/>
    <col collapsed="false" customWidth="true" hidden="false" outlineLevel="0" max="1025" min="27" style="0" width="11.04"/>
  </cols>
  <sheetData>
    <row r="1" customFormat="false" ht="15.75" hidden="false" customHeight="true" outlineLevel="0" collapsed="false">
      <c r="B1" s="133" t="s">
        <v>275</v>
      </c>
      <c r="C1" s="27"/>
      <c r="D1" s="27"/>
      <c r="E1" s="27"/>
      <c r="F1" s="174" t="s">
        <v>234</v>
      </c>
      <c r="G1" s="174"/>
      <c r="I1" s="134" t="s">
        <v>0</v>
      </c>
      <c r="J1" s="134"/>
      <c r="X1" s="133" t="s">
        <v>275</v>
      </c>
      <c r="AA1" s="174" t="s">
        <v>234</v>
      </c>
      <c r="AB1" s="174"/>
      <c r="AD1" s="134" t="s">
        <v>0</v>
      </c>
      <c r="AE1" s="134"/>
    </row>
    <row r="2" customFormat="false" ht="15.75" hidden="false" customHeight="true" outlineLevel="0" collapsed="false">
      <c r="B2" s="250" t="s">
        <v>281</v>
      </c>
      <c r="C2" s="21"/>
      <c r="D2" s="21"/>
      <c r="E2" s="21"/>
      <c r="I2" s="134"/>
      <c r="J2" s="134"/>
      <c r="X2" s="219" t="s">
        <v>281</v>
      </c>
      <c r="AD2" s="134"/>
      <c r="AE2" s="134"/>
    </row>
    <row r="3" customFormat="false" ht="13.5" hidden="false" customHeight="false" outlineLevel="0" collapsed="false">
      <c r="B3" s="21" t="str">
        <f aca="false">EXPT_VL!B3</f>
        <v>Periodo:1995:1-2019:1</v>
      </c>
      <c r="C3" s="21"/>
      <c r="D3" s="21"/>
      <c r="X3" s="21" t="str">
        <f aca="false">EXPT_TN!$P$3</f>
        <v>Periodo:1995:1-2019:1</v>
      </c>
    </row>
    <row r="4" customFormat="false" ht="13.5" hidden="false" customHeight="false" outlineLevel="0" collapsed="false">
      <c r="B4" s="21" t="s">
        <v>27</v>
      </c>
      <c r="S4" s="114"/>
      <c r="X4" s="21" t="s">
        <v>27</v>
      </c>
    </row>
    <row r="5" customFormat="false" ht="26.25" hidden="false" customHeight="true" outlineLevel="0" collapsed="false">
      <c r="B5" s="220" t="s">
        <v>124</v>
      </c>
      <c r="C5" s="221" t="s">
        <v>47</v>
      </c>
      <c r="D5" s="221" t="s">
        <v>67</v>
      </c>
      <c r="E5" s="221" t="s">
        <v>278</v>
      </c>
      <c r="F5" s="221" t="s">
        <v>69</v>
      </c>
      <c r="G5" s="221" t="s">
        <v>71</v>
      </c>
      <c r="H5" s="221" t="s">
        <v>72</v>
      </c>
      <c r="I5" s="221" t="s">
        <v>73</v>
      </c>
      <c r="J5" s="221" t="s">
        <v>116</v>
      </c>
      <c r="K5" s="221" t="s">
        <v>75</v>
      </c>
      <c r="L5" s="221" t="s">
        <v>76</v>
      </c>
      <c r="M5" s="221" t="s">
        <v>77</v>
      </c>
      <c r="N5" s="221" t="s">
        <v>78</v>
      </c>
      <c r="O5" s="221" t="s">
        <v>79</v>
      </c>
      <c r="P5" s="221" t="s">
        <v>80</v>
      </c>
      <c r="Q5" s="221" t="s">
        <v>82</v>
      </c>
      <c r="R5" s="221" t="s">
        <v>83</v>
      </c>
      <c r="S5" s="222" t="s">
        <v>112</v>
      </c>
      <c r="T5" s="223" t="s">
        <v>282</v>
      </c>
      <c r="U5" s="224" t="s">
        <v>127</v>
      </c>
      <c r="X5" s="225" t="s">
        <v>128</v>
      </c>
      <c r="Y5" s="221" t="s">
        <v>47</v>
      </c>
      <c r="Z5" s="221" t="s">
        <v>67</v>
      </c>
      <c r="AA5" s="221" t="s">
        <v>278</v>
      </c>
      <c r="AB5" s="221" t="s">
        <v>69</v>
      </c>
      <c r="AC5" s="221" t="s">
        <v>71</v>
      </c>
      <c r="AD5" s="221" t="s">
        <v>72</v>
      </c>
      <c r="AE5" s="221" t="s">
        <v>73</v>
      </c>
      <c r="AF5" s="221" t="s">
        <v>116</v>
      </c>
      <c r="AG5" s="221" t="s">
        <v>75</v>
      </c>
      <c r="AH5" s="221" t="s">
        <v>76</v>
      </c>
      <c r="AI5" s="221" t="s">
        <v>77</v>
      </c>
      <c r="AJ5" s="221" t="s">
        <v>78</v>
      </c>
      <c r="AK5" s="221" t="s">
        <v>79</v>
      </c>
      <c r="AL5" s="221" t="s">
        <v>80</v>
      </c>
      <c r="AM5" s="221" t="s">
        <v>82</v>
      </c>
      <c r="AN5" s="221" t="s">
        <v>83</v>
      </c>
      <c r="AO5" s="222" t="s">
        <v>112</v>
      </c>
      <c r="AP5" s="224" t="s">
        <v>129</v>
      </c>
    </row>
    <row r="6" customFormat="false" ht="13.5" hidden="false" customHeight="false" outlineLevel="0" collapsed="false">
      <c r="B6" s="226" t="s">
        <v>130</v>
      </c>
      <c r="C6" s="227" t="n">
        <v>1551.488716422</v>
      </c>
      <c r="D6" s="227" t="n">
        <v>907.093509553</v>
      </c>
      <c r="E6" s="227" t="n">
        <v>247.378430022</v>
      </c>
      <c r="F6" s="227" t="n">
        <v>195.726677921</v>
      </c>
      <c r="G6" s="227" t="n">
        <v>599.070149002</v>
      </c>
      <c r="H6" s="227" t="n">
        <v>244.663516819</v>
      </c>
      <c r="I6" s="227" t="n">
        <v>1116.655242081</v>
      </c>
      <c r="J6" s="227" t="n">
        <v>318.765400481</v>
      </c>
      <c r="K6" s="227" t="n">
        <v>6691.50880986</v>
      </c>
      <c r="L6" s="227" t="n">
        <v>1872.80322279</v>
      </c>
      <c r="M6" s="227" t="n">
        <v>48.67340209</v>
      </c>
      <c r="N6" s="227" t="n">
        <v>962.007634603</v>
      </c>
      <c r="O6" s="227" t="n">
        <v>4569.914138478</v>
      </c>
      <c r="P6" s="227" t="n">
        <v>328.792681407</v>
      </c>
      <c r="Q6" s="227" t="n">
        <v>401.337626657</v>
      </c>
      <c r="R6" s="227" t="n">
        <v>1480.316593174</v>
      </c>
      <c r="S6" s="227" t="n">
        <v>89.380884986</v>
      </c>
      <c r="T6" s="228" t="n">
        <f aca="false">SUM(C6:S6)</f>
        <v>21625.576636346</v>
      </c>
      <c r="U6" s="229"/>
      <c r="V6" s="183"/>
      <c r="X6" s="230" t="n">
        <v>1995</v>
      </c>
      <c r="Y6" s="231" t="n">
        <f aca="false">SUM(C6:C9)</f>
        <v>6254.658376965</v>
      </c>
      <c r="Z6" s="231" t="n">
        <f aca="false">SUM(D6:D9)</f>
        <v>3395.993669638</v>
      </c>
      <c r="AA6" s="231" t="n">
        <f aca="false">SUM(E6:E9)</f>
        <v>1015.233826937</v>
      </c>
      <c r="AB6" s="231" t="n">
        <f aca="false">SUM(F6:F9)</f>
        <v>797.880294488</v>
      </c>
      <c r="AC6" s="231" t="n">
        <f aca="false">SUM(G6:G9)</f>
        <v>2319.913592592</v>
      </c>
      <c r="AD6" s="231" t="n">
        <f aca="false">SUM(H6:H9)</f>
        <v>1024.89760227</v>
      </c>
      <c r="AE6" s="231" t="n">
        <f aca="false">SUM(I6:I9)</f>
        <v>4378.095294665</v>
      </c>
      <c r="AF6" s="231" t="n">
        <f aca="false">SUM(J6:J9)</f>
        <v>1482.960318042</v>
      </c>
      <c r="AG6" s="231" t="n">
        <f aca="false">SUM(K6:K9)</f>
        <v>25731.028243608</v>
      </c>
      <c r="AH6" s="231" t="n">
        <f aca="false">SUM(L6:L9)</f>
        <v>6983.36976237</v>
      </c>
      <c r="AI6" s="231" t="n">
        <f aca="false">SUM(M6:M9)</f>
        <v>204.856899523</v>
      </c>
      <c r="AJ6" s="231" t="n">
        <f aca="false">SUM(N6:N9)</f>
        <v>3935.995752911</v>
      </c>
      <c r="AK6" s="231" t="n">
        <f aca="false">SUM(O6:O9)</f>
        <v>18909.188964672</v>
      </c>
      <c r="AL6" s="231" t="n">
        <f aca="false">SUM(P6:P9)</f>
        <v>1302.208063154</v>
      </c>
      <c r="AM6" s="231" t="n">
        <f aca="false">SUM(Q6:Q9)</f>
        <v>1720.629355892</v>
      </c>
      <c r="AN6" s="231" t="n">
        <f aca="false">SUM(R6:R9)</f>
        <v>5778.118560898</v>
      </c>
      <c r="AO6" s="231" t="n">
        <f aca="false">SUM(S6:S9)</f>
        <v>349.162382208</v>
      </c>
      <c r="AP6" s="232" t="n">
        <f aca="false">SUM(T6:T9)</f>
        <v>85584.190960833</v>
      </c>
    </row>
    <row r="7" customFormat="false" ht="12.75" hidden="false" customHeight="false" outlineLevel="0" collapsed="false">
      <c r="B7" s="230" t="s">
        <v>131</v>
      </c>
      <c r="C7" s="231" t="n">
        <v>1552.214780569</v>
      </c>
      <c r="D7" s="231" t="n">
        <v>870.992372938</v>
      </c>
      <c r="E7" s="231" t="n">
        <v>243.429716991</v>
      </c>
      <c r="F7" s="231" t="n">
        <v>333.947306896</v>
      </c>
      <c r="G7" s="231" t="n">
        <v>539.373294338</v>
      </c>
      <c r="H7" s="231" t="n">
        <v>267.079052712</v>
      </c>
      <c r="I7" s="231" t="n">
        <v>1164.773661447</v>
      </c>
      <c r="J7" s="231" t="n">
        <v>393.183775782</v>
      </c>
      <c r="K7" s="231" t="n">
        <v>6763.08592536</v>
      </c>
      <c r="L7" s="231" t="n">
        <v>1826.496334849</v>
      </c>
      <c r="M7" s="231" t="n">
        <v>53.434046959</v>
      </c>
      <c r="N7" s="231" t="n">
        <v>1021.745882304</v>
      </c>
      <c r="O7" s="231" t="n">
        <v>4781.020059447</v>
      </c>
      <c r="P7" s="231" t="n">
        <v>286.320615386</v>
      </c>
      <c r="Q7" s="231" t="n">
        <v>476.920087573</v>
      </c>
      <c r="R7" s="231" t="n">
        <v>1469.637522596</v>
      </c>
      <c r="S7" s="231" t="n">
        <v>89.727228153</v>
      </c>
      <c r="T7" s="233" t="n">
        <f aca="false">SUM(C7:S7)</f>
        <v>22133.3816643</v>
      </c>
      <c r="U7" s="234"/>
      <c r="V7" s="183"/>
      <c r="X7" s="230" t="n">
        <v>1996</v>
      </c>
      <c r="Y7" s="231" t="n">
        <f aca="false">SUM(C10:C13)</f>
        <v>6805.143487141</v>
      </c>
      <c r="Z7" s="231" t="n">
        <f aca="false">SUM(D10:D13)</f>
        <v>3523.371919201</v>
      </c>
      <c r="AA7" s="231" t="n">
        <f aca="false">SUM(E10:E13)</f>
        <v>1275.858830102</v>
      </c>
      <c r="AB7" s="231" t="n">
        <f aca="false">SUM(F10:F13)</f>
        <v>884.689305237</v>
      </c>
      <c r="AC7" s="231" t="n">
        <f aca="false">SUM(G10:G13)</f>
        <v>2315.25810411</v>
      </c>
      <c r="AD7" s="231" t="n">
        <f aca="false">SUM(H10:H13)</f>
        <v>1032.283644329</v>
      </c>
      <c r="AE7" s="231" t="n">
        <f aca="false">SUM(I10:I13)</f>
        <v>4574.261327733</v>
      </c>
      <c r="AF7" s="231" t="n">
        <f aca="false">SUM(J10:J13)</f>
        <v>1557.138734007</v>
      </c>
      <c r="AG7" s="231" t="n">
        <f aca="false">SUM(K10:K13)</f>
        <v>27008.825239885</v>
      </c>
      <c r="AH7" s="231" t="n">
        <f aca="false">SUM(L10:L13)</f>
        <v>7438.531505761</v>
      </c>
      <c r="AI7" s="231" t="n">
        <f aca="false">SUM(M10:M13)</f>
        <v>209.073752426</v>
      </c>
      <c r="AJ7" s="231" t="n">
        <f aca="false">SUM(N10:N13)</f>
        <v>4621.861081495</v>
      </c>
      <c r="AK7" s="231" t="n">
        <f aca="false">SUM(O10:O13)</f>
        <v>22168.100942569</v>
      </c>
      <c r="AL7" s="231" t="n">
        <f aca="false">SUM(P10:P13)</f>
        <v>1574.134979696</v>
      </c>
      <c r="AM7" s="231" t="n">
        <f aca="false">SUM(Q10:Q13)</f>
        <v>1742.44340047</v>
      </c>
      <c r="AN7" s="231" t="n">
        <f aca="false">SUM(R10:R13)</f>
        <v>5772.096886624</v>
      </c>
      <c r="AO7" s="231" t="n">
        <f aca="false">SUM(S10:S13)</f>
        <v>404.515719511</v>
      </c>
      <c r="AP7" s="232" t="n">
        <f aca="false">SUM(T10:T13)</f>
        <v>92907.588860297</v>
      </c>
    </row>
    <row r="8" customFormat="false" ht="12.75" hidden="false" customHeight="false" outlineLevel="0" collapsed="false">
      <c r="B8" s="230" t="s">
        <v>132</v>
      </c>
      <c r="C8" s="231" t="n">
        <v>1503.72205468</v>
      </c>
      <c r="D8" s="231" t="n">
        <v>708.60386318</v>
      </c>
      <c r="E8" s="231" t="n">
        <v>243.02443091</v>
      </c>
      <c r="F8" s="231" t="n">
        <v>98.233235516</v>
      </c>
      <c r="G8" s="231" t="n">
        <v>529.148224431</v>
      </c>
      <c r="H8" s="231" t="n">
        <v>252.333983391</v>
      </c>
      <c r="I8" s="231" t="n">
        <v>949.683200344</v>
      </c>
      <c r="J8" s="231" t="n">
        <v>352.605093241</v>
      </c>
      <c r="K8" s="231" t="n">
        <v>5770.40634937</v>
      </c>
      <c r="L8" s="231" t="n">
        <v>1588.341844096</v>
      </c>
      <c r="M8" s="231" t="n">
        <v>48.572619433</v>
      </c>
      <c r="N8" s="231" t="n">
        <v>946.201579016</v>
      </c>
      <c r="O8" s="231" t="n">
        <v>4359.793330921</v>
      </c>
      <c r="P8" s="231" t="n">
        <v>322.018102654</v>
      </c>
      <c r="Q8" s="231" t="n">
        <v>386.091891003</v>
      </c>
      <c r="R8" s="231" t="n">
        <v>1297.950483256</v>
      </c>
      <c r="S8" s="231" t="n">
        <v>91.315983402</v>
      </c>
      <c r="T8" s="233" t="n">
        <f aca="false">SUM(C8:S8)</f>
        <v>19448.046268844</v>
      </c>
      <c r="U8" s="234"/>
      <c r="V8" s="183"/>
      <c r="X8" s="230" t="n">
        <v>1997</v>
      </c>
      <c r="Y8" s="231" t="n">
        <f aca="false">SUM(C14:C17)</f>
        <v>8080.12013229</v>
      </c>
      <c r="Z8" s="231" t="n">
        <f aca="false">SUM(D14:D17)</f>
        <v>3964.724444248</v>
      </c>
      <c r="AA8" s="231" t="n">
        <f aca="false">SUM(E14:E17)</f>
        <v>1402.896827645</v>
      </c>
      <c r="AB8" s="231" t="n">
        <f aca="false">SUM(F14:F17)</f>
        <v>1034.725921867</v>
      </c>
      <c r="AC8" s="231" t="n">
        <f aca="false">SUM(G14:G17)</f>
        <v>2730.813055926</v>
      </c>
      <c r="AD8" s="231" t="n">
        <f aca="false">SUM(H14:H17)</f>
        <v>1148.179784758</v>
      </c>
      <c r="AE8" s="231" t="n">
        <f aca="false">SUM(I14:I17)</f>
        <v>5183.523695647</v>
      </c>
      <c r="AF8" s="231" t="n">
        <f aca="false">SUM(J14:J17)</f>
        <v>1835.020801965</v>
      </c>
      <c r="AG8" s="231" t="n">
        <f aca="false">SUM(K14:K17)</f>
        <v>31746.547973161</v>
      </c>
      <c r="AH8" s="231" t="n">
        <f aca="false">SUM(L14:L17)</f>
        <v>8609.606372531</v>
      </c>
      <c r="AI8" s="231" t="n">
        <f aca="false">SUM(M14:M17)</f>
        <v>229.869501528</v>
      </c>
      <c r="AJ8" s="231" t="n">
        <f aca="false">SUM(N14:N17)</f>
        <v>5360.516280394</v>
      </c>
      <c r="AK8" s="231" t="n">
        <f aca="false">SUM(O14:O17)</f>
        <v>25655.0469577</v>
      </c>
      <c r="AL8" s="231" t="n">
        <f aca="false">SUM(P14:P17)</f>
        <v>1727.898278206</v>
      </c>
      <c r="AM8" s="231" t="n">
        <f aca="false">SUM(Q14:Q17)</f>
        <v>2316.66236492</v>
      </c>
      <c r="AN8" s="231" t="n">
        <f aca="false">SUM(R14:R17)</f>
        <v>6408.266911315</v>
      </c>
      <c r="AO8" s="231" t="n">
        <f aca="false">SUM(S14:S17)</f>
        <v>450.506878644</v>
      </c>
      <c r="AP8" s="232" t="n">
        <f aca="false">SUM(T14:T17)</f>
        <v>107884.926182745</v>
      </c>
    </row>
    <row r="9" customFormat="false" ht="13.5" hidden="false" customHeight="false" outlineLevel="0" collapsed="false">
      <c r="B9" s="235" t="s">
        <v>133</v>
      </c>
      <c r="C9" s="236" t="n">
        <v>1647.232825294</v>
      </c>
      <c r="D9" s="236" t="n">
        <v>909.303923967</v>
      </c>
      <c r="E9" s="236" t="n">
        <v>281.401249014</v>
      </c>
      <c r="F9" s="236" t="n">
        <v>169.973074155</v>
      </c>
      <c r="G9" s="236" t="n">
        <v>652.321924821</v>
      </c>
      <c r="H9" s="236" t="n">
        <v>260.821049348</v>
      </c>
      <c r="I9" s="236" t="n">
        <v>1146.983190793</v>
      </c>
      <c r="J9" s="236" t="n">
        <v>418.406048538</v>
      </c>
      <c r="K9" s="236" t="n">
        <v>6506.027159018</v>
      </c>
      <c r="L9" s="236" t="n">
        <v>1695.728360635</v>
      </c>
      <c r="M9" s="236" t="n">
        <v>54.176831041</v>
      </c>
      <c r="N9" s="236" t="n">
        <v>1006.040656988</v>
      </c>
      <c r="O9" s="236" t="n">
        <v>5198.461435826</v>
      </c>
      <c r="P9" s="236" t="n">
        <v>365.076663707</v>
      </c>
      <c r="Q9" s="236" t="n">
        <v>456.279750659</v>
      </c>
      <c r="R9" s="236" t="n">
        <v>1530.213961872</v>
      </c>
      <c r="S9" s="236" t="n">
        <v>78.738285667</v>
      </c>
      <c r="T9" s="237" t="n">
        <f aca="false">SUM(C9:S9)</f>
        <v>22377.186391343</v>
      </c>
      <c r="U9" s="234"/>
      <c r="V9" s="183"/>
      <c r="X9" s="230" t="n">
        <v>1998</v>
      </c>
      <c r="Y9" s="231" t="n">
        <f aca="false">SUM(C18:C21)</f>
        <v>7330.468532963</v>
      </c>
      <c r="Z9" s="231" t="n">
        <f aca="false">SUM(D18:D21)</f>
        <v>4349.29156102</v>
      </c>
      <c r="AA9" s="231" t="n">
        <f aca="false">SUM(E18:E21)</f>
        <v>1517.452822916</v>
      </c>
      <c r="AB9" s="231" t="n">
        <f aca="false">SUM(F18:F21)</f>
        <v>1042.079533846</v>
      </c>
      <c r="AC9" s="231" t="n">
        <f aca="false">SUM(G18:G21)</f>
        <v>2788.704250611</v>
      </c>
      <c r="AD9" s="231" t="n">
        <f aca="false">SUM(H18:H21)</f>
        <v>1424.906179679</v>
      </c>
      <c r="AE9" s="231" t="n">
        <f aca="false">SUM(I18:I21)</f>
        <v>6687.222719215</v>
      </c>
      <c r="AF9" s="231" t="n">
        <f aca="false">SUM(J18:J21)</f>
        <v>2262.297918529</v>
      </c>
      <c r="AG9" s="231" t="n">
        <f aca="false">SUM(K18:K21)</f>
        <v>35764.302855963</v>
      </c>
      <c r="AH9" s="231" t="n">
        <f aca="false">SUM(L18:L21)</f>
        <v>9450.975816067</v>
      </c>
      <c r="AI9" s="231" t="n">
        <f aca="false">SUM(M18:M21)</f>
        <v>284.857257477</v>
      </c>
      <c r="AJ9" s="231" t="n">
        <f aca="false">SUM(N18:N21)</f>
        <v>6273.535193338</v>
      </c>
      <c r="AK9" s="231" t="n">
        <f aca="false">SUM(O18:O21)</f>
        <v>29867.891302705</v>
      </c>
      <c r="AL9" s="231" t="n">
        <f aca="false">SUM(P18:P21)</f>
        <v>1847.858151314</v>
      </c>
      <c r="AM9" s="231" t="n">
        <f aca="false">SUM(Q18:Q21)</f>
        <v>2884.456943553</v>
      </c>
      <c r="AN9" s="231" t="n">
        <f aca="false">SUM(R18:R21)</f>
        <v>6905.852097684</v>
      </c>
      <c r="AO9" s="231" t="n">
        <f aca="false">SUM(S18:S21)</f>
        <v>490.086843433</v>
      </c>
      <c r="AP9" s="232" t="n">
        <f aca="false">SUM(T18:T21)</f>
        <v>121172.239980313</v>
      </c>
    </row>
    <row r="10" customFormat="false" ht="12.75" hidden="false" customHeight="false" outlineLevel="0" collapsed="false">
      <c r="B10" s="238" t="s">
        <v>134</v>
      </c>
      <c r="C10" s="239" t="n">
        <v>1618.946287917</v>
      </c>
      <c r="D10" s="239" t="n">
        <v>838.22115604</v>
      </c>
      <c r="E10" s="239" t="n">
        <v>321.427934114</v>
      </c>
      <c r="F10" s="239" t="n">
        <v>200.951042238</v>
      </c>
      <c r="G10" s="239" t="n">
        <v>557.131836003</v>
      </c>
      <c r="H10" s="239" t="n">
        <v>244.157488801</v>
      </c>
      <c r="I10" s="239" t="n">
        <v>1194.869310655</v>
      </c>
      <c r="J10" s="239" t="n">
        <v>376.476887641</v>
      </c>
      <c r="K10" s="239" t="n">
        <v>6660.238198375</v>
      </c>
      <c r="L10" s="239" t="n">
        <v>1918.291703485</v>
      </c>
      <c r="M10" s="239" t="n">
        <v>58.5846924</v>
      </c>
      <c r="N10" s="239" t="n">
        <v>1127.059980804</v>
      </c>
      <c r="O10" s="239" t="n">
        <v>5282.832780211</v>
      </c>
      <c r="P10" s="239" t="n">
        <v>370.617490662</v>
      </c>
      <c r="Q10" s="239" t="n">
        <v>421.845492291</v>
      </c>
      <c r="R10" s="239" t="n">
        <v>1536.526921117</v>
      </c>
      <c r="S10" s="239" t="n">
        <v>106.750282243</v>
      </c>
      <c r="T10" s="228" t="n">
        <f aca="false">SUM(C10:S10)</f>
        <v>22834.929484997</v>
      </c>
      <c r="U10" s="240" t="n">
        <f aca="false">(T10-T6)/T6</f>
        <v>0.0559223399675016</v>
      </c>
      <c r="V10" s="183"/>
      <c r="X10" s="230" t="n">
        <v>1999</v>
      </c>
      <c r="Y10" s="231" t="n">
        <f aca="false">SUM(C22:C25)</f>
        <v>8673.550112563</v>
      </c>
      <c r="Z10" s="231" t="n">
        <f aca="false">SUM(D22:D25)</f>
        <v>4846.00225682</v>
      </c>
      <c r="AA10" s="231" t="n">
        <f aca="false">SUM(E22:E25)</f>
        <v>1557.860794496</v>
      </c>
      <c r="AB10" s="231" t="n">
        <f aca="false">SUM(F22:F25)</f>
        <v>1468.110624077</v>
      </c>
      <c r="AC10" s="231" t="n">
        <f aca="false">SUM(G22:G25)</f>
        <v>3135.512449453</v>
      </c>
      <c r="AD10" s="231" t="n">
        <f aca="false">SUM(H22:H25)</f>
        <v>1445.680062115</v>
      </c>
      <c r="AE10" s="231" t="n">
        <f aca="false">SUM(I22:I25)</f>
        <v>7704.262721985</v>
      </c>
      <c r="AF10" s="231" t="n">
        <f aca="false">SUM(J22:J25)</f>
        <v>2720.834581539</v>
      </c>
      <c r="AG10" s="231" t="n">
        <f aca="false">SUM(K22:K25)</f>
        <v>39924.630330721</v>
      </c>
      <c r="AH10" s="231" t="n">
        <f aca="false">SUM(L22:L25)</f>
        <v>10580.901985672</v>
      </c>
      <c r="AI10" s="231" t="n">
        <f aca="false">SUM(M22:M25)</f>
        <v>346.778074222</v>
      </c>
      <c r="AJ10" s="231" t="n">
        <f aca="false">SUM(N22:N25)</f>
        <v>6599.888451843</v>
      </c>
      <c r="AK10" s="231" t="n">
        <f aca="false">SUM(O22:O25)</f>
        <v>35259.166241532</v>
      </c>
      <c r="AL10" s="231" t="n">
        <f aca="false">SUM(P22:P25)</f>
        <v>2083.428601883</v>
      </c>
      <c r="AM10" s="231" t="n">
        <f aca="false">SUM(Q22:Q25)</f>
        <v>3203.239167399</v>
      </c>
      <c r="AN10" s="231" t="n">
        <f aca="false">SUM(R22:R25)</f>
        <v>7527.595682857</v>
      </c>
      <c r="AO10" s="231" t="n">
        <f aca="false">SUM(S22:S25)</f>
        <v>565.058046981</v>
      </c>
      <c r="AP10" s="232" t="n">
        <f aca="false">SUM(T22:T25)</f>
        <v>137642.500186158</v>
      </c>
    </row>
    <row r="11" customFormat="false" ht="12.75" hidden="false" customHeight="false" outlineLevel="0" collapsed="false">
      <c r="B11" s="230" t="s">
        <v>135</v>
      </c>
      <c r="C11" s="231" t="n">
        <v>1711.809344047</v>
      </c>
      <c r="D11" s="231" t="n">
        <v>898.970627729</v>
      </c>
      <c r="E11" s="231" t="n">
        <v>298.81779009</v>
      </c>
      <c r="F11" s="231" t="n">
        <v>304.821603365</v>
      </c>
      <c r="G11" s="231" t="n">
        <v>585.620627808</v>
      </c>
      <c r="H11" s="231" t="n">
        <v>285.925947198</v>
      </c>
      <c r="I11" s="231" t="n">
        <v>1231.095673047</v>
      </c>
      <c r="J11" s="231" t="n">
        <v>368.460820872</v>
      </c>
      <c r="K11" s="231" t="n">
        <v>6930.474302914</v>
      </c>
      <c r="L11" s="231" t="n">
        <v>1882.614407514</v>
      </c>
      <c r="M11" s="231" t="n">
        <v>58.390605272</v>
      </c>
      <c r="N11" s="231" t="n">
        <v>1160.089369938</v>
      </c>
      <c r="O11" s="231" t="n">
        <v>5612.207376023</v>
      </c>
      <c r="P11" s="231" t="n">
        <v>362.645340072</v>
      </c>
      <c r="Q11" s="231" t="n">
        <v>438.074214501</v>
      </c>
      <c r="R11" s="231" t="n">
        <v>1400.324764084</v>
      </c>
      <c r="S11" s="231" t="n">
        <v>108.915778727</v>
      </c>
      <c r="T11" s="233" t="n">
        <f aca="false">SUM(C11:S11)</f>
        <v>23639.258593201</v>
      </c>
      <c r="U11" s="234" t="n">
        <f aca="false">(T11-T7)/T7</f>
        <v>0.0680364596671596</v>
      </c>
      <c r="V11" s="183"/>
      <c r="X11" s="230" t="n">
        <v>2000</v>
      </c>
      <c r="Y11" s="231" t="n">
        <f aca="false">SUM(C26:C29)</f>
        <v>12127.35272734</v>
      </c>
      <c r="Z11" s="231" t="n">
        <f aca="false">SUM(D26:D29)</f>
        <v>5107.16152903</v>
      </c>
      <c r="AA11" s="231" t="n">
        <f aca="false">SUM(E26:E29)</f>
        <v>1960.66650934</v>
      </c>
      <c r="AB11" s="231" t="n">
        <f aca="false">SUM(F26:F29)</f>
        <v>1771.89066342</v>
      </c>
      <c r="AC11" s="231" t="n">
        <f aca="false">SUM(G26:G29)</f>
        <v>3757.63093105</v>
      </c>
      <c r="AD11" s="231" t="n">
        <f aca="false">SUM(H26:H29)</f>
        <v>1458.11827636</v>
      </c>
      <c r="AE11" s="231" t="n">
        <f aca="false">SUM(I26:I29)</f>
        <v>8416.08151514</v>
      </c>
      <c r="AF11" s="231" t="n">
        <f aca="false">SUM(J26:J29)</f>
        <v>3332.77175954</v>
      </c>
      <c r="AG11" s="231" t="n">
        <f aca="false">SUM(K26:K29)</f>
        <v>48670.40346712</v>
      </c>
      <c r="AH11" s="231" t="n">
        <f aca="false">SUM(L26:L29)</f>
        <v>12600.30303572</v>
      </c>
      <c r="AI11" s="231" t="n">
        <f aca="false">SUM(M26:M29)</f>
        <v>371.91526574</v>
      </c>
      <c r="AJ11" s="231" t="n">
        <f aca="false">SUM(N26:N29)</f>
        <v>8895.68935199</v>
      </c>
      <c r="AK11" s="231" t="n">
        <f aca="false">SUM(O26:O29)</f>
        <v>41270.92544432</v>
      </c>
      <c r="AL11" s="231" t="n">
        <f aca="false">SUM(P26:P29)</f>
        <v>4079.53244402</v>
      </c>
      <c r="AM11" s="231" t="n">
        <f aca="false">SUM(Q26:Q29)</f>
        <v>3829.67869443</v>
      </c>
      <c r="AN11" s="231" t="n">
        <f aca="false">SUM(R26:R29)</f>
        <v>10315.61279549</v>
      </c>
      <c r="AO11" s="231" t="n">
        <f aca="false">SUM(S26:S29)</f>
        <v>653.04704151</v>
      </c>
      <c r="AP11" s="232" t="n">
        <f aca="false">SUM(T26:T29)</f>
        <v>168618.78145156</v>
      </c>
    </row>
    <row r="12" customFormat="false" ht="12.75" hidden="false" customHeight="false" outlineLevel="0" collapsed="false">
      <c r="B12" s="230" t="s">
        <v>136</v>
      </c>
      <c r="C12" s="231" t="n">
        <v>1705.103926601</v>
      </c>
      <c r="D12" s="231" t="n">
        <v>798.40560887</v>
      </c>
      <c r="E12" s="231" t="n">
        <v>307.447046948</v>
      </c>
      <c r="F12" s="231" t="n">
        <v>145.500916355</v>
      </c>
      <c r="G12" s="231" t="n">
        <v>589.791572046</v>
      </c>
      <c r="H12" s="231" t="n">
        <v>236.163164118</v>
      </c>
      <c r="I12" s="231" t="n">
        <v>1006.3189096</v>
      </c>
      <c r="J12" s="231" t="n">
        <v>358.375899273</v>
      </c>
      <c r="K12" s="231" t="n">
        <v>6282.381480415</v>
      </c>
      <c r="L12" s="231" t="n">
        <v>1605.059816383</v>
      </c>
      <c r="M12" s="231" t="n">
        <v>44.785596998</v>
      </c>
      <c r="N12" s="231" t="n">
        <v>1055.299609127</v>
      </c>
      <c r="O12" s="231" t="n">
        <v>5107.871817625</v>
      </c>
      <c r="P12" s="231" t="n">
        <v>372.623374331</v>
      </c>
      <c r="Q12" s="231" t="n">
        <v>383.407331334</v>
      </c>
      <c r="R12" s="231" t="n">
        <v>1278.070715477</v>
      </c>
      <c r="S12" s="231" t="n">
        <v>91.706926485</v>
      </c>
      <c r="T12" s="233" t="n">
        <f aca="false">SUM(C12:S12)</f>
        <v>21368.313711986</v>
      </c>
      <c r="U12" s="234" t="n">
        <f aca="false">(T12-T8)/T8</f>
        <v>0.0987383214024074</v>
      </c>
      <c r="V12" s="183"/>
      <c r="X12" s="230" t="n">
        <v>2001</v>
      </c>
      <c r="Y12" s="231" t="n">
        <f aca="false">SUM(C30:C33)</f>
        <v>12034.31238509</v>
      </c>
      <c r="Z12" s="231" t="n">
        <f aca="false">SUM(D30:D33)</f>
        <v>5288.18165922</v>
      </c>
      <c r="AA12" s="231" t="n">
        <f aca="false">SUM(E30:E33)</f>
        <v>2054.44163405</v>
      </c>
      <c r="AB12" s="231" t="n">
        <f aca="false">SUM(F30:F33)</f>
        <v>1640.21311414</v>
      </c>
      <c r="AC12" s="231" t="n">
        <f aca="false">SUM(G30:G33)</f>
        <v>3680.86585711</v>
      </c>
      <c r="AD12" s="231" t="n">
        <f aca="false">SUM(H30:H33)</f>
        <v>1637.37714283</v>
      </c>
      <c r="AE12" s="231" t="n">
        <f aca="false">SUM(I30:I33)</f>
        <v>8126.33889813</v>
      </c>
      <c r="AF12" s="231" t="n">
        <f aca="false">SUM(J30:J33)</f>
        <v>3724.72521969</v>
      </c>
      <c r="AG12" s="231" t="n">
        <f aca="false">SUM(K30:K33)</f>
        <v>50318.74820217</v>
      </c>
      <c r="AH12" s="231" t="n">
        <f aca="false">SUM(L30:L33)</f>
        <v>13550.4667257</v>
      </c>
      <c r="AI12" s="231" t="n">
        <f aca="false">SUM(M30:M33)</f>
        <v>387.00124407</v>
      </c>
      <c r="AJ12" s="231" t="n">
        <f aca="false">SUM(N30:N33)</f>
        <v>9417.98906814</v>
      </c>
      <c r="AK12" s="231" t="n">
        <f aca="false">SUM(O30:O33)</f>
        <v>41481.62261585</v>
      </c>
      <c r="AL12" s="231" t="n">
        <f aca="false">SUM(P30:P33)</f>
        <v>4390.44355508</v>
      </c>
      <c r="AM12" s="231" t="n">
        <f aca="false">SUM(Q30:Q33)</f>
        <v>3930.77851262</v>
      </c>
      <c r="AN12" s="231" t="n">
        <f aca="false">SUM(R30:R33)</f>
        <v>10010.44672954</v>
      </c>
      <c r="AO12" s="231" t="n">
        <f aca="false">SUM(S30:S33)</f>
        <v>669.47095908</v>
      </c>
      <c r="AP12" s="232" t="n">
        <f aca="false">SUM(T30:T33)</f>
        <v>172343.42352251</v>
      </c>
    </row>
    <row r="13" customFormat="false" ht="13.5" hidden="false" customHeight="false" outlineLevel="0" collapsed="false">
      <c r="B13" s="235" t="s">
        <v>137</v>
      </c>
      <c r="C13" s="236" t="n">
        <v>1769.283928576</v>
      </c>
      <c r="D13" s="236" t="n">
        <v>987.774526562</v>
      </c>
      <c r="E13" s="236" t="n">
        <v>348.16605895</v>
      </c>
      <c r="F13" s="236" t="n">
        <v>233.415743279</v>
      </c>
      <c r="G13" s="236" t="n">
        <v>582.714068253</v>
      </c>
      <c r="H13" s="236" t="n">
        <v>266.037044212</v>
      </c>
      <c r="I13" s="236" t="n">
        <v>1141.977434431</v>
      </c>
      <c r="J13" s="236" t="n">
        <v>453.825126221</v>
      </c>
      <c r="K13" s="236" t="n">
        <v>7135.731258181</v>
      </c>
      <c r="L13" s="236" t="n">
        <v>2032.565578379</v>
      </c>
      <c r="M13" s="236" t="n">
        <v>47.312857756</v>
      </c>
      <c r="N13" s="236" t="n">
        <v>1279.412121626</v>
      </c>
      <c r="O13" s="236" t="n">
        <v>6165.18896871</v>
      </c>
      <c r="P13" s="236" t="n">
        <v>468.248774631</v>
      </c>
      <c r="Q13" s="236" t="n">
        <v>499.116362344</v>
      </c>
      <c r="R13" s="236" t="n">
        <v>1557.174485946</v>
      </c>
      <c r="S13" s="236" t="n">
        <v>97.142732056</v>
      </c>
      <c r="T13" s="237" t="n">
        <f aca="false">SUM(C13:S13)</f>
        <v>25065.087070113</v>
      </c>
      <c r="U13" s="241" t="n">
        <f aca="false">(T13-T9)/T9</f>
        <v>0.120117901856056</v>
      </c>
      <c r="V13" s="183"/>
      <c r="X13" s="230" t="n">
        <v>2002</v>
      </c>
      <c r="Y13" s="231" t="n">
        <f aca="false">SUM(C34:C37)</f>
        <v>11031.59076321</v>
      </c>
      <c r="Z13" s="231" t="n">
        <f aca="false">SUM(D34:D37)</f>
        <v>5330.99566284</v>
      </c>
      <c r="AA13" s="231" t="n">
        <f aca="false">SUM(E34:E37)</f>
        <v>2160.31802742</v>
      </c>
      <c r="AB13" s="231" t="n">
        <f aca="false">SUM(F34:F37)</f>
        <v>1760.28115707</v>
      </c>
      <c r="AC13" s="231" t="n">
        <f aca="false">SUM(G34:G37)</f>
        <v>3297.91897065</v>
      </c>
      <c r="AD13" s="231" t="n">
        <f aca="false">SUM(H34:H37)</f>
        <v>1461.52668719</v>
      </c>
      <c r="AE13" s="231" t="n">
        <f aca="false">SUM(I34:I37)</f>
        <v>7798.74876672</v>
      </c>
      <c r="AF13" s="231" t="n">
        <f aca="false">SUM(J34:J37)</f>
        <v>3868.39002808</v>
      </c>
      <c r="AG13" s="231" t="n">
        <f aca="false">SUM(K34:K37)</f>
        <v>51616.40877882</v>
      </c>
      <c r="AH13" s="231" t="n">
        <f aca="false">SUM(L34:L37)</f>
        <v>13974.67707397</v>
      </c>
      <c r="AI13" s="231" t="n">
        <f aca="false">SUM(M34:M37)</f>
        <v>442.76345612</v>
      </c>
      <c r="AJ13" s="231" t="n">
        <f aca="false">SUM(N34:N37)</f>
        <v>9167.01296033</v>
      </c>
      <c r="AK13" s="231" t="n">
        <f aca="false">SUM(O34:O37)</f>
        <v>42573.67626291</v>
      </c>
      <c r="AL13" s="231" t="n">
        <f aca="false">SUM(P34:P37)</f>
        <v>4841.83988525</v>
      </c>
      <c r="AM13" s="231" t="n">
        <f aca="false">SUM(Q34:Q37)</f>
        <v>4086.03077513</v>
      </c>
      <c r="AN13" s="231" t="n">
        <f aca="false">SUM(R34:R37)</f>
        <v>10168.49546922</v>
      </c>
      <c r="AO13" s="231" t="n">
        <f aca="false">SUM(S34:S37)</f>
        <v>686.88458209</v>
      </c>
      <c r="AP13" s="232" t="n">
        <f aca="false">SUM(T34:T37)</f>
        <v>174267.55930702</v>
      </c>
    </row>
    <row r="14" customFormat="false" ht="12.75" hidden="false" customHeight="false" outlineLevel="0" collapsed="false">
      <c r="B14" s="238" t="s">
        <v>138</v>
      </c>
      <c r="C14" s="239" t="n">
        <v>2007.11781115</v>
      </c>
      <c r="D14" s="239" t="n">
        <v>934.229611221</v>
      </c>
      <c r="E14" s="239" t="n">
        <v>345.972549471</v>
      </c>
      <c r="F14" s="239" t="n">
        <v>308.036938646</v>
      </c>
      <c r="G14" s="239" t="n">
        <v>648.077992255</v>
      </c>
      <c r="H14" s="239" t="n">
        <v>253.295646138</v>
      </c>
      <c r="I14" s="239" t="n">
        <v>1167.922116072</v>
      </c>
      <c r="J14" s="239" t="n">
        <v>380.52103034</v>
      </c>
      <c r="K14" s="239" t="n">
        <v>7280.755659843</v>
      </c>
      <c r="L14" s="239" t="n">
        <v>1967.198214729</v>
      </c>
      <c r="M14" s="239" t="n">
        <v>45.970212572</v>
      </c>
      <c r="N14" s="239" t="n">
        <v>1170.685086631</v>
      </c>
      <c r="O14" s="239" t="n">
        <v>5887.893819254</v>
      </c>
      <c r="P14" s="239" t="n">
        <v>352.233947742</v>
      </c>
      <c r="Q14" s="239" t="n">
        <v>533.751305171</v>
      </c>
      <c r="R14" s="239" t="n">
        <v>1405.083303206</v>
      </c>
      <c r="S14" s="239" t="n">
        <v>104.107553027</v>
      </c>
      <c r="T14" s="228" t="n">
        <f aca="false">SUM(C14:S14)</f>
        <v>24792.852797468</v>
      </c>
      <c r="U14" s="240" t="n">
        <f aca="false">(T14-T10)/T10</f>
        <v>0.0857424724590192</v>
      </c>
      <c r="V14" s="183"/>
      <c r="X14" s="230" t="n">
        <v>2003</v>
      </c>
      <c r="Y14" s="231" t="n">
        <f aca="false">SUM(C38:C41)</f>
        <v>12087.405412</v>
      </c>
      <c r="Z14" s="231" t="n">
        <f aca="false">SUM(D38:D41)</f>
        <v>6066.97956166</v>
      </c>
      <c r="AA14" s="231" t="n">
        <f aca="false">SUM(E38:E41)</f>
        <v>2156.15314595</v>
      </c>
      <c r="AB14" s="231" t="n">
        <f aca="false">SUM(F38:F41)</f>
        <v>1758.55269663</v>
      </c>
      <c r="AC14" s="231" t="n">
        <f aca="false">SUM(G38:G41)</f>
        <v>3652.45804987</v>
      </c>
      <c r="AD14" s="231" t="n">
        <f aca="false">SUM(H38:H41)</f>
        <v>1678.62304119</v>
      </c>
      <c r="AE14" s="231" t="n">
        <f aca="false">SUM(I38:I41)</f>
        <v>8077.85339762</v>
      </c>
      <c r="AF14" s="231" t="n">
        <f aca="false">SUM(J38:J41)</f>
        <v>4510.58610452</v>
      </c>
      <c r="AG14" s="231" t="n">
        <f aca="false">SUM(K38:K41)</f>
        <v>54033.17794807</v>
      </c>
      <c r="AH14" s="231" t="n">
        <f aca="false">SUM(L38:L41)</f>
        <v>14567.14007283</v>
      </c>
      <c r="AI14" s="231" t="n">
        <f aca="false">SUM(M38:M41)</f>
        <v>552.428381</v>
      </c>
      <c r="AJ14" s="231" t="n">
        <f aca="false">SUM(N38:N41)</f>
        <v>10244.55438761</v>
      </c>
      <c r="AK14" s="231" t="n">
        <f aca="false">SUM(O38:O41)</f>
        <v>44161.34117693</v>
      </c>
      <c r="AL14" s="231" t="n">
        <f aca="false">SUM(P38:P41)</f>
        <v>4951.05932994</v>
      </c>
      <c r="AM14" s="231" t="n">
        <f aca="false">SUM(Q38:Q41)</f>
        <v>4138.85057351</v>
      </c>
      <c r="AN14" s="231" t="n">
        <f aca="false">SUM(R38:R41)</f>
        <v>10491.59149767</v>
      </c>
      <c r="AO14" s="231" t="n">
        <f aca="false">SUM(S38:S41)</f>
        <v>798.82692021</v>
      </c>
      <c r="AP14" s="232" t="n">
        <f aca="false">SUM(T38:T41)</f>
        <v>183927.58169721</v>
      </c>
    </row>
    <row r="15" customFormat="false" ht="12.75" hidden="false" customHeight="false" outlineLevel="0" collapsed="false">
      <c r="B15" s="230" t="s">
        <v>139</v>
      </c>
      <c r="C15" s="231" t="n">
        <v>1878.851888684</v>
      </c>
      <c r="D15" s="231" t="n">
        <v>1049.150815835</v>
      </c>
      <c r="E15" s="231" t="n">
        <v>333.325752818</v>
      </c>
      <c r="F15" s="231" t="n">
        <v>276.265974747</v>
      </c>
      <c r="G15" s="231" t="n">
        <v>661.968184613</v>
      </c>
      <c r="H15" s="231" t="n">
        <v>309.129405215</v>
      </c>
      <c r="I15" s="231" t="n">
        <v>1419.967193927</v>
      </c>
      <c r="J15" s="231" t="n">
        <v>505.313172624</v>
      </c>
      <c r="K15" s="231" t="n">
        <v>8246.737106402</v>
      </c>
      <c r="L15" s="231" t="n">
        <v>2266.373231605</v>
      </c>
      <c r="M15" s="231" t="n">
        <v>58.246340249</v>
      </c>
      <c r="N15" s="231" t="n">
        <v>1393.115366027</v>
      </c>
      <c r="O15" s="231" t="n">
        <v>6525.457263568</v>
      </c>
      <c r="P15" s="231" t="n">
        <v>468.105992557</v>
      </c>
      <c r="Q15" s="231" t="n">
        <v>576.891690892</v>
      </c>
      <c r="R15" s="231" t="n">
        <v>1627.836240601</v>
      </c>
      <c r="S15" s="231" t="n">
        <v>121.803922757</v>
      </c>
      <c r="T15" s="233" t="n">
        <f aca="false">SUM(C15:S15)</f>
        <v>27718.539543121</v>
      </c>
      <c r="U15" s="234" t="n">
        <f aca="false">(T15-T11)/T11</f>
        <v>0.172563827830593</v>
      </c>
      <c r="V15" s="183"/>
      <c r="X15" s="230" t="n">
        <v>2004</v>
      </c>
      <c r="Y15" s="231" t="n">
        <f aca="false">SUM(C42:C45)</f>
        <v>14179.72782165</v>
      </c>
      <c r="Z15" s="231" t="n">
        <f aca="false">SUM(D42:D45)</f>
        <v>6575.19594173</v>
      </c>
      <c r="AA15" s="231" t="n">
        <f aca="false">SUM(E42:E45)</f>
        <v>2594.13005053</v>
      </c>
      <c r="AB15" s="231" t="n">
        <f aca="false">SUM(F42:F45)</f>
        <v>2058.93617748</v>
      </c>
      <c r="AC15" s="231" t="n">
        <f aca="false">SUM(G42:G45)</f>
        <v>3798.1078842</v>
      </c>
      <c r="AD15" s="231" t="n">
        <f aca="false">SUM(H42:H45)</f>
        <v>1897.97513106</v>
      </c>
      <c r="AE15" s="231" t="n">
        <f aca="false">SUM(I42:I45)</f>
        <v>8955.53682382</v>
      </c>
      <c r="AF15" s="231" t="n">
        <f aca="false">SUM(J42:J45)</f>
        <v>5113.37439536</v>
      </c>
      <c r="AG15" s="231" t="n">
        <f aca="false">SUM(K42:K45)</f>
        <v>60555.78580506</v>
      </c>
      <c r="AH15" s="231" t="n">
        <f aca="false">SUM(L42:L45)</f>
        <v>16787.53803588</v>
      </c>
      <c r="AI15" s="231" t="n">
        <f aca="false">SUM(M42:M45)</f>
        <v>637.60620618</v>
      </c>
      <c r="AJ15" s="231" t="n">
        <f aca="false">SUM(N42:N45)</f>
        <v>11006.35930137</v>
      </c>
      <c r="AK15" s="231" t="n">
        <f aca="false">SUM(O42:O45)</f>
        <v>48981.31063564</v>
      </c>
      <c r="AL15" s="231" t="n">
        <f aca="false">SUM(P42:P45)</f>
        <v>6081.25784824</v>
      </c>
      <c r="AM15" s="231" t="n">
        <f aca="false">SUM(Q42:Q45)</f>
        <v>4454.41933716</v>
      </c>
      <c r="AN15" s="231" t="n">
        <f aca="false">SUM(R42:R45)</f>
        <v>12571.05102509</v>
      </c>
      <c r="AO15" s="231" t="n">
        <f aca="false">SUM(S42:S45)</f>
        <v>755.89347293</v>
      </c>
      <c r="AP15" s="232" t="n">
        <f aca="false">SUM(T42:T45)</f>
        <v>207004.20589338</v>
      </c>
    </row>
    <row r="16" customFormat="false" ht="12.75" hidden="false" customHeight="false" outlineLevel="0" collapsed="false">
      <c r="B16" s="230" t="s">
        <v>140</v>
      </c>
      <c r="C16" s="231" t="n">
        <v>2064.412586773</v>
      </c>
      <c r="D16" s="231" t="n">
        <v>844.172641318</v>
      </c>
      <c r="E16" s="231" t="n">
        <v>343.968003619</v>
      </c>
      <c r="F16" s="231" t="n">
        <v>232.660074569</v>
      </c>
      <c r="G16" s="231" t="n">
        <v>652.768875663</v>
      </c>
      <c r="H16" s="231" t="n">
        <v>285.649932318</v>
      </c>
      <c r="I16" s="231" t="n">
        <v>1154.732435094</v>
      </c>
      <c r="J16" s="231" t="n">
        <v>415.364326735</v>
      </c>
      <c r="K16" s="231" t="n">
        <v>7601.760225231</v>
      </c>
      <c r="L16" s="231" t="n">
        <v>1945.202124892</v>
      </c>
      <c r="M16" s="231" t="n">
        <v>64.160370578</v>
      </c>
      <c r="N16" s="231" t="n">
        <v>1286.123524603</v>
      </c>
      <c r="O16" s="231" t="n">
        <v>5892.437272678</v>
      </c>
      <c r="P16" s="231" t="n">
        <v>419.401326004</v>
      </c>
      <c r="Q16" s="231" t="n">
        <v>552.942747483</v>
      </c>
      <c r="R16" s="231" t="n">
        <v>1560.855592343</v>
      </c>
      <c r="S16" s="231" t="n">
        <v>108.378663926</v>
      </c>
      <c r="T16" s="233" t="n">
        <f aca="false">SUM(C16:S16)</f>
        <v>25424.990723827</v>
      </c>
      <c r="U16" s="234" t="n">
        <f aca="false">(T16-T12)/T12</f>
        <v>0.189845444358368</v>
      </c>
      <c r="V16" s="183"/>
      <c r="X16" s="230" t="n">
        <v>2005</v>
      </c>
      <c r="Y16" s="231" t="n">
        <f aca="false">SUM(C46:C49)</f>
        <v>17560.72904115</v>
      </c>
      <c r="Z16" s="231" t="n">
        <f aca="false">SUM(D46:D49)</f>
        <v>7093.19411911</v>
      </c>
      <c r="AA16" s="231" t="n">
        <f aca="false">SUM(E46:E49)</f>
        <v>3071.57697876</v>
      </c>
      <c r="AB16" s="231" t="n">
        <f aca="false">SUM(F46:F49)</f>
        <v>2099.20297386</v>
      </c>
      <c r="AC16" s="231" t="n">
        <f aca="false">SUM(G46:G49)</f>
        <v>4304.49095782</v>
      </c>
      <c r="AD16" s="231" t="n">
        <f aca="false">SUM(H46:H49)</f>
        <v>2034.77913782</v>
      </c>
      <c r="AE16" s="231" t="n">
        <f aca="false">SUM(I46:I49)</f>
        <v>9186.96939204</v>
      </c>
      <c r="AF16" s="231" t="n">
        <f aca="false">SUM(J46:J49)</f>
        <v>4680.64865454</v>
      </c>
      <c r="AG16" s="231" t="n">
        <f aca="false">SUM(K46:K49)</f>
        <v>67448.572597</v>
      </c>
      <c r="AH16" s="231" t="n">
        <f aca="false">SUM(L46:L49)</f>
        <v>18365.839115</v>
      </c>
      <c r="AI16" s="231" t="n">
        <f aca="false">SUM(M46:M49)</f>
        <v>661.98519961</v>
      </c>
      <c r="AJ16" s="231" t="n">
        <f aca="false">SUM(N46:N49)</f>
        <v>13752.24160492</v>
      </c>
      <c r="AK16" s="231" t="n">
        <f aca="false">SUM(O46:O49)</f>
        <v>52726.91373778</v>
      </c>
      <c r="AL16" s="231" t="n">
        <f aca="false">SUM(P46:P49)</f>
        <v>8143.63014816</v>
      </c>
      <c r="AM16" s="231" t="n">
        <f aca="false">SUM(Q46:Q49)</f>
        <v>4368.86720315</v>
      </c>
      <c r="AN16" s="231" t="n">
        <f aca="false">SUM(R46:R49)</f>
        <v>14530.77716944</v>
      </c>
      <c r="AO16" s="231" t="n">
        <f aca="false">SUM(S46:S49)</f>
        <v>751.75729175</v>
      </c>
      <c r="AP16" s="232" t="n">
        <f aca="false">SUM(T46:T49)</f>
        <v>230782.17532191</v>
      </c>
    </row>
    <row r="17" customFormat="false" ht="13.5" hidden="false" customHeight="false" outlineLevel="0" collapsed="false">
      <c r="B17" s="235" t="s">
        <v>141</v>
      </c>
      <c r="C17" s="236" t="n">
        <v>2129.737845683</v>
      </c>
      <c r="D17" s="236" t="n">
        <v>1137.171375874</v>
      </c>
      <c r="E17" s="236" t="n">
        <v>379.630521737</v>
      </c>
      <c r="F17" s="236" t="n">
        <v>217.762933905</v>
      </c>
      <c r="G17" s="236" t="n">
        <v>767.998003395</v>
      </c>
      <c r="H17" s="236" t="n">
        <v>300.104801087</v>
      </c>
      <c r="I17" s="236" t="n">
        <v>1440.901950554</v>
      </c>
      <c r="J17" s="236" t="n">
        <v>533.822272266</v>
      </c>
      <c r="K17" s="236" t="n">
        <v>8617.294981685</v>
      </c>
      <c r="L17" s="236" t="n">
        <v>2430.832801305</v>
      </c>
      <c r="M17" s="236" t="n">
        <v>61.492578129</v>
      </c>
      <c r="N17" s="236" t="n">
        <v>1510.592303133</v>
      </c>
      <c r="O17" s="236" t="n">
        <v>7349.2586022</v>
      </c>
      <c r="P17" s="236" t="n">
        <v>488.157011903</v>
      </c>
      <c r="Q17" s="236" t="n">
        <v>653.076621374</v>
      </c>
      <c r="R17" s="236" t="n">
        <v>1814.491775165</v>
      </c>
      <c r="S17" s="236" t="n">
        <v>116.216738934</v>
      </c>
      <c r="T17" s="237" t="n">
        <f aca="false">SUM(C17:S17)</f>
        <v>29948.543118329</v>
      </c>
      <c r="U17" s="241" t="n">
        <f aca="false">(T17-T13)/T13</f>
        <v>0.194831002763159</v>
      </c>
      <c r="V17" s="183"/>
      <c r="X17" s="230" t="n">
        <v>2006</v>
      </c>
      <c r="Y17" s="231" t="n">
        <f aca="false">SUM(C50:C53)</f>
        <v>22018.25501368</v>
      </c>
      <c r="Z17" s="231" t="n">
        <f aca="false">SUM(D50:D53)</f>
        <v>8213.66297688</v>
      </c>
      <c r="AA17" s="231" t="n">
        <f aca="false">SUM(E50:E53)</f>
        <v>4208.33284347</v>
      </c>
      <c r="AB17" s="231" t="n">
        <f aca="false">SUM(F50:F53)</f>
        <v>2305.89833457</v>
      </c>
      <c r="AC17" s="231" t="n">
        <f aca="false">SUM(G50:G53)</f>
        <v>5081.28899949</v>
      </c>
      <c r="AD17" s="231" t="n">
        <f aca="false">SUM(H50:H53)</f>
        <v>2276.47102612</v>
      </c>
      <c r="AE17" s="231" t="n">
        <f aca="false">SUM(I50:I53)</f>
        <v>9003.47131343</v>
      </c>
      <c r="AF17" s="231" t="n">
        <f aca="false">SUM(J50:J53)</f>
        <v>5927.38977401</v>
      </c>
      <c r="AG17" s="231" t="n">
        <f aca="false">SUM(K50:K53)</f>
        <v>74523.52495037</v>
      </c>
      <c r="AH17" s="231" t="n">
        <f aca="false">SUM(L50:L53)</f>
        <v>20328.61072503</v>
      </c>
      <c r="AI17" s="231" t="n">
        <f aca="false">SUM(M50:M53)</f>
        <v>963.35786322</v>
      </c>
      <c r="AJ17" s="231" t="n">
        <f aca="false">SUM(N50:N53)</f>
        <v>15639.4056516</v>
      </c>
      <c r="AK17" s="231" t="n">
        <f aca="false">SUM(O50:O53)</f>
        <v>57662.91588006</v>
      </c>
      <c r="AL17" s="231" t="n">
        <f aca="false">SUM(P50:P53)</f>
        <v>8523.10834313</v>
      </c>
      <c r="AM17" s="231" t="n">
        <f aca="false">SUM(Q50:Q53)</f>
        <v>5250.62457676</v>
      </c>
      <c r="AN17" s="231" t="n">
        <f aca="false">SUM(R50:R53)</f>
        <v>17475.02068018</v>
      </c>
      <c r="AO17" s="231" t="n">
        <f aca="false">SUM(S50:S53)</f>
        <v>809.13209776</v>
      </c>
      <c r="AP17" s="232" t="n">
        <f aca="false">SUM(T50:T53)</f>
        <v>260210.47104976</v>
      </c>
    </row>
    <row r="18" customFormat="false" ht="12.75" hidden="false" customHeight="false" outlineLevel="0" collapsed="false">
      <c r="B18" s="238" t="s">
        <v>142</v>
      </c>
      <c r="C18" s="239" t="n">
        <v>1880.559087703</v>
      </c>
      <c r="D18" s="239" t="n">
        <v>978.981730602</v>
      </c>
      <c r="E18" s="239" t="n">
        <v>408.905050831</v>
      </c>
      <c r="F18" s="239" t="n">
        <v>266.000904675</v>
      </c>
      <c r="G18" s="239" t="n">
        <v>721.057636757</v>
      </c>
      <c r="H18" s="239" t="n">
        <v>319.016330851</v>
      </c>
      <c r="I18" s="239" t="n">
        <v>1652.485723962</v>
      </c>
      <c r="J18" s="239" t="n">
        <v>506.98661427</v>
      </c>
      <c r="K18" s="239" t="n">
        <v>8801.691018929</v>
      </c>
      <c r="L18" s="239" t="n">
        <v>2409.089742064</v>
      </c>
      <c r="M18" s="239" t="n">
        <v>54.405621529</v>
      </c>
      <c r="N18" s="239" t="n">
        <v>1464.644974725</v>
      </c>
      <c r="O18" s="239" t="n">
        <v>7062.348206302</v>
      </c>
      <c r="P18" s="239" t="n">
        <v>449.34563919</v>
      </c>
      <c r="Q18" s="239" t="n">
        <v>629.907729504</v>
      </c>
      <c r="R18" s="239" t="n">
        <v>1747.752709406</v>
      </c>
      <c r="S18" s="239" t="n">
        <v>118.862182174</v>
      </c>
      <c r="T18" s="228" t="n">
        <f aca="false">SUM(C18:S18)</f>
        <v>29472.040903474</v>
      </c>
      <c r="U18" s="240" t="n">
        <f aca="false">(T18-T14)/T14</f>
        <v>0.188731330929528</v>
      </c>
      <c r="V18" s="183"/>
      <c r="X18" s="230" t="n">
        <v>2007</v>
      </c>
      <c r="Y18" s="231" t="n">
        <f aca="false">SUM(C54:C57)</f>
        <v>24007.00907833</v>
      </c>
      <c r="Z18" s="231" t="n">
        <f aca="false">SUM(D54:D57)</f>
        <v>9047.68504689</v>
      </c>
      <c r="AA18" s="231" t="n">
        <f aca="false">SUM(E54:E57)</f>
        <v>4572.95512558</v>
      </c>
      <c r="AB18" s="231" t="n">
        <f aca="false">SUM(F54:F57)</f>
        <v>2070.24676703</v>
      </c>
      <c r="AC18" s="231" t="n">
        <f aca="false">SUM(G54:G57)</f>
        <v>5324.70196587</v>
      </c>
      <c r="AD18" s="231" t="n">
        <f aca="false">SUM(H54:H57)</f>
        <v>2728.94223699</v>
      </c>
      <c r="AE18" s="231" t="n">
        <f aca="false">SUM(I54:I57)</f>
        <v>9709.41367609</v>
      </c>
      <c r="AF18" s="231" t="n">
        <f aca="false">SUM(J54:J57)</f>
        <v>8147.60341022</v>
      </c>
      <c r="AG18" s="231" t="n">
        <f aca="false">SUM(K54:K57)</f>
        <v>80214.93905536</v>
      </c>
      <c r="AH18" s="231" t="n">
        <f aca="false">SUM(L54:L57)</f>
        <v>23498.94567253</v>
      </c>
      <c r="AI18" s="231" t="n">
        <f aca="false">SUM(M54:M57)</f>
        <v>990.75973892</v>
      </c>
      <c r="AJ18" s="231" t="n">
        <f aca="false">SUM(N54:N57)</f>
        <v>16150.59903487</v>
      </c>
      <c r="AK18" s="231" t="n">
        <f aca="false">SUM(O54:O57)</f>
        <v>62353.70031824</v>
      </c>
      <c r="AL18" s="231" t="n">
        <f aca="false">SUM(P54:P57)</f>
        <v>8924.09728398</v>
      </c>
      <c r="AM18" s="231" t="n">
        <f aca="false">SUM(Q54:Q57)</f>
        <v>5275.20692296</v>
      </c>
      <c r="AN18" s="231" t="n">
        <f aca="false">SUM(R54:R57)</f>
        <v>18900.4177143</v>
      </c>
      <c r="AO18" s="231" t="n">
        <f aca="false">SUM(S54:S57)</f>
        <v>927.31031548</v>
      </c>
      <c r="AP18" s="232" t="n">
        <f aca="false">SUM(T54:T57)</f>
        <v>282844.53336364</v>
      </c>
    </row>
    <row r="19" customFormat="false" ht="12.75" hidden="false" customHeight="false" outlineLevel="0" collapsed="false">
      <c r="B19" s="230" t="s">
        <v>143</v>
      </c>
      <c r="C19" s="231" t="n">
        <v>1892.679509027</v>
      </c>
      <c r="D19" s="231" t="n">
        <v>1109.936614054</v>
      </c>
      <c r="E19" s="231" t="n">
        <v>397.473919874</v>
      </c>
      <c r="F19" s="231" t="n">
        <v>336.40693405</v>
      </c>
      <c r="G19" s="231" t="n">
        <v>707.789027368</v>
      </c>
      <c r="H19" s="231" t="n">
        <v>391.557435423</v>
      </c>
      <c r="I19" s="231" t="n">
        <v>1779.803226542</v>
      </c>
      <c r="J19" s="231" t="n">
        <v>552.877676823</v>
      </c>
      <c r="K19" s="231" t="n">
        <v>9306.876623922</v>
      </c>
      <c r="L19" s="231" t="n">
        <v>2352.933754942</v>
      </c>
      <c r="M19" s="231" t="n">
        <v>76.802556654</v>
      </c>
      <c r="N19" s="231" t="n">
        <v>1592.285732591</v>
      </c>
      <c r="O19" s="231" t="n">
        <v>7434.530498368</v>
      </c>
      <c r="P19" s="231" t="n">
        <v>443.877034841</v>
      </c>
      <c r="Q19" s="231" t="n">
        <v>739.535489966</v>
      </c>
      <c r="R19" s="231" t="n">
        <v>1823.42725019</v>
      </c>
      <c r="S19" s="231" t="n">
        <v>131.452050909</v>
      </c>
      <c r="T19" s="233" t="n">
        <f aca="false">SUM(C19:S19)</f>
        <v>31070.245335544</v>
      </c>
      <c r="U19" s="234" t="n">
        <f aca="false">(T19-T15)/T15</f>
        <v>0.120919278131838</v>
      </c>
      <c r="V19" s="183"/>
      <c r="X19" s="230" t="n">
        <v>2008</v>
      </c>
      <c r="Y19" s="231" t="n">
        <f aca="false">SUM(C58:C61)</f>
        <v>27371.27778402</v>
      </c>
      <c r="Z19" s="231" t="n">
        <f aca="false">SUM(D58:D61)</f>
        <v>8054.05010874</v>
      </c>
      <c r="AA19" s="231" t="n">
        <f aca="false">SUM(E58:E61)</f>
        <v>4760.0741111</v>
      </c>
      <c r="AB19" s="231" t="n">
        <f aca="false">SUM(F58:F61)</f>
        <v>1850.19269046</v>
      </c>
      <c r="AC19" s="231" t="n">
        <f aca="false">SUM(G58:G61)</f>
        <v>5506.74553365</v>
      </c>
      <c r="AD19" s="231" t="n">
        <f aca="false">SUM(H58:H61)</f>
        <v>2640.29521059</v>
      </c>
      <c r="AE19" s="231" t="n">
        <f aca="false">SUM(I58:I61)</f>
        <v>9016.95192637</v>
      </c>
      <c r="AF19" s="231" t="n">
        <f aca="false">SUM(J58:J61)</f>
        <v>6666.5863628</v>
      </c>
      <c r="AG19" s="231" t="n">
        <f aca="false">SUM(K58:K61)</f>
        <v>77126.9461816899</v>
      </c>
      <c r="AH19" s="231" t="n">
        <f aca="false">SUM(L58:L61)</f>
        <v>23372.37605326</v>
      </c>
      <c r="AI19" s="231" t="n">
        <f aca="false">SUM(M58:M61)</f>
        <v>1357.55547503</v>
      </c>
      <c r="AJ19" s="231" t="n">
        <f aca="false">SUM(N58:N61)</f>
        <v>15496.19904317</v>
      </c>
      <c r="AK19" s="231" t="n">
        <f aca="false">SUM(O58:O61)</f>
        <v>61775.34094124</v>
      </c>
      <c r="AL19" s="231" t="n">
        <f aca="false">SUM(P58:P61)</f>
        <v>10287.28512372</v>
      </c>
      <c r="AM19" s="231" t="n">
        <f aca="false">SUM(Q58:Q61)</f>
        <v>4908.59257584</v>
      </c>
      <c r="AN19" s="231" t="n">
        <f aca="false">SUM(R58:R61)</f>
        <v>20117.42641743</v>
      </c>
      <c r="AO19" s="231" t="n">
        <f aca="false">SUM(S58:S61)</f>
        <v>924.43592877</v>
      </c>
      <c r="AP19" s="232" t="n">
        <f aca="false">SUM(T58:T61)</f>
        <v>281232.33146788</v>
      </c>
    </row>
    <row r="20" customFormat="false" ht="13.5" hidden="false" customHeight="true" outlineLevel="0" collapsed="false">
      <c r="B20" s="230" t="s">
        <v>144</v>
      </c>
      <c r="C20" s="231" t="n">
        <v>1719.135918525</v>
      </c>
      <c r="D20" s="231" t="n">
        <v>962.301462322</v>
      </c>
      <c r="E20" s="231" t="n">
        <v>350.296080624</v>
      </c>
      <c r="F20" s="231" t="n">
        <v>145.785647711</v>
      </c>
      <c r="G20" s="231" t="n">
        <v>624.301768537</v>
      </c>
      <c r="H20" s="231" t="n">
        <v>321.511873101</v>
      </c>
      <c r="I20" s="231" t="n">
        <v>1469.466912521</v>
      </c>
      <c r="J20" s="231" t="n">
        <v>531.361573054</v>
      </c>
      <c r="K20" s="231" t="n">
        <v>8516.24936829</v>
      </c>
      <c r="L20" s="231" t="n">
        <v>2024.634561551</v>
      </c>
      <c r="M20" s="231" t="n">
        <v>67.38671996</v>
      </c>
      <c r="N20" s="231" t="n">
        <v>1534.40014415</v>
      </c>
      <c r="O20" s="231" t="n">
        <v>6930.837762413</v>
      </c>
      <c r="P20" s="231" t="n">
        <v>455.537191407</v>
      </c>
      <c r="Q20" s="231" t="n">
        <v>696.571553172</v>
      </c>
      <c r="R20" s="231" t="n">
        <v>1641.086404066</v>
      </c>
      <c r="S20" s="231" t="n">
        <v>118.970466287</v>
      </c>
      <c r="T20" s="233" t="n">
        <f aca="false">SUM(C20:S20)</f>
        <v>28109.835407691</v>
      </c>
      <c r="U20" s="234" t="n">
        <f aca="false">(T20-T16)/T16</f>
        <v>0.105598649495195</v>
      </c>
      <c r="X20" s="230" t="n">
        <v>2009</v>
      </c>
      <c r="Y20" s="231" t="n">
        <f aca="false">SUM(C62:C65)</f>
        <v>18073.07718677</v>
      </c>
      <c r="Z20" s="231" t="n">
        <f aca="false">SUM(D62:D65)</f>
        <v>6136.12490099</v>
      </c>
      <c r="AA20" s="231" t="n">
        <f aca="false">SUM(E62:E65)</f>
        <v>2864.64572386</v>
      </c>
      <c r="AB20" s="231" t="n">
        <f aca="false">SUM(F62:F65)</f>
        <v>1155.97757726</v>
      </c>
      <c r="AC20" s="231" t="n">
        <f aca="false">SUM(G62:G65)</f>
        <v>3674.42823307</v>
      </c>
      <c r="AD20" s="231" t="n">
        <f aca="false">SUM(H62:H65)</f>
        <v>1510.95168111</v>
      </c>
      <c r="AE20" s="231" t="n">
        <f aca="false">SUM(I62:I65)</f>
        <v>7860.78503671</v>
      </c>
      <c r="AF20" s="231" t="n">
        <f aca="false">SUM(J62:J65)</f>
        <v>4748.55250025</v>
      </c>
      <c r="AG20" s="231" t="n">
        <f aca="false">SUM(K62:K65)</f>
        <v>57456.24082731</v>
      </c>
      <c r="AH20" s="231" t="n">
        <f aca="false">SUM(L62:L65)</f>
        <v>16253.90528651</v>
      </c>
      <c r="AI20" s="231" t="n">
        <f aca="false">SUM(M62:M65)</f>
        <v>919.98534323</v>
      </c>
      <c r="AJ20" s="231" t="n">
        <f aca="false">SUM(N62:N65)</f>
        <v>13164.24879048</v>
      </c>
      <c r="AK20" s="231" t="n">
        <f aca="false">SUM(O62:O65)</f>
        <v>47370.12880652</v>
      </c>
      <c r="AL20" s="231" t="n">
        <f aca="false">SUM(P62:P65)</f>
        <v>6433.26576777</v>
      </c>
      <c r="AM20" s="231" t="n">
        <f aca="false">SUM(Q62:Q65)</f>
        <v>3569.92581822</v>
      </c>
      <c r="AN20" s="231" t="n">
        <f aca="false">SUM(R62:R65)</f>
        <v>12294.15162748</v>
      </c>
      <c r="AO20" s="231" t="n">
        <f aca="false">SUM(S62:S65)</f>
        <v>791.14065978</v>
      </c>
      <c r="AP20" s="232" t="n">
        <f aca="false">SUM(T62:T65)</f>
        <v>204277.53576732</v>
      </c>
    </row>
    <row r="21" customFormat="false" ht="13.5" hidden="false" customHeight="false" outlineLevel="0" collapsed="false">
      <c r="B21" s="235" t="s">
        <v>145</v>
      </c>
      <c r="C21" s="236" t="n">
        <v>1838.094017708</v>
      </c>
      <c r="D21" s="236" t="n">
        <v>1298.071754042</v>
      </c>
      <c r="E21" s="236" t="n">
        <v>360.777771587</v>
      </c>
      <c r="F21" s="236" t="n">
        <v>293.88604741</v>
      </c>
      <c r="G21" s="236" t="n">
        <v>735.555817949</v>
      </c>
      <c r="H21" s="236" t="n">
        <v>392.820540304</v>
      </c>
      <c r="I21" s="236" t="n">
        <v>1785.46685619</v>
      </c>
      <c r="J21" s="236" t="n">
        <v>671.072054382</v>
      </c>
      <c r="K21" s="236" t="n">
        <v>9139.485844822</v>
      </c>
      <c r="L21" s="236" t="n">
        <v>2664.31775751</v>
      </c>
      <c r="M21" s="236" t="n">
        <v>86.262359334</v>
      </c>
      <c r="N21" s="236" t="n">
        <v>1682.204341872</v>
      </c>
      <c r="O21" s="236" t="n">
        <v>8440.174835622</v>
      </c>
      <c r="P21" s="236" t="n">
        <v>499.098285876</v>
      </c>
      <c r="Q21" s="236" t="n">
        <v>818.442170911</v>
      </c>
      <c r="R21" s="236" t="n">
        <v>1693.585734022</v>
      </c>
      <c r="S21" s="236" t="n">
        <v>120.802144063</v>
      </c>
      <c r="T21" s="237" t="n">
        <f aca="false">SUM(C21:S21)</f>
        <v>32520.118333604</v>
      </c>
      <c r="U21" s="241" t="n">
        <f aca="false">(T21-T17)/T17</f>
        <v>0.0858664545088057</v>
      </c>
      <c r="V21" s="183"/>
      <c r="X21" s="230" t="n">
        <v>2010</v>
      </c>
      <c r="Y21" s="231" t="n">
        <f aca="false">SUM(C66:C69)</f>
        <v>23266.98988726</v>
      </c>
      <c r="Z21" s="231" t="n">
        <f aca="false">SUM(D66:D69)</f>
        <v>7089.85491712</v>
      </c>
      <c r="AA21" s="231" t="n">
        <f aca="false">SUM(E66:E69)</f>
        <v>3713.80192662</v>
      </c>
      <c r="AB21" s="231" t="n">
        <f aca="false">SUM(F66:F69)</f>
        <v>1565.08996405</v>
      </c>
      <c r="AC21" s="231" t="n">
        <f aca="false">SUM(G66:G69)</f>
        <v>4712.74208455</v>
      </c>
      <c r="AD21" s="231" t="n">
        <f aca="false">SUM(H66:H69)</f>
        <v>1957.80590373</v>
      </c>
      <c r="AE21" s="231" t="n">
        <f aca="false">SUM(I66:I69)</f>
        <v>9017.29342801</v>
      </c>
      <c r="AF21" s="231" t="n">
        <f aca="false">SUM(J66:J69)</f>
        <v>5201.41666047</v>
      </c>
      <c r="AG21" s="231" t="n">
        <f aca="false">SUM(K66:K69)</f>
        <v>67296.19492037</v>
      </c>
      <c r="AH21" s="231" t="n">
        <f aca="false">SUM(L66:L69)</f>
        <v>19461.46369793</v>
      </c>
      <c r="AI21" s="231" t="n">
        <f aca="false">SUM(M66:M69)</f>
        <v>976.53089255</v>
      </c>
      <c r="AJ21" s="231" t="n">
        <f aca="false">SUM(N66:N69)</f>
        <v>13699.69617862</v>
      </c>
      <c r="AK21" s="231" t="n">
        <f aca="false">SUM(O66:O69)</f>
        <v>51413.38393393</v>
      </c>
      <c r="AL21" s="231" t="n">
        <f aca="false">SUM(P66:P69)</f>
        <v>7542.30679972</v>
      </c>
      <c r="AM21" s="231" t="n">
        <f aca="false">SUM(Q66:Q69)</f>
        <v>4493.31393224</v>
      </c>
      <c r="AN21" s="231" t="n">
        <f aca="false">SUM(R66:R69)</f>
        <v>15430.26963623</v>
      </c>
      <c r="AO21" s="231" t="n">
        <f aca="false">SUM(S66:S69)</f>
        <v>981.36561586</v>
      </c>
      <c r="AP21" s="232" t="n">
        <f aca="false">SUM(T66:T69)</f>
        <v>237819.52037926</v>
      </c>
    </row>
    <row r="22" customFormat="false" ht="12.75" hidden="false" customHeight="false" outlineLevel="0" collapsed="false">
      <c r="B22" s="238" t="s">
        <v>146</v>
      </c>
      <c r="C22" s="239" t="n">
        <v>1803.155647135</v>
      </c>
      <c r="D22" s="239" t="n">
        <v>1136.613935747</v>
      </c>
      <c r="E22" s="239" t="n">
        <v>354.100008152</v>
      </c>
      <c r="F22" s="239" t="n">
        <v>267.350324469</v>
      </c>
      <c r="G22" s="239" t="n">
        <v>812.648308918</v>
      </c>
      <c r="H22" s="239" t="n">
        <v>396.140789451</v>
      </c>
      <c r="I22" s="239" t="n">
        <v>1876.858286912</v>
      </c>
      <c r="J22" s="239" t="n">
        <v>589.372151546</v>
      </c>
      <c r="K22" s="239" t="n">
        <v>9541.964758446</v>
      </c>
      <c r="L22" s="239" t="n">
        <v>2557.309871312</v>
      </c>
      <c r="M22" s="239" t="n">
        <v>74.23338038</v>
      </c>
      <c r="N22" s="239" t="n">
        <v>1406.732834947</v>
      </c>
      <c r="O22" s="239" t="n">
        <v>7773.203814055</v>
      </c>
      <c r="P22" s="239" t="n">
        <v>443.847981777</v>
      </c>
      <c r="Q22" s="239" t="n">
        <v>799.068722827</v>
      </c>
      <c r="R22" s="239" t="n">
        <v>1659.230085893</v>
      </c>
      <c r="S22" s="239" t="n">
        <v>134.290592944</v>
      </c>
      <c r="T22" s="228" t="n">
        <f aca="false">SUM(C22:S22)</f>
        <v>31626.121494911</v>
      </c>
      <c r="U22" s="240" t="n">
        <f aca="false">(T22-T18)/T18</f>
        <v>0.0730889522884411</v>
      </c>
      <c r="X22" s="230" t="str">
        <f aca="false">EXPT_TN!$P22</f>
        <v>2011</v>
      </c>
      <c r="Y22" s="231" t="n">
        <f aca="false">SUM(C70:C73)</f>
        <v>29375.99838607</v>
      </c>
      <c r="Z22" s="231" t="n">
        <f aca="false">SUM(D70:D73)</f>
        <v>7988.28892725</v>
      </c>
      <c r="AA22" s="231" t="n">
        <f aca="false">SUM(E70:E73)</f>
        <v>4193.20194185</v>
      </c>
      <c r="AB22" s="231" t="n">
        <f aca="false">SUM(F70:F73)</f>
        <v>1504.53472784</v>
      </c>
      <c r="AC22" s="231" t="n">
        <f aca="false">SUM(G70:G73)</f>
        <v>4731.32966321</v>
      </c>
      <c r="AD22" s="231" t="n">
        <f aca="false">SUM(H70:H73)</f>
        <v>1990.03991714</v>
      </c>
      <c r="AE22" s="231" t="n">
        <f aca="false">SUM(I70:I73)</f>
        <v>10352.93813531</v>
      </c>
      <c r="AF22" s="231" t="n">
        <f aca="false">SUM(J70:J73)</f>
        <v>5124.88125966</v>
      </c>
      <c r="AG22" s="231" t="n">
        <f aca="false">SUM(K70:K73)</f>
        <v>71536.72942297</v>
      </c>
      <c r="AH22" s="231" t="n">
        <f aca="false">SUM(L70:L73)</f>
        <v>20636.48811584</v>
      </c>
      <c r="AI22" s="231" t="n">
        <f aca="false">SUM(M70:M73)</f>
        <v>1016.00173884</v>
      </c>
      <c r="AJ22" s="231" t="n">
        <f aca="false">SUM(N70:N73)</f>
        <v>14332.30898885</v>
      </c>
      <c r="AK22" s="231" t="n">
        <f aca="false">SUM(O70:O73)</f>
        <v>53390.2756402201</v>
      </c>
      <c r="AL22" s="231" t="n">
        <f aca="false">SUM(P70:P73)</f>
        <v>10301.19264591</v>
      </c>
      <c r="AM22" s="231" t="n">
        <f aca="false">SUM(Q70:Q73)</f>
        <v>5360.48471072</v>
      </c>
      <c r="AN22" s="231" t="n">
        <f aca="false">SUM(R70:R73)</f>
        <v>17308.69207914</v>
      </c>
      <c r="AO22" s="231" t="n">
        <f aca="false">SUM(S70:S73)</f>
        <v>1121.47168149</v>
      </c>
      <c r="AP22" s="232" t="n">
        <f aca="false">SUM(T70:T73)</f>
        <v>260264.85798231</v>
      </c>
    </row>
    <row r="23" customFormat="false" ht="12.75" hidden="false" customHeight="false" outlineLevel="0" collapsed="false">
      <c r="B23" s="230" t="s">
        <v>148</v>
      </c>
      <c r="C23" s="231" t="n">
        <v>2137.83513683</v>
      </c>
      <c r="D23" s="231" t="n">
        <v>1265.724858148</v>
      </c>
      <c r="E23" s="231" t="n">
        <v>376.873716846</v>
      </c>
      <c r="F23" s="231" t="n">
        <v>383.032665476</v>
      </c>
      <c r="G23" s="231" t="n">
        <v>710.393661941</v>
      </c>
      <c r="H23" s="231" t="n">
        <v>358.420271355</v>
      </c>
      <c r="I23" s="231" t="n">
        <v>1996.977677864</v>
      </c>
      <c r="J23" s="231" t="n">
        <v>702.278145722</v>
      </c>
      <c r="K23" s="231" t="n">
        <v>10053.863327216</v>
      </c>
      <c r="L23" s="231" t="n">
        <v>2690.646602102</v>
      </c>
      <c r="M23" s="231" t="n">
        <v>81.353181505</v>
      </c>
      <c r="N23" s="231" t="n">
        <v>1758.993521744</v>
      </c>
      <c r="O23" s="231" t="n">
        <v>9016.306846066</v>
      </c>
      <c r="P23" s="231" t="n">
        <v>515.081207673</v>
      </c>
      <c r="Q23" s="231" t="n">
        <v>836.488496014</v>
      </c>
      <c r="R23" s="231" t="n">
        <v>1870.519663507</v>
      </c>
      <c r="S23" s="231" t="n">
        <v>146.135433439</v>
      </c>
      <c r="T23" s="233" t="n">
        <f aca="false">SUM(C23:S23)</f>
        <v>34900.924413448</v>
      </c>
      <c r="U23" s="234" t="n">
        <f aca="false">(T23-T19)/T19</f>
        <v>0.123290918257467</v>
      </c>
      <c r="V23" s="183"/>
      <c r="X23" s="230" t="str">
        <f aca="false">EXPT_TN!$P23</f>
        <v>2012</v>
      </c>
      <c r="Y23" s="231" t="n">
        <f aca="false">SUM(C74:C77)</f>
        <v>31536.79571614</v>
      </c>
      <c r="Z23" s="231" t="n">
        <f aca="false">SUM(D74:D77)</f>
        <v>6824.02581047</v>
      </c>
      <c r="AA23" s="231" t="n">
        <f aca="false">SUM(E74:E77)</f>
        <v>3868.11898481</v>
      </c>
      <c r="AB23" s="231" t="n">
        <f aca="false">SUM(F74:F77)</f>
        <v>1415.28917762</v>
      </c>
      <c r="AC23" s="231" t="n">
        <f aca="false">SUM(G74:G77)</f>
        <v>4788.05299514</v>
      </c>
      <c r="AD23" s="231" t="n">
        <f aca="false">SUM(H74:H77)</f>
        <v>1754.4689032</v>
      </c>
      <c r="AE23" s="231" t="n">
        <f aca="false">SUM(I74:I77)</f>
        <v>10875.99452115</v>
      </c>
      <c r="AF23" s="231" t="n">
        <f aca="false">SUM(J74:J77)</f>
        <v>4897.55899853</v>
      </c>
      <c r="AG23" s="231" t="n">
        <f aca="false">SUM(K74:K77)</f>
        <v>69770.0835099801</v>
      </c>
      <c r="AH23" s="231" t="n">
        <f aca="false">SUM(L74:L77)</f>
        <v>19309.42477787</v>
      </c>
      <c r="AI23" s="231" t="n">
        <f aca="false">SUM(M74:M77)</f>
        <v>943.38889061</v>
      </c>
      <c r="AJ23" s="231" t="n">
        <f aca="false">SUM(N74:N77)</f>
        <v>15008.875891</v>
      </c>
      <c r="AK23" s="231" t="n">
        <f aca="false">SUM(O74:O77)</f>
        <v>50338.6386245001</v>
      </c>
      <c r="AL23" s="231" t="n">
        <f aca="false">SUM(P74:P77)</f>
        <v>12700.04442257</v>
      </c>
      <c r="AM23" s="231" t="n">
        <f aca="false">SUM(Q74:Q77)</f>
        <v>4323.87378524</v>
      </c>
      <c r="AN23" s="231" t="n">
        <f aca="false">SUM(R74:R77)</f>
        <v>15822.24967026</v>
      </c>
      <c r="AO23" s="231" t="n">
        <f aca="false">SUM(S74:S77)</f>
        <v>995.29319807</v>
      </c>
      <c r="AP23" s="232" t="n">
        <f aca="false">SUM(T74:T77)</f>
        <v>255172.17787716</v>
      </c>
    </row>
    <row r="24" customFormat="false" ht="12.75" hidden="false" customHeight="false" outlineLevel="0" collapsed="false">
      <c r="B24" s="230" t="s">
        <v>150</v>
      </c>
      <c r="C24" s="231" t="n">
        <v>2269.361483295</v>
      </c>
      <c r="D24" s="231" t="n">
        <v>1067.554784832</v>
      </c>
      <c r="E24" s="231" t="n">
        <v>388.282474834</v>
      </c>
      <c r="F24" s="231" t="n">
        <v>363.615002193</v>
      </c>
      <c r="G24" s="231" t="n">
        <v>762.912225876</v>
      </c>
      <c r="H24" s="231" t="n">
        <v>342.366684426</v>
      </c>
      <c r="I24" s="231" t="n">
        <v>1715.952817098</v>
      </c>
      <c r="J24" s="231" t="n">
        <v>671.460590337</v>
      </c>
      <c r="K24" s="231" t="n">
        <v>9440.342645332</v>
      </c>
      <c r="L24" s="231" t="n">
        <v>2399.502007294</v>
      </c>
      <c r="M24" s="231" t="n">
        <v>81.612057132</v>
      </c>
      <c r="N24" s="231" t="n">
        <v>1630.997059896</v>
      </c>
      <c r="O24" s="231" t="n">
        <v>8484.278614065</v>
      </c>
      <c r="P24" s="231" t="n">
        <v>558.429419372</v>
      </c>
      <c r="Q24" s="231" t="n">
        <v>740.104257214</v>
      </c>
      <c r="R24" s="231" t="n">
        <v>1863.299428247</v>
      </c>
      <c r="S24" s="231" t="n">
        <v>133.047514804</v>
      </c>
      <c r="T24" s="233" t="n">
        <f aca="false">SUM(C24:S24)</f>
        <v>32913.119066247</v>
      </c>
      <c r="U24" s="234" t="n">
        <f aca="false">(T24-T20)/T20</f>
        <v>0.17087555259188</v>
      </c>
      <c r="X24" s="230" t="n">
        <f aca="false">EXPT_TN!$P24</f>
        <v>2013</v>
      </c>
      <c r="Y24" s="231" t="n">
        <f aca="false">SUM(C78:C81)</f>
        <v>30625.79606809</v>
      </c>
      <c r="Z24" s="231" t="n">
        <f aca="false">SUM(D78:D81)</f>
        <v>6965.69509569</v>
      </c>
      <c r="AA24" s="231" t="n">
        <f aca="false">SUM(E78:E81)</f>
        <v>3440.64984707</v>
      </c>
      <c r="AB24" s="231" t="n">
        <f aca="false">SUM(F78:F81)</f>
        <v>1383.51949885</v>
      </c>
      <c r="AC24" s="231" t="n">
        <f aca="false">SUM(G78:G81)</f>
        <v>4362.91223047</v>
      </c>
      <c r="AD24" s="231" t="n">
        <f aca="false">SUM(H78:H81)</f>
        <v>1742.77254163</v>
      </c>
      <c r="AE24" s="231" t="n">
        <f aca="false">SUM(I78:I81)</f>
        <v>10770.15908621</v>
      </c>
      <c r="AF24" s="231" t="n">
        <f aca="false">SUM(J78:J81)</f>
        <v>5717.27330294</v>
      </c>
      <c r="AG24" s="231" t="n">
        <f aca="false">SUM(K78:K81)</f>
        <v>67380.84191445</v>
      </c>
      <c r="AH24" s="231" t="n">
        <f aca="false">SUM(L78:L81)</f>
        <v>20837.57629424</v>
      </c>
      <c r="AI24" s="231" t="n">
        <f aca="false">SUM(M78:M81)</f>
        <v>1123.2428426</v>
      </c>
      <c r="AJ24" s="231" t="n">
        <f aca="false">SUM(N78:N81)</f>
        <v>14639.49212029</v>
      </c>
      <c r="AK24" s="231" t="n">
        <f aca="false">SUM(O78:O81)</f>
        <v>47579.31698246</v>
      </c>
      <c r="AL24" s="231" t="n">
        <f aca="false">SUM(P78:P81)</f>
        <v>11912.43481512</v>
      </c>
      <c r="AM24" s="231" t="n">
        <f aca="false">SUM(Q78:Q81)</f>
        <v>3916.55524156</v>
      </c>
      <c r="AN24" s="231" t="n">
        <f aca="false">SUM(R78:R81)</f>
        <v>15951.76224518</v>
      </c>
      <c r="AO24" s="231" t="n">
        <f aca="false">SUM(S78:S81)</f>
        <v>1067.08588911</v>
      </c>
      <c r="AP24" s="232" t="n">
        <f aca="false">SUM(T78:T81)</f>
        <v>249417.08601596</v>
      </c>
    </row>
    <row r="25" customFormat="false" ht="13.5" hidden="false" customHeight="false" outlineLevel="0" collapsed="false">
      <c r="B25" s="235" t="s">
        <v>151</v>
      </c>
      <c r="C25" s="236" t="n">
        <v>2463.197845303</v>
      </c>
      <c r="D25" s="236" t="n">
        <v>1376.108678093</v>
      </c>
      <c r="E25" s="236" t="n">
        <v>438.604594664</v>
      </c>
      <c r="F25" s="236" t="n">
        <v>454.112631939</v>
      </c>
      <c r="G25" s="236" t="n">
        <v>849.558252718</v>
      </c>
      <c r="H25" s="236" t="n">
        <v>348.752316883</v>
      </c>
      <c r="I25" s="236" t="n">
        <v>2114.473940111</v>
      </c>
      <c r="J25" s="236" t="n">
        <v>757.723693934</v>
      </c>
      <c r="K25" s="236" t="n">
        <v>10888.459599727</v>
      </c>
      <c r="L25" s="236" t="n">
        <v>2933.443504964</v>
      </c>
      <c r="M25" s="236" t="n">
        <v>109.579455205</v>
      </c>
      <c r="N25" s="236" t="n">
        <v>1803.165035256</v>
      </c>
      <c r="O25" s="236" t="n">
        <v>9985.376967346</v>
      </c>
      <c r="P25" s="236" t="n">
        <v>566.069993061</v>
      </c>
      <c r="Q25" s="236" t="n">
        <v>827.577691344</v>
      </c>
      <c r="R25" s="236" t="n">
        <v>2134.54650521</v>
      </c>
      <c r="S25" s="236" t="n">
        <v>151.584505794</v>
      </c>
      <c r="T25" s="237" t="n">
        <f aca="false">SUM(C25:S25)</f>
        <v>38202.335211552</v>
      </c>
      <c r="U25" s="241" t="n">
        <f aca="false">(T25-T21)/T21</f>
        <v>0.174729280492082</v>
      </c>
      <c r="V25" s="183"/>
      <c r="X25" s="230" t="n">
        <f aca="false">EXPT_TN!$P25</f>
        <v>2014</v>
      </c>
      <c r="Y25" s="231" t="n">
        <f aca="false">SUM(C82:C85)</f>
        <v>30957.91152739</v>
      </c>
      <c r="Z25" s="231" t="n">
        <f aca="false">SUM(D82:D85)</f>
        <v>8552.92858047</v>
      </c>
      <c r="AA25" s="231" t="n">
        <f aca="false">SUM(E82:E85)</f>
        <v>3342.04394319</v>
      </c>
      <c r="AB25" s="231" t="n">
        <f aca="false">SUM(F82:F85)</f>
        <v>1455.04173849</v>
      </c>
      <c r="AC25" s="231" t="n">
        <f aca="false">SUM(G82:G85)</f>
        <v>3555.99168291</v>
      </c>
      <c r="AD25" s="231" t="n">
        <f aca="false">SUM(H82:H85)</f>
        <v>1861.30863782</v>
      </c>
      <c r="AE25" s="231" t="n">
        <f aca="false">SUM(I82:I85)</f>
        <v>12243.9693792</v>
      </c>
      <c r="AF25" s="231" t="n">
        <f aca="false">SUM(J82:J85)</f>
        <v>5974.23780115</v>
      </c>
      <c r="AG25" s="231" t="n">
        <f aca="false">SUM(K82:K85)</f>
        <v>72220.52085134</v>
      </c>
      <c r="AH25" s="231" t="n">
        <f aca="false">SUM(L82:L85)</f>
        <v>21372.93385648</v>
      </c>
      <c r="AI25" s="231" t="n">
        <f aca="false">SUM(M82:M85)</f>
        <v>980.44550472</v>
      </c>
      <c r="AJ25" s="231" t="n">
        <f aca="false">SUM(N82:N85)</f>
        <v>14413.31092976</v>
      </c>
      <c r="AK25" s="231" t="n">
        <f aca="false">SUM(O82:O85)</f>
        <v>50863.5599058701</v>
      </c>
      <c r="AL25" s="231" t="n">
        <f aca="false">SUM(P82:P85)</f>
        <v>11959.83033824</v>
      </c>
      <c r="AM25" s="231" t="n">
        <f aca="false">SUM(Q82:Q85)</f>
        <v>4162.71284719</v>
      </c>
      <c r="AN25" s="231" t="n">
        <f aca="false">SUM(R82:R85)</f>
        <v>17131.42182651</v>
      </c>
      <c r="AO25" s="231" t="n">
        <f aca="false">SUM(S82:S85)</f>
        <v>1154.43864739</v>
      </c>
      <c r="AP25" s="232" t="n">
        <f aca="false">SUM(T82:T85)</f>
        <v>262202.60799812</v>
      </c>
    </row>
    <row r="26" customFormat="false" ht="12.75" hidden="false" customHeight="false" outlineLevel="0" collapsed="false">
      <c r="B26" s="238" t="s">
        <v>152</v>
      </c>
      <c r="C26" s="239" t="n">
        <v>2935.54442451</v>
      </c>
      <c r="D26" s="239" t="n">
        <v>1274.21528081</v>
      </c>
      <c r="E26" s="239" t="n">
        <v>464.76329164</v>
      </c>
      <c r="F26" s="239" t="n">
        <v>238.67932549</v>
      </c>
      <c r="G26" s="239" t="n">
        <v>884.6480783</v>
      </c>
      <c r="H26" s="239" t="n">
        <v>364.93666605</v>
      </c>
      <c r="I26" s="239" t="n">
        <v>2244.17277948</v>
      </c>
      <c r="J26" s="239" t="n">
        <v>726.12025816</v>
      </c>
      <c r="K26" s="239" t="n">
        <v>11701.7033436</v>
      </c>
      <c r="L26" s="239" t="n">
        <v>3018.12941379</v>
      </c>
      <c r="M26" s="239" t="n">
        <v>83.58243014</v>
      </c>
      <c r="N26" s="239" t="n">
        <v>2023.02073092</v>
      </c>
      <c r="O26" s="239" t="n">
        <v>9879.59843733</v>
      </c>
      <c r="P26" s="239" t="n">
        <v>722.1237427</v>
      </c>
      <c r="Q26" s="239" t="n">
        <v>887.08720888</v>
      </c>
      <c r="R26" s="239" t="n">
        <v>2371.74543735</v>
      </c>
      <c r="S26" s="239" t="n">
        <v>148.2829044</v>
      </c>
      <c r="T26" s="228" t="n">
        <f aca="false">SUM(C26:S26)</f>
        <v>39968.35375355</v>
      </c>
      <c r="U26" s="240" t="n">
        <f aca="false">(T26-T22)/T22</f>
        <v>0.263776646149335</v>
      </c>
      <c r="V26" s="183"/>
      <c r="X26" s="230" t="str">
        <f aca="false">EXPT_TN!$P26</f>
        <v>2015</v>
      </c>
      <c r="Y26" s="231" t="n">
        <f aca="false">SUM(C86:C89)</f>
        <v>26534.42</v>
      </c>
      <c r="Z26" s="231" t="n">
        <f aca="false">SUM(D86:D89)</f>
        <v>10270.74</v>
      </c>
      <c r="AA26" s="231" t="n">
        <f aca="false">SUM(E86:E89)</f>
        <v>3226.11</v>
      </c>
      <c r="AB26" s="231" t="n">
        <f aca="false">SUM(F86:F89)</f>
        <v>1568.99</v>
      </c>
      <c r="AC26" s="231" t="n">
        <f aca="false">SUM(G86:G89)</f>
        <v>2991.51</v>
      </c>
      <c r="AD26" s="231" t="n">
        <f aca="false">SUM(H86:H89)</f>
        <v>1980.21</v>
      </c>
      <c r="AE26" s="231" t="n">
        <f aca="false">SUM(I86:I89)</f>
        <v>12478.09</v>
      </c>
      <c r="AF26" s="231" t="n">
        <f aca="false">SUM(J86:J89)</f>
        <v>6633.76</v>
      </c>
      <c r="AG26" s="231" t="n">
        <f aca="false">SUM(K86:K89)</f>
        <v>76177.78</v>
      </c>
      <c r="AH26" s="231" t="n">
        <f aca="false">SUM(L86:L89)</f>
        <v>23682.59</v>
      </c>
      <c r="AI26" s="231" t="n">
        <f aca="false">SUM(M86:M89)</f>
        <v>1055.66</v>
      </c>
      <c r="AJ26" s="231" t="n">
        <f aca="false">SUM(N86:N89)</f>
        <v>15108.55</v>
      </c>
      <c r="AK26" s="231" t="n">
        <f aca="false">SUM(O86:O89)</f>
        <v>57719.99</v>
      </c>
      <c r="AL26" s="231" t="n">
        <f aca="false">SUM(P86:P89)</f>
        <v>8965.06</v>
      </c>
      <c r="AM26" s="231" t="n">
        <f aca="false">SUM(Q86:Q89)</f>
        <v>4578.19</v>
      </c>
      <c r="AN26" s="231" t="n">
        <f aca="false">SUM(R86:R89)</f>
        <v>16818.82</v>
      </c>
      <c r="AO26" s="231" t="n">
        <f aca="false">SUM(S86:S89)</f>
        <v>1212.97</v>
      </c>
      <c r="AP26" s="232" t="n">
        <f aca="false">SUM(T86:T89)</f>
        <v>271003.44</v>
      </c>
    </row>
    <row r="27" customFormat="false" ht="12.75" hidden="false" customHeight="false" outlineLevel="0" collapsed="false">
      <c r="B27" s="230" t="s">
        <v>154</v>
      </c>
      <c r="C27" s="231" t="n">
        <v>2925.68937198</v>
      </c>
      <c r="D27" s="231" t="n">
        <v>1435.74063446</v>
      </c>
      <c r="E27" s="231" t="n">
        <v>471.04872307</v>
      </c>
      <c r="F27" s="231" t="n">
        <v>822.35120595</v>
      </c>
      <c r="G27" s="231" t="n">
        <v>832.75200489</v>
      </c>
      <c r="H27" s="231" t="n">
        <v>363.77191057</v>
      </c>
      <c r="I27" s="231" t="n">
        <v>2227.99011187</v>
      </c>
      <c r="J27" s="231" t="n">
        <v>818.72996513</v>
      </c>
      <c r="K27" s="231" t="n">
        <v>12507.8266351</v>
      </c>
      <c r="L27" s="231" t="n">
        <v>3331.14252064</v>
      </c>
      <c r="M27" s="231" t="n">
        <v>85.52699055</v>
      </c>
      <c r="N27" s="231" t="n">
        <v>2277.00410519</v>
      </c>
      <c r="O27" s="231" t="n">
        <v>10649.8048789</v>
      </c>
      <c r="P27" s="231" t="n">
        <v>1084.60556631</v>
      </c>
      <c r="Q27" s="231" t="n">
        <v>936.98958012</v>
      </c>
      <c r="R27" s="231" t="n">
        <v>2504.12324548</v>
      </c>
      <c r="S27" s="231" t="n">
        <v>165.77198957</v>
      </c>
      <c r="T27" s="233" t="n">
        <f aca="false">SUM(C27:S27)</f>
        <v>43440.86943978</v>
      </c>
      <c r="U27" s="234" t="n">
        <f aca="false">(T27-T23)/T23</f>
        <v>0.244691083971443</v>
      </c>
      <c r="V27" s="183"/>
      <c r="X27" s="230" t="str">
        <f aca="false">EXPT_TN!$P27</f>
        <v>2016</v>
      </c>
      <c r="Y27" s="231" t="n">
        <f aca="false">SUM(C90:C93)</f>
        <v>24282.03700805</v>
      </c>
      <c r="Z27" s="231" t="n">
        <f aca="false">SUM(D90:D93)</f>
        <v>10407.36622957</v>
      </c>
      <c r="AA27" s="231" t="n">
        <f aca="false">SUM(E90:E93)</f>
        <v>3087.61036465</v>
      </c>
      <c r="AB27" s="231" t="n">
        <f aca="false">SUM(F90:F93)</f>
        <v>1417.36663854</v>
      </c>
      <c r="AC27" s="231" t="n">
        <f aca="false">SUM(G90:G93)</f>
        <v>3391.93126798</v>
      </c>
      <c r="AD27" s="231" t="n">
        <f aca="false">SUM(H90:H93)</f>
        <v>1793.6823004</v>
      </c>
      <c r="AE27" s="231" t="n">
        <f aca="false">SUM(I90:I93)</f>
        <v>12703.58188668</v>
      </c>
      <c r="AF27" s="231" t="n">
        <f aca="false">SUM(J90:J93)</f>
        <v>7467.87339145</v>
      </c>
      <c r="AG27" s="231" t="n">
        <f aca="false">SUM(K90:K93)</f>
        <v>77627.1313011601</v>
      </c>
      <c r="AH27" s="231" t="n">
        <f aca="false">SUM(L90:L93)</f>
        <v>23884.72897489</v>
      </c>
      <c r="AI27" s="231" t="n">
        <f aca="false">SUM(M90:M93)</f>
        <v>1077.1916801</v>
      </c>
      <c r="AJ27" s="231" t="n">
        <f aca="false">SUM(N90:N93)</f>
        <v>15508.53933359</v>
      </c>
      <c r="AK27" s="231" t="n">
        <f aca="false">SUM(O90:O93)</f>
        <v>58363.02624611</v>
      </c>
      <c r="AL27" s="231" t="n">
        <f aca="false">SUM(P90:P93)</f>
        <v>8024.80800545999</v>
      </c>
      <c r="AM27" s="231" t="n">
        <f aca="false">SUM(Q90:Q93)</f>
        <v>4542.30117266</v>
      </c>
      <c r="AN27" s="231" t="n">
        <f aca="false">SUM(R90:R93)</f>
        <v>15583.39499777</v>
      </c>
      <c r="AO27" s="231" t="n">
        <f aca="false">SUM(S90:S93)</f>
        <v>1245.58608001</v>
      </c>
      <c r="AP27" s="232" t="n">
        <f aca="false">SUM(T90:T93)</f>
        <v>270408.15687907</v>
      </c>
    </row>
    <row r="28" customFormat="false" ht="12.75" hidden="false" customHeight="false" outlineLevel="0" collapsed="false">
      <c r="B28" s="230" t="s">
        <v>156</v>
      </c>
      <c r="C28" s="231" t="n">
        <v>3061.41617054</v>
      </c>
      <c r="D28" s="231" t="n">
        <v>1139.01535281</v>
      </c>
      <c r="E28" s="231" t="n">
        <v>467.32378076</v>
      </c>
      <c r="F28" s="231" t="n">
        <v>362.70984859</v>
      </c>
      <c r="G28" s="231" t="n">
        <v>1005.18579193</v>
      </c>
      <c r="H28" s="231" t="n">
        <v>337.72277587</v>
      </c>
      <c r="I28" s="231" t="n">
        <v>1832.77720411</v>
      </c>
      <c r="J28" s="231" t="n">
        <v>804.76300599</v>
      </c>
      <c r="K28" s="231" t="n">
        <v>11327.38646561</v>
      </c>
      <c r="L28" s="231" t="n">
        <v>2853.87677266</v>
      </c>
      <c r="M28" s="231" t="n">
        <v>81.65542903</v>
      </c>
      <c r="N28" s="231" t="n">
        <v>2072.80226704</v>
      </c>
      <c r="O28" s="231" t="n">
        <v>9763.11218593</v>
      </c>
      <c r="P28" s="231" t="n">
        <v>1078.47008172</v>
      </c>
      <c r="Q28" s="231" t="n">
        <v>894.60475413</v>
      </c>
      <c r="R28" s="231" t="n">
        <v>2578.97804295</v>
      </c>
      <c r="S28" s="231" t="n">
        <v>165.93938461</v>
      </c>
      <c r="T28" s="233" t="n">
        <f aca="false">SUM(C28:S28)</f>
        <v>39827.73931428</v>
      </c>
      <c r="U28" s="234" t="n">
        <f aca="false">(T28-T24)/T24</f>
        <v>0.210087054773368</v>
      </c>
      <c r="V28" s="183"/>
    </row>
    <row r="29" customFormat="false" ht="13.5" hidden="false" customHeight="false" outlineLevel="0" collapsed="false">
      <c r="B29" s="235" t="s">
        <v>157</v>
      </c>
      <c r="C29" s="236" t="n">
        <v>3204.70276031</v>
      </c>
      <c r="D29" s="236" t="n">
        <v>1258.19026095</v>
      </c>
      <c r="E29" s="236" t="n">
        <v>557.53071387</v>
      </c>
      <c r="F29" s="236" t="n">
        <v>348.15028339</v>
      </c>
      <c r="G29" s="236" t="n">
        <v>1035.04505593</v>
      </c>
      <c r="H29" s="236" t="n">
        <v>391.68692387</v>
      </c>
      <c r="I29" s="236" t="n">
        <v>2111.14141968</v>
      </c>
      <c r="J29" s="236" t="n">
        <v>983.15853026</v>
      </c>
      <c r="K29" s="236" t="n">
        <v>13133.48702281</v>
      </c>
      <c r="L29" s="236" t="n">
        <v>3397.15432863</v>
      </c>
      <c r="M29" s="236" t="n">
        <v>121.15041602</v>
      </c>
      <c r="N29" s="236" t="n">
        <v>2522.86224884</v>
      </c>
      <c r="O29" s="236" t="n">
        <v>10978.40994216</v>
      </c>
      <c r="P29" s="236" t="n">
        <v>1194.33305329</v>
      </c>
      <c r="Q29" s="236" t="n">
        <v>1110.9971513</v>
      </c>
      <c r="R29" s="236" t="n">
        <v>2860.76606971</v>
      </c>
      <c r="S29" s="236" t="n">
        <v>173.05276293</v>
      </c>
      <c r="T29" s="237" t="n">
        <f aca="false">SUM(C29:S29)</f>
        <v>45381.81894395</v>
      </c>
      <c r="U29" s="241" t="n">
        <f aca="false">(T29-T25)/T25</f>
        <v>0.187933111749331</v>
      </c>
      <c r="V29" s="183"/>
      <c r="X29" s="230" t="str">
        <f aca="false">EXPT_TN!$P29</f>
        <v>2017</v>
      </c>
      <c r="Y29" s="231" t="n">
        <f aca="false">SUM(C96:C99)</f>
        <v>29059.89758938</v>
      </c>
      <c r="Z29" s="231" t="n">
        <f aca="false">SUM(D96:D99)</f>
        <v>10909.51201837</v>
      </c>
      <c r="AA29" s="231" t="n">
        <f aca="false">SUM(E96:E99)</f>
        <v>4201.53504285</v>
      </c>
      <c r="AB29" s="231" t="n">
        <f aca="false">SUM(F96:F99)</f>
        <v>1785.77764028</v>
      </c>
      <c r="AC29" s="231" t="n">
        <f aca="false">SUM(G96:G99)</f>
        <v>4303.86536198</v>
      </c>
      <c r="AD29" s="231" t="n">
        <f aca="false">SUM(H96:H99)</f>
        <v>1967.14712136</v>
      </c>
      <c r="AE29" s="231" t="n">
        <f aca="false">SUM(I96:I99)</f>
        <v>13445.77731191</v>
      </c>
      <c r="AF29" s="231" t="n">
        <f aca="false">SUM(J96:J99)</f>
        <v>8501.62233666</v>
      </c>
      <c r="AG29" s="231" t="n">
        <f aca="false">SUM(K96:K99)</f>
        <v>84606.1704774299</v>
      </c>
      <c r="AH29" s="231" t="n">
        <f aca="false">SUM(L96:L99)</f>
        <v>26119.46054724</v>
      </c>
      <c r="AI29" s="231" t="n">
        <f aca="false">SUM(M96:M99)</f>
        <v>1203.27548275</v>
      </c>
      <c r="AJ29" s="231" t="n">
        <f aca="false">SUM(N96:N99)</f>
        <v>17199.72422029</v>
      </c>
      <c r="AK29" s="231" t="n">
        <f aca="false">SUM(O96:O99)</f>
        <v>60861.83423769</v>
      </c>
      <c r="AL29" s="231" t="n">
        <f aca="false">SUM(P96:P99)</f>
        <v>9636.97278803999</v>
      </c>
      <c r="AM29" s="231" t="n">
        <f aca="false">SUM(Q96:Q99)</f>
        <v>4469.22668197</v>
      </c>
      <c r="AN29" s="231" t="n">
        <f aca="false">SUM(R96:R99)</f>
        <v>18695.1083721</v>
      </c>
      <c r="AO29" s="231" t="n">
        <f aca="false">SUM(S96:S99)</f>
        <v>1357.60393471</v>
      </c>
      <c r="AP29" s="232" t="n">
        <f aca="false">SUM(T96:T99)</f>
        <v>298324.51116501</v>
      </c>
    </row>
    <row r="30" customFormat="false" ht="12.75" hidden="false" customHeight="false" outlineLevel="0" collapsed="false">
      <c r="B30" s="238" t="s">
        <v>160</v>
      </c>
      <c r="C30" s="239" t="n">
        <v>2994.48186893</v>
      </c>
      <c r="D30" s="239" t="n">
        <v>1391.5073667</v>
      </c>
      <c r="E30" s="239" t="n">
        <v>566.08463074</v>
      </c>
      <c r="F30" s="239" t="n">
        <v>317.34927065</v>
      </c>
      <c r="G30" s="239" t="n">
        <v>1013.8119721</v>
      </c>
      <c r="H30" s="239" t="n">
        <v>402.45012919</v>
      </c>
      <c r="I30" s="239" t="n">
        <v>2235.78911243</v>
      </c>
      <c r="J30" s="239" t="n">
        <v>960.38215257</v>
      </c>
      <c r="K30" s="239" t="n">
        <v>12999.66558463</v>
      </c>
      <c r="L30" s="239" t="n">
        <v>3478.61815562</v>
      </c>
      <c r="M30" s="239" t="n">
        <v>93.05605672</v>
      </c>
      <c r="N30" s="239" t="n">
        <v>2236.96406494</v>
      </c>
      <c r="O30" s="239" t="n">
        <v>10615.21147756</v>
      </c>
      <c r="P30" s="239" t="n">
        <v>1056.7282736</v>
      </c>
      <c r="Q30" s="239" t="n">
        <v>1113.71326443</v>
      </c>
      <c r="R30" s="239" t="n">
        <v>2508.22912595</v>
      </c>
      <c r="S30" s="239" t="n">
        <v>171.30277266</v>
      </c>
      <c r="T30" s="228" t="n">
        <f aca="false">SUM(C30:S30)</f>
        <v>44155.34527942</v>
      </c>
      <c r="U30" s="240" t="n">
        <f aca="false">(T30-T26)/T26</f>
        <v>0.104757667821084</v>
      </c>
      <c r="V30" s="183"/>
      <c r="X30" s="230" t="str">
        <f aca="false">EXPT_TN!$P30</f>
        <v>2018</v>
      </c>
      <c r="Y30" s="231" t="n">
        <f aca="false">SUM(C100:C103)</f>
        <v>32518.84954105</v>
      </c>
      <c r="Z30" s="231" t="n">
        <f aca="false">SUM(D100:D103)</f>
        <v>11760.27473477</v>
      </c>
      <c r="AA30" s="231" t="n">
        <f aca="false">SUM(E100:E103)</f>
        <v>4431.77386868</v>
      </c>
      <c r="AB30" s="231" t="n">
        <f aca="false">SUM(F100:F103)</f>
        <v>1766.40789594</v>
      </c>
      <c r="AC30" s="231" t="n">
        <f aca="false">SUM(G100:G103)</f>
        <v>3964.47612755</v>
      </c>
      <c r="AD30" s="231" t="n">
        <f aca="false">SUM(H100:H103)</f>
        <v>2097.31174898</v>
      </c>
      <c r="AE30" s="231" t="n">
        <f aca="false">SUM(I100:I103)</f>
        <v>13174.91496614</v>
      </c>
      <c r="AF30" s="231" t="n">
        <f aca="false">SUM(J100:J103)</f>
        <v>9223.43007957</v>
      </c>
      <c r="AG30" s="231" t="n">
        <f aca="false">SUM(K100:K103)</f>
        <v>90178.01656922</v>
      </c>
      <c r="AH30" s="231" t="n">
        <f aca="false">SUM(L100:L103)</f>
        <v>27464.52795499</v>
      </c>
      <c r="AI30" s="231" t="n">
        <f aca="false">SUM(M100:M103)</f>
        <v>1285.61440442</v>
      </c>
      <c r="AJ30" s="231" t="n">
        <f aca="false">SUM(N100:N103)</f>
        <v>19021.9716105</v>
      </c>
      <c r="AK30" s="231" t="n">
        <f aca="false">SUM(O100:O103)</f>
        <v>61508.2592504501</v>
      </c>
      <c r="AL30" s="231" t="n">
        <f aca="false">SUM(P100:P103)</f>
        <v>10822.20315305</v>
      </c>
      <c r="AM30" s="231" t="n">
        <f aca="false">SUM(Q100:Q103)</f>
        <v>4843.39600878</v>
      </c>
      <c r="AN30" s="231" t="n">
        <f aca="false">SUM(R100:R103)</f>
        <v>20284.71418614</v>
      </c>
      <c r="AO30" s="231" t="n">
        <f aca="false">SUM(S100:S103)</f>
        <v>1438.28960681</v>
      </c>
      <c r="AP30" s="232" t="n">
        <f aca="false">SUM(T100:T103)</f>
        <v>315784.43170704</v>
      </c>
    </row>
    <row r="31" customFormat="false" ht="12.75" hidden="false" customHeight="false" outlineLevel="0" collapsed="false">
      <c r="B31" s="230" t="s">
        <v>162</v>
      </c>
      <c r="C31" s="231" t="n">
        <v>3153.55466188</v>
      </c>
      <c r="D31" s="231" t="n">
        <v>1439.55152891</v>
      </c>
      <c r="E31" s="231" t="n">
        <v>482.71140217</v>
      </c>
      <c r="F31" s="231" t="n">
        <v>584.46451803</v>
      </c>
      <c r="G31" s="231" t="n">
        <v>821.31677274</v>
      </c>
      <c r="H31" s="231" t="n">
        <v>432.26433486</v>
      </c>
      <c r="I31" s="231" t="n">
        <v>2256.8099053</v>
      </c>
      <c r="J31" s="231" t="n">
        <v>900.26105715</v>
      </c>
      <c r="K31" s="231" t="n">
        <v>13222.99904392</v>
      </c>
      <c r="L31" s="231" t="n">
        <v>3743.89212028</v>
      </c>
      <c r="M31" s="231" t="n">
        <v>92.75625677</v>
      </c>
      <c r="N31" s="231" t="n">
        <v>2415.17638358</v>
      </c>
      <c r="O31" s="231" t="n">
        <v>10686.43484625</v>
      </c>
      <c r="P31" s="231" t="n">
        <v>1214.20018823</v>
      </c>
      <c r="Q31" s="231" t="n">
        <v>1013.91943918</v>
      </c>
      <c r="R31" s="231" t="n">
        <v>2710.7564846</v>
      </c>
      <c r="S31" s="231" t="n">
        <v>180.12147618</v>
      </c>
      <c r="T31" s="233" t="n">
        <f aca="false">SUM(C31:S31)</f>
        <v>45351.19042003</v>
      </c>
      <c r="U31" s="234" t="n">
        <f aca="false">(T31-T27)/T27</f>
        <v>0.0439752013457788</v>
      </c>
      <c r="V31" s="183"/>
    </row>
    <row r="32" customFormat="false" ht="12.75" hidden="false" customHeight="false" outlineLevel="0" collapsed="false">
      <c r="B32" s="230" t="s">
        <v>163</v>
      </c>
      <c r="C32" s="231" t="n">
        <v>3013.56396579</v>
      </c>
      <c r="D32" s="231" t="n">
        <v>1197.34541009</v>
      </c>
      <c r="E32" s="231" t="n">
        <v>482.15590301</v>
      </c>
      <c r="F32" s="231" t="n">
        <v>422.02127546</v>
      </c>
      <c r="G32" s="231" t="n">
        <v>967.54196722</v>
      </c>
      <c r="H32" s="231" t="n">
        <v>384.35216198</v>
      </c>
      <c r="I32" s="231" t="n">
        <v>1646.36180689</v>
      </c>
      <c r="J32" s="231" t="n">
        <v>902.34053189</v>
      </c>
      <c r="K32" s="231" t="n">
        <v>11885.82624199</v>
      </c>
      <c r="L32" s="231" t="n">
        <v>3041.3828282</v>
      </c>
      <c r="M32" s="231" t="n">
        <v>103.41314792</v>
      </c>
      <c r="N32" s="231" t="n">
        <v>2250.28764887</v>
      </c>
      <c r="O32" s="231" t="n">
        <v>9563.36963731</v>
      </c>
      <c r="P32" s="231" t="n">
        <v>1044.39808808</v>
      </c>
      <c r="Q32" s="231" t="n">
        <v>863.13133728</v>
      </c>
      <c r="R32" s="231" t="n">
        <v>2350.31760307</v>
      </c>
      <c r="S32" s="231" t="n">
        <v>155.14350467</v>
      </c>
      <c r="T32" s="233" t="n">
        <f aca="false">SUM(C32:S32)</f>
        <v>40272.95305972</v>
      </c>
      <c r="U32" s="234" t="n">
        <f aca="false">(T32-T28)/T28</f>
        <v>0.0111784839688446</v>
      </c>
      <c r="V32" s="183"/>
    </row>
    <row r="33" customFormat="false" ht="13.5" hidden="false" customHeight="false" outlineLevel="0" collapsed="false">
      <c r="B33" s="235" t="s">
        <v>164</v>
      </c>
      <c r="C33" s="236" t="n">
        <v>2872.71188849</v>
      </c>
      <c r="D33" s="236" t="n">
        <v>1259.77735352</v>
      </c>
      <c r="E33" s="236" t="n">
        <v>523.48969813</v>
      </c>
      <c r="F33" s="236" t="n">
        <v>316.37805</v>
      </c>
      <c r="G33" s="236" t="n">
        <v>878.19514505</v>
      </c>
      <c r="H33" s="236" t="n">
        <v>418.3105168</v>
      </c>
      <c r="I33" s="236" t="n">
        <v>1987.37807351</v>
      </c>
      <c r="J33" s="236" t="n">
        <v>961.74147808</v>
      </c>
      <c r="K33" s="236" t="n">
        <v>12210.25733163</v>
      </c>
      <c r="L33" s="236" t="n">
        <v>3286.5736216</v>
      </c>
      <c r="M33" s="236" t="n">
        <v>97.77578266</v>
      </c>
      <c r="N33" s="236" t="n">
        <v>2515.56097075</v>
      </c>
      <c r="O33" s="236" t="n">
        <v>10616.60665473</v>
      </c>
      <c r="P33" s="236" t="n">
        <v>1075.11700517</v>
      </c>
      <c r="Q33" s="236" t="n">
        <v>940.01447173</v>
      </c>
      <c r="R33" s="236" t="n">
        <v>2441.14351592</v>
      </c>
      <c r="S33" s="236" t="n">
        <v>162.90320557</v>
      </c>
      <c r="T33" s="237" t="n">
        <f aca="false">SUM(C33:S33)</f>
        <v>42563.93476334</v>
      </c>
      <c r="U33" s="241" t="n">
        <f aca="false">(T33-T29)/T29</f>
        <v>-0.0620927994113744</v>
      </c>
      <c r="V33" s="183"/>
    </row>
    <row r="34" customFormat="false" ht="12.75" hidden="false" customHeight="false" outlineLevel="0" collapsed="false">
      <c r="B34" s="238" t="s">
        <v>165</v>
      </c>
      <c r="C34" s="239" t="n">
        <v>2509.16470228</v>
      </c>
      <c r="D34" s="239" t="n">
        <v>1341.377268</v>
      </c>
      <c r="E34" s="239" t="n">
        <v>520.6104313</v>
      </c>
      <c r="F34" s="239" t="n">
        <v>530.78085223</v>
      </c>
      <c r="G34" s="239" t="n">
        <v>700.92554734</v>
      </c>
      <c r="H34" s="239" t="n">
        <v>381.91621885</v>
      </c>
      <c r="I34" s="239" t="n">
        <v>2035.14332759</v>
      </c>
      <c r="J34" s="239" t="n">
        <v>971.05115811</v>
      </c>
      <c r="K34" s="239" t="n">
        <v>12411.62155916</v>
      </c>
      <c r="L34" s="239" t="n">
        <v>3378.89990657</v>
      </c>
      <c r="M34" s="239" t="n">
        <v>96.4980683</v>
      </c>
      <c r="N34" s="239" t="n">
        <v>2194.23310958</v>
      </c>
      <c r="O34" s="239" t="n">
        <v>10286.38252318</v>
      </c>
      <c r="P34" s="239" t="n">
        <v>1074.86345864</v>
      </c>
      <c r="Q34" s="239" t="n">
        <v>983.12235683</v>
      </c>
      <c r="R34" s="239" t="n">
        <v>2514.09281821</v>
      </c>
      <c r="S34" s="239" t="n">
        <v>166.09935008</v>
      </c>
      <c r="T34" s="228" t="n">
        <f aca="false">SUM(C34:S34)</f>
        <v>42096.78265625</v>
      </c>
      <c r="U34" s="240" t="n">
        <f aca="false">(T34-T30)/T30</f>
        <v>-0.0466209155458568</v>
      </c>
      <c r="V34" s="183"/>
    </row>
    <row r="35" customFormat="false" ht="12.75" hidden="false" customHeight="false" outlineLevel="0" collapsed="false">
      <c r="B35" s="230" t="s">
        <v>166</v>
      </c>
      <c r="C35" s="231" t="n">
        <v>2787.84349288</v>
      </c>
      <c r="D35" s="231" t="n">
        <v>1460.78324595</v>
      </c>
      <c r="E35" s="231" t="n">
        <v>540.68597655</v>
      </c>
      <c r="F35" s="231" t="n">
        <v>562.85836649</v>
      </c>
      <c r="G35" s="231" t="n">
        <v>905.87139915</v>
      </c>
      <c r="H35" s="231" t="n">
        <v>372.42097636</v>
      </c>
      <c r="I35" s="231" t="n">
        <v>2166.34304102</v>
      </c>
      <c r="J35" s="231" t="n">
        <v>1043.94941558</v>
      </c>
      <c r="K35" s="231" t="n">
        <v>13392.36692844</v>
      </c>
      <c r="L35" s="231" t="n">
        <v>3533.82909007</v>
      </c>
      <c r="M35" s="231" t="n">
        <v>122.30208149</v>
      </c>
      <c r="N35" s="231" t="n">
        <v>2299.97614033</v>
      </c>
      <c r="O35" s="231" t="n">
        <v>10717.98202766</v>
      </c>
      <c r="P35" s="231" t="n">
        <v>1167.18937246</v>
      </c>
      <c r="Q35" s="231" t="n">
        <v>1179.95529032</v>
      </c>
      <c r="R35" s="231" t="n">
        <v>2537.46148607</v>
      </c>
      <c r="S35" s="231" t="n">
        <v>176.66345673</v>
      </c>
      <c r="T35" s="233" t="n">
        <f aca="false">SUM(C35:S35)</f>
        <v>44968.48178755</v>
      </c>
      <c r="U35" s="234" t="n">
        <f aca="false">(T35-T31)/T31</f>
        <v>-0.00843877809899727</v>
      </c>
      <c r="V35" s="183"/>
    </row>
    <row r="36" customFormat="false" ht="12.75" hidden="false" customHeight="false" outlineLevel="0" collapsed="false">
      <c r="B36" s="230" t="s">
        <v>167</v>
      </c>
      <c r="C36" s="231" t="n">
        <v>2619.14346942</v>
      </c>
      <c r="D36" s="231" t="n">
        <v>1187.78387931</v>
      </c>
      <c r="E36" s="231" t="n">
        <v>516.45346223</v>
      </c>
      <c r="F36" s="231" t="n">
        <v>236.41687869</v>
      </c>
      <c r="G36" s="231" t="n">
        <v>783.22993161</v>
      </c>
      <c r="H36" s="231" t="n">
        <v>335.26984622</v>
      </c>
      <c r="I36" s="231" t="n">
        <v>1674.85948916</v>
      </c>
      <c r="J36" s="231" t="n">
        <v>911.27362759</v>
      </c>
      <c r="K36" s="231" t="n">
        <v>12112.7004561</v>
      </c>
      <c r="L36" s="231" t="n">
        <v>3155.24344801</v>
      </c>
      <c r="M36" s="231" t="n">
        <v>102.16086522</v>
      </c>
      <c r="N36" s="231" t="n">
        <v>2297.59006782</v>
      </c>
      <c r="O36" s="231" t="n">
        <v>9785.06524483</v>
      </c>
      <c r="P36" s="231" t="n">
        <v>1253.33866154</v>
      </c>
      <c r="Q36" s="231" t="n">
        <v>915.81031111</v>
      </c>
      <c r="R36" s="231" t="n">
        <v>2322.26239809</v>
      </c>
      <c r="S36" s="231" t="n">
        <v>164.98800568</v>
      </c>
      <c r="T36" s="233" t="n">
        <f aca="false">SUM(C36:S36)</f>
        <v>40373.59004263</v>
      </c>
      <c r="U36" s="234" t="n">
        <f aca="false">(T36-T32)/T32</f>
        <v>0.00249887269902396</v>
      </c>
      <c r="V36" s="183"/>
    </row>
    <row r="37" customFormat="false" ht="13.5" hidden="false" customHeight="false" outlineLevel="0" collapsed="false">
      <c r="B37" s="235" t="s">
        <v>168</v>
      </c>
      <c r="C37" s="236" t="n">
        <v>3115.43909863</v>
      </c>
      <c r="D37" s="236" t="n">
        <v>1341.05126958</v>
      </c>
      <c r="E37" s="236" t="n">
        <v>582.56815734</v>
      </c>
      <c r="F37" s="236" t="n">
        <v>430.22505966</v>
      </c>
      <c r="G37" s="236" t="n">
        <v>907.89209255</v>
      </c>
      <c r="H37" s="236" t="n">
        <v>371.91964576</v>
      </c>
      <c r="I37" s="236" t="n">
        <v>1922.40290895</v>
      </c>
      <c r="J37" s="236" t="n">
        <v>942.1158268</v>
      </c>
      <c r="K37" s="236" t="n">
        <v>13699.71983512</v>
      </c>
      <c r="L37" s="236" t="n">
        <v>3906.70462932</v>
      </c>
      <c r="M37" s="236" t="n">
        <v>121.80244111</v>
      </c>
      <c r="N37" s="236" t="n">
        <v>2375.2136426</v>
      </c>
      <c r="O37" s="236" t="n">
        <v>11784.24646724</v>
      </c>
      <c r="P37" s="236" t="n">
        <v>1346.44839261</v>
      </c>
      <c r="Q37" s="236" t="n">
        <v>1007.14281687</v>
      </c>
      <c r="R37" s="236" t="n">
        <v>2794.67876685</v>
      </c>
      <c r="S37" s="236" t="n">
        <v>179.1337696</v>
      </c>
      <c r="T37" s="237" t="n">
        <f aca="false">SUM(C37:S37)</f>
        <v>46828.70482059</v>
      </c>
      <c r="U37" s="241" t="n">
        <f aca="false">(T37-T33)/T33</f>
        <v>0.100196799966041</v>
      </c>
      <c r="V37" s="183"/>
    </row>
    <row r="38" customFormat="false" ht="12.75" hidden="false" customHeight="false" outlineLevel="0" collapsed="false">
      <c r="B38" s="238" t="s">
        <v>169</v>
      </c>
      <c r="C38" s="239" t="n">
        <v>2798.4985405</v>
      </c>
      <c r="D38" s="239" t="n">
        <v>1421.22389355</v>
      </c>
      <c r="E38" s="239" t="n">
        <v>550.61355354</v>
      </c>
      <c r="F38" s="239" t="n">
        <v>386.3439338</v>
      </c>
      <c r="G38" s="239" t="n">
        <v>875.32604639</v>
      </c>
      <c r="H38" s="239" t="n">
        <v>393.6858502</v>
      </c>
      <c r="I38" s="239" t="n">
        <v>2021.40473999</v>
      </c>
      <c r="J38" s="239" t="n">
        <v>1025.98265901</v>
      </c>
      <c r="K38" s="239" t="n">
        <v>13679.72715647</v>
      </c>
      <c r="L38" s="239" t="n">
        <v>3639.98933116</v>
      </c>
      <c r="M38" s="239" t="n">
        <v>123.0791572</v>
      </c>
      <c r="N38" s="239" t="n">
        <v>2433.79212062</v>
      </c>
      <c r="O38" s="239" t="n">
        <v>10751.68315578</v>
      </c>
      <c r="P38" s="239" t="n">
        <v>1263.67206516</v>
      </c>
      <c r="Q38" s="239" t="n">
        <v>1015.91576612</v>
      </c>
      <c r="R38" s="239" t="n">
        <v>2615.00861467</v>
      </c>
      <c r="S38" s="239" t="n">
        <v>180.00625749</v>
      </c>
      <c r="T38" s="228" t="n">
        <f aca="false">SUM(C38:S38)</f>
        <v>45175.95284165</v>
      </c>
      <c r="U38" s="240" t="n">
        <f aca="false">(T38-T34)/T34</f>
        <v>0.0731450241825742</v>
      </c>
      <c r="V38" s="183"/>
    </row>
    <row r="39" customFormat="false" ht="12.75" hidden="false" customHeight="false" outlineLevel="0" collapsed="false">
      <c r="B39" s="230" t="s">
        <v>170</v>
      </c>
      <c r="C39" s="231" t="n">
        <v>2868.68543432</v>
      </c>
      <c r="D39" s="231" t="n">
        <v>1537.5519333</v>
      </c>
      <c r="E39" s="231" t="n">
        <v>505.17161986</v>
      </c>
      <c r="F39" s="231" t="n">
        <v>592.70494925</v>
      </c>
      <c r="G39" s="231" t="n">
        <v>957.87732443</v>
      </c>
      <c r="H39" s="231" t="n">
        <v>443.47471361</v>
      </c>
      <c r="I39" s="231" t="n">
        <v>2091.01708809</v>
      </c>
      <c r="J39" s="231" t="n">
        <v>1060.4868808</v>
      </c>
      <c r="K39" s="231" t="n">
        <v>13719.11865656</v>
      </c>
      <c r="L39" s="231" t="n">
        <v>3682.37832725</v>
      </c>
      <c r="M39" s="231" t="n">
        <v>143.01423554</v>
      </c>
      <c r="N39" s="231" t="n">
        <v>2684.38773535</v>
      </c>
      <c r="O39" s="231" t="n">
        <v>11035.48033476</v>
      </c>
      <c r="P39" s="231" t="n">
        <v>1429.00645963</v>
      </c>
      <c r="Q39" s="231" t="n">
        <v>1031.34458406</v>
      </c>
      <c r="R39" s="231" t="n">
        <v>2651.74128654</v>
      </c>
      <c r="S39" s="231" t="n">
        <v>187.81492289</v>
      </c>
      <c r="T39" s="233" t="n">
        <f aca="false">SUM(C39:S39)</f>
        <v>46621.25648624</v>
      </c>
      <c r="U39" s="234" t="n">
        <f aca="false">(T39-T35)/T35</f>
        <v>0.0367540693612563</v>
      </c>
      <c r="V39" s="183"/>
    </row>
    <row r="40" customFormat="false" ht="12.75" hidden="false" customHeight="false" outlineLevel="0" collapsed="false">
      <c r="B40" s="230" t="s">
        <v>171</v>
      </c>
      <c r="C40" s="231" t="n">
        <v>3145.61817718</v>
      </c>
      <c r="D40" s="231" t="n">
        <v>1455.61808224</v>
      </c>
      <c r="E40" s="231" t="n">
        <v>455.79607936</v>
      </c>
      <c r="F40" s="231" t="n">
        <v>342.79429654</v>
      </c>
      <c r="G40" s="231" t="n">
        <v>897.22352728</v>
      </c>
      <c r="H40" s="231" t="n">
        <v>403.87856283</v>
      </c>
      <c r="I40" s="231" t="n">
        <v>1799.9303123</v>
      </c>
      <c r="J40" s="231" t="n">
        <v>1243.8078938</v>
      </c>
      <c r="K40" s="231" t="n">
        <v>12497.47991087</v>
      </c>
      <c r="L40" s="231" t="n">
        <v>3437.41609723</v>
      </c>
      <c r="M40" s="231" t="n">
        <v>148.24760189</v>
      </c>
      <c r="N40" s="231" t="n">
        <v>2560.64486856</v>
      </c>
      <c r="O40" s="231" t="n">
        <v>10322.00141649</v>
      </c>
      <c r="P40" s="231" t="n">
        <v>1064.76014284</v>
      </c>
      <c r="Q40" s="231" t="n">
        <v>976.03187136</v>
      </c>
      <c r="R40" s="231" t="n">
        <v>2405.24319461</v>
      </c>
      <c r="S40" s="231" t="n">
        <v>187.02792526</v>
      </c>
      <c r="T40" s="233" t="n">
        <f aca="false">SUM(C40:S40)</f>
        <v>43343.51996064</v>
      </c>
      <c r="U40" s="234" t="n">
        <f aca="false">(T40-T36)/T36</f>
        <v>0.0735612046110855</v>
      </c>
      <c r="V40" s="183"/>
    </row>
    <row r="41" customFormat="false" ht="13.5" hidden="false" customHeight="false" outlineLevel="0" collapsed="false">
      <c r="B41" s="235" t="s">
        <v>172</v>
      </c>
      <c r="C41" s="236" t="n">
        <v>3274.60326</v>
      </c>
      <c r="D41" s="236" t="n">
        <v>1652.58565257</v>
      </c>
      <c r="E41" s="236" t="n">
        <v>644.57189319</v>
      </c>
      <c r="F41" s="236" t="n">
        <v>436.70951704</v>
      </c>
      <c r="G41" s="236" t="n">
        <v>922.03115177</v>
      </c>
      <c r="H41" s="236" t="n">
        <v>437.58391455</v>
      </c>
      <c r="I41" s="236" t="n">
        <v>2165.50125724</v>
      </c>
      <c r="J41" s="236" t="n">
        <v>1180.30867091</v>
      </c>
      <c r="K41" s="236" t="n">
        <v>14136.85222417</v>
      </c>
      <c r="L41" s="236" t="n">
        <v>3807.35631719</v>
      </c>
      <c r="M41" s="236" t="n">
        <v>138.08738637</v>
      </c>
      <c r="N41" s="236" t="n">
        <v>2565.72966308</v>
      </c>
      <c r="O41" s="236" t="n">
        <v>12052.1762699</v>
      </c>
      <c r="P41" s="236" t="n">
        <v>1193.62066231</v>
      </c>
      <c r="Q41" s="236" t="n">
        <v>1115.55835197</v>
      </c>
      <c r="R41" s="236" t="n">
        <v>2819.59840185</v>
      </c>
      <c r="S41" s="236" t="n">
        <v>243.97781457</v>
      </c>
      <c r="T41" s="237" t="n">
        <f aca="false">SUM(C41:S41)</f>
        <v>48786.85240868</v>
      </c>
      <c r="U41" s="241" t="n">
        <f aca="false">(T41-T37)/T37</f>
        <v>0.041815113093391</v>
      </c>
      <c r="V41" s="183"/>
    </row>
    <row r="42" customFormat="false" ht="12.75" hidden="false" customHeight="false" outlineLevel="0" collapsed="false">
      <c r="B42" s="238" t="s">
        <v>173</v>
      </c>
      <c r="C42" s="239" t="n">
        <v>3187.82729122</v>
      </c>
      <c r="D42" s="239" t="n">
        <v>1616.59935917</v>
      </c>
      <c r="E42" s="239" t="n">
        <v>572.75730996</v>
      </c>
      <c r="F42" s="239" t="n">
        <v>338.58703701</v>
      </c>
      <c r="G42" s="239" t="n">
        <v>830.12876232</v>
      </c>
      <c r="H42" s="239" t="n">
        <v>419.04801396</v>
      </c>
      <c r="I42" s="239" t="n">
        <v>2174.67993473</v>
      </c>
      <c r="J42" s="239" t="n">
        <v>1281.45496191</v>
      </c>
      <c r="K42" s="239" t="n">
        <v>14521.92293968</v>
      </c>
      <c r="L42" s="239" t="n">
        <v>3982.76107485</v>
      </c>
      <c r="M42" s="239" t="n">
        <v>141.94121108</v>
      </c>
      <c r="N42" s="239" t="n">
        <v>2538.01573432</v>
      </c>
      <c r="O42" s="239" t="n">
        <v>11616.05819254</v>
      </c>
      <c r="P42" s="239" t="n">
        <v>1360.14692448</v>
      </c>
      <c r="Q42" s="239" t="n">
        <v>1085.47774815</v>
      </c>
      <c r="R42" s="239" t="n">
        <v>2960.47291138</v>
      </c>
      <c r="S42" s="239" t="n">
        <v>191.50363919</v>
      </c>
      <c r="T42" s="228" t="n">
        <f aca="false">SUM(C42:S42)</f>
        <v>48819.38304595</v>
      </c>
      <c r="U42" s="240" t="n">
        <f aca="false">(T42-T38)/T38</f>
        <v>0.0806497699577232</v>
      </c>
      <c r="V42" s="183"/>
    </row>
    <row r="43" customFormat="false" ht="12.75" hidden="false" customHeight="false" outlineLevel="0" collapsed="false">
      <c r="B43" s="230" t="s">
        <v>174</v>
      </c>
      <c r="C43" s="231" t="n">
        <v>3446.17952362</v>
      </c>
      <c r="D43" s="231" t="n">
        <v>1811.32054355</v>
      </c>
      <c r="E43" s="231" t="n">
        <v>669.9602063</v>
      </c>
      <c r="F43" s="231" t="n">
        <v>684.71263183</v>
      </c>
      <c r="G43" s="231" t="n">
        <v>948.18865494</v>
      </c>
      <c r="H43" s="231" t="n">
        <v>472.50172509</v>
      </c>
      <c r="I43" s="231" t="n">
        <v>2351.79086452</v>
      </c>
      <c r="J43" s="231" t="n">
        <v>1328.66843634</v>
      </c>
      <c r="K43" s="231" t="n">
        <v>15388.90191247</v>
      </c>
      <c r="L43" s="231" t="n">
        <v>4322.45469345</v>
      </c>
      <c r="M43" s="231" t="n">
        <v>185.35838255</v>
      </c>
      <c r="N43" s="231" t="n">
        <v>2947.05391255</v>
      </c>
      <c r="O43" s="231" t="n">
        <v>12255.46190618</v>
      </c>
      <c r="P43" s="231" t="n">
        <v>1514.64324801</v>
      </c>
      <c r="Q43" s="231" t="n">
        <v>1185.74818565</v>
      </c>
      <c r="R43" s="231" t="n">
        <v>3220.36127302</v>
      </c>
      <c r="S43" s="231" t="n">
        <v>196.08929513</v>
      </c>
      <c r="T43" s="233" t="n">
        <f aca="false">SUM(C43:S43)</f>
        <v>52929.3953952</v>
      </c>
      <c r="U43" s="234" t="n">
        <f aca="false">(T43-T39)/T39</f>
        <v>0.135306068184194</v>
      </c>
      <c r="V43" s="183"/>
    </row>
    <row r="44" customFormat="false" ht="12.75" hidden="false" customHeight="false" outlineLevel="0" collapsed="false">
      <c r="B44" s="230" t="s">
        <v>175</v>
      </c>
      <c r="C44" s="231" t="n">
        <v>3736.52410886</v>
      </c>
      <c r="D44" s="231" t="n">
        <v>1523.18251677</v>
      </c>
      <c r="E44" s="231" t="n">
        <v>632.03001789</v>
      </c>
      <c r="F44" s="231" t="n">
        <v>471.6508925</v>
      </c>
      <c r="G44" s="231" t="n">
        <v>1001.99618176</v>
      </c>
      <c r="H44" s="231" t="n">
        <v>493.70647253</v>
      </c>
      <c r="I44" s="231" t="n">
        <v>2095.09011589</v>
      </c>
      <c r="J44" s="231" t="n">
        <v>1172.66550451</v>
      </c>
      <c r="K44" s="231" t="n">
        <v>14624.65534556</v>
      </c>
      <c r="L44" s="231" t="n">
        <v>4103.7284715</v>
      </c>
      <c r="M44" s="231" t="n">
        <v>157.05807998</v>
      </c>
      <c r="N44" s="231" t="n">
        <v>2712.24127967</v>
      </c>
      <c r="O44" s="231" t="n">
        <v>11388.6113277</v>
      </c>
      <c r="P44" s="231" t="n">
        <v>1578.42227686</v>
      </c>
      <c r="Q44" s="231" t="n">
        <v>1020.5050853</v>
      </c>
      <c r="R44" s="231" t="n">
        <v>2959.47983515</v>
      </c>
      <c r="S44" s="231" t="n">
        <v>182.48549215</v>
      </c>
      <c r="T44" s="233" t="n">
        <f aca="false">SUM(C44:S44)</f>
        <v>49854.03300458</v>
      </c>
      <c r="U44" s="234" t="n">
        <f aca="false">(T44-T40)/T40</f>
        <v>0.15020729857317</v>
      </c>
      <c r="V44" s="183"/>
    </row>
    <row r="45" customFormat="false" ht="13.5" hidden="false" customHeight="false" outlineLevel="0" collapsed="false">
      <c r="B45" s="235" t="s">
        <v>176</v>
      </c>
      <c r="C45" s="236" t="n">
        <v>3809.19689795</v>
      </c>
      <c r="D45" s="236" t="n">
        <v>1624.09352224</v>
      </c>
      <c r="E45" s="236" t="n">
        <v>719.38251638</v>
      </c>
      <c r="F45" s="236" t="n">
        <v>563.98561614</v>
      </c>
      <c r="G45" s="236" t="n">
        <v>1017.79428518</v>
      </c>
      <c r="H45" s="236" t="n">
        <v>512.71891948</v>
      </c>
      <c r="I45" s="236" t="n">
        <v>2333.97590868</v>
      </c>
      <c r="J45" s="236" t="n">
        <v>1330.5854926</v>
      </c>
      <c r="K45" s="236" t="n">
        <v>16020.30560735</v>
      </c>
      <c r="L45" s="236" t="n">
        <v>4378.59379608</v>
      </c>
      <c r="M45" s="236" t="n">
        <v>153.24853257</v>
      </c>
      <c r="N45" s="236" t="n">
        <v>2809.04837483</v>
      </c>
      <c r="O45" s="236" t="n">
        <v>13721.17920922</v>
      </c>
      <c r="P45" s="236" t="n">
        <v>1628.04539889</v>
      </c>
      <c r="Q45" s="236" t="n">
        <v>1162.68831806</v>
      </c>
      <c r="R45" s="236" t="n">
        <v>3430.73700554</v>
      </c>
      <c r="S45" s="236" t="n">
        <v>185.81504646</v>
      </c>
      <c r="T45" s="237" t="n">
        <f aca="false">SUM(C45:S45)</f>
        <v>55401.39444765</v>
      </c>
      <c r="U45" s="241" t="n">
        <f aca="false">(T45-T41)/T41</f>
        <v>0.13558042202766</v>
      </c>
      <c r="V45" s="183"/>
    </row>
    <row r="46" customFormat="false" ht="12.75" hidden="false" customHeight="false" outlineLevel="0" collapsed="false">
      <c r="B46" s="238" t="s">
        <v>177</v>
      </c>
      <c r="C46" s="239" t="n">
        <v>3770.23171403</v>
      </c>
      <c r="D46" s="239" t="n">
        <v>1679.26526922</v>
      </c>
      <c r="E46" s="239" t="n">
        <v>743.59318147</v>
      </c>
      <c r="F46" s="239" t="n">
        <v>231.98629647</v>
      </c>
      <c r="G46" s="239" t="n">
        <v>893.2735468</v>
      </c>
      <c r="H46" s="239" t="n">
        <v>494.32775816</v>
      </c>
      <c r="I46" s="239" t="n">
        <v>2281.73473609</v>
      </c>
      <c r="J46" s="239" t="n">
        <v>1247.97704153</v>
      </c>
      <c r="K46" s="239" t="n">
        <v>15816.42616573</v>
      </c>
      <c r="L46" s="239" t="n">
        <v>4373.60840389</v>
      </c>
      <c r="M46" s="239" t="n">
        <v>161.39684705</v>
      </c>
      <c r="N46" s="239" t="n">
        <v>2978.62818508</v>
      </c>
      <c r="O46" s="239" t="n">
        <v>12591.33174655</v>
      </c>
      <c r="P46" s="239" t="n">
        <v>1834.09638255</v>
      </c>
      <c r="Q46" s="239" t="n">
        <v>1040.17575672</v>
      </c>
      <c r="R46" s="239" t="n">
        <v>3473.03610642</v>
      </c>
      <c r="S46" s="239" t="n">
        <v>180.58919089</v>
      </c>
      <c r="T46" s="228" t="n">
        <f aca="false">SUM(C46:S46)</f>
        <v>53791.67832865</v>
      </c>
      <c r="U46" s="240" t="n">
        <f aca="false">(T46-T42)/T42</f>
        <v>0.101850842277543</v>
      </c>
      <c r="V46" s="183"/>
    </row>
    <row r="47" customFormat="false" ht="12.75" hidden="false" customHeight="false" outlineLevel="0" collapsed="false">
      <c r="B47" s="230" t="s">
        <v>178</v>
      </c>
      <c r="C47" s="231" t="n">
        <v>4385.83009028</v>
      </c>
      <c r="D47" s="231" t="n">
        <v>1859.74090216</v>
      </c>
      <c r="E47" s="231" t="n">
        <v>737.20066923</v>
      </c>
      <c r="F47" s="231" t="n">
        <v>1028.26390575</v>
      </c>
      <c r="G47" s="231" t="n">
        <v>1055.76762471</v>
      </c>
      <c r="H47" s="231" t="n">
        <v>523.43383893</v>
      </c>
      <c r="I47" s="231" t="n">
        <v>2494.43407019</v>
      </c>
      <c r="J47" s="231" t="n">
        <v>1088.44123177</v>
      </c>
      <c r="K47" s="231" t="n">
        <v>17574.19706919</v>
      </c>
      <c r="L47" s="231" t="n">
        <v>4918.94001738</v>
      </c>
      <c r="M47" s="231" t="n">
        <v>150.91348697</v>
      </c>
      <c r="N47" s="231" t="n">
        <v>3494.37945964</v>
      </c>
      <c r="O47" s="231" t="n">
        <v>13829.13596866</v>
      </c>
      <c r="P47" s="231" t="n">
        <v>1800.39478259</v>
      </c>
      <c r="Q47" s="231" t="n">
        <v>1221.98713944</v>
      </c>
      <c r="R47" s="231" t="n">
        <v>3771.2998531</v>
      </c>
      <c r="S47" s="231" t="n">
        <v>197.39027948</v>
      </c>
      <c r="T47" s="233" t="n">
        <f aca="false">SUM(C47:S47)</f>
        <v>60131.75038947</v>
      </c>
      <c r="U47" s="234" t="n">
        <f aca="false">(T47-T43)/T43</f>
        <v>0.136074764136134</v>
      </c>
      <c r="V47" s="183"/>
    </row>
    <row r="48" customFormat="false" ht="12.75" hidden="false" customHeight="false" outlineLevel="0" collapsed="false">
      <c r="B48" s="230" t="s">
        <v>179</v>
      </c>
      <c r="C48" s="231" t="n">
        <v>4706.22258217</v>
      </c>
      <c r="D48" s="231" t="n">
        <v>1675.12513201</v>
      </c>
      <c r="E48" s="231" t="n">
        <v>775.33156178</v>
      </c>
      <c r="F48" s="231" t="n">
        <v>462.79250582</v>
      </c>
      <c r="G48" s="231" t="n">
        <v>1191.01719054</v>
      </c>
      <c r="H48" s="231" t="n">
        <v>517.11407614</v>
      </c>
      <c r="I48" s="231" t="n">
        <v>2064.97990377</v>
      </c>
      <c r="J48" s="231" t="n">
        <v>1097.61472417</v>
      </c>
      <c r="K48" s="231" t="n">
        <v>16152.64841748</v>
      </c>
      <c r="L48" s="231" t="n">
        <v>4376.401556</v>
      </c>
      <c r="M48" s="231" t="n">
        <v>162.39955058</v>
      </c>
      <c r="N48" s="231" t="n">
        <v>3161.40455592</v>
      </c>
      <c r="O48" s="231" t="n">
        <v>12181.88998429</v>
      </c>
      <c r="P48" s="231" t="n">
        <v>2317.47921502</v>
      </c>
      <c r="Q48" s="231" t="n">
        <v>971.97877262</v>
      </c>
      <c r="R48" s="231" t="n">
        <v>3479.02207781</v>
      </c>
      <c r="S48" s="231" t="n">
        <v>190.12276382</v>
      </c>
      <c r="T48" s="233" t="n">
        <f aca="false">SUM(C48:S48)</f>
        <v>55483.54456994</v>
      </c>
      <c r="U48" s="234" t="n">
        <f aca="false">(T48-T44)/T44</f>
        <v>0.11291988282759</v>
      </c>
      <c r="V48" s="183"/>
    </row>
    <row r="49" customFormat="false" ht="13.5" hidden="false" customHeight="false" outlineLevel="0" collapsed="false">
      <c r="B49" s="235" t="s">
        <v>180</v>
      </c>
      <c r="C49" s="236" t="n">
        <v>4698.44465467</v>
      </c>
      <c r="D49" s="236" t="n">
        <v>1879.06281572</v>
      </c>
      <c r="E49" s="236" t="n">
        <v>815.45156628</v>
      </c>
      <c r="F49" s="236" t="n">
        <v>376.16026582</v>
      </c>
      <c r="G49" s="236" t="n">
        <v>1164.43259577</v>
      </c>
      <c r="H49" s="236" t="n">
        <v>499.90346459</v>
      </c>
      <c r="I49" s="236" t="n">
        <v>2345.82068199</v>
      </c>
      <c r="J49" s="236" t="n">
        <v>1246.61565707</v>
      </c>
      <c r="K49" s="236" t="n">
        <v>17905.3009446</v>
      </c>
      <c r="L49" s="236" t="n">
        <v>4696.88913773</v>
      </c>
      <c r="M49" s="236" t="n">
        <v>187.27531501</v>
      </c>
      <c r="N49" s="236" t="n">
        <v>4117.82940428</v>
      </c>
      <c r="O49" s="236" t="n">
        <v>14124.55603828</v>
      </c>
      <c r="P49" s="236" t="n">
        <v>2191.659768</v>
      </c>
      <c r="Q49" s="236" t="n">
        <v>1134.72553437</v>
      </c>
      <c r="R49" s="236" t="n">
        <v>3807.41913211</v>
      </c>
      <c r="S49" s="236" t="n">
        <v>183.65505756</v>
      </c>
      <c r="T49" s="237" t="n">
        <f aca="false">SUM(C49:S49)</f>
        <v>61375.20203385</v>
      </c>
      <c r="U49" s="241" t="n">
        <f aca="false">(T49-T45)/T45</f>
        <v>0.107827747762645</v>
      </c>
      <c r="V49" s="183"/>
    </row>
    <row r="50" customFormat="false" ht="12.75" hidden="false" customHeight="false" outlineLevel="0" collapsed="false">
      <c r="B50" s="238" t="s">
        <v>181</v>
      </c>
      <c r="C50" s="239" t="n">
        <v>5138.73017486</v>
      </c>
      <c r="D50" s="239" t="n">
        <v>2183.69855059</v>
      </c>
      <c r="E50" s="239" t="n">
        <v>995.73845142</v>
      </c>
      <c r="F50" s="239" t="n">
        <v>527.57389884</v>
      </c>
      <c r="G50" s="239" t="n">
        <v>1286.99844155</v>
      </c>
      <c r="H50" s="239" t="n">
        <v>542.06663262</v>
      </c>
      <c r="I50" s="239" t="n">
        <v>2294.23995877</v>
      </c>
      <c r="J50" s="239" t="n">
        <v>1527.78520996</v>
      </c>
      <c r="K50" s="239" t="n">
        <v>18589.27409112</v>
      </c>
      <c r="L50" s="239" t="n">
        <v>5164.74326278</v>
      </c>
      <c r="M50" s="239" t="n">
        <v>206.97839433</v>
      </c>
      <c r="N50" s="239" t="n">
        <v>3657.00704168</v>
      </c>
      <c r="O50" s="239" t="n">
        <v>13855.46040305</v>
      </c>
      <c r="P50" s="239" t="n">
        <v>2149.80758588</v>
      </c>
      <c r="Q50" s="239" t="n">
        <v>1324.25832242</v>
      </c>
      <c r="R50" s="239" t="n">
        <v>4233.3974105</v>
      </c>
      <c r="S50" s="239" t="n">
        <v>191.79051934</v>
      </c>
      <c r="T50" s="228" t="n">
        <f aca="false">SUM(C50:S50)</f>
        <v>63869.54834971</v>
      </c>
      <c r="U50" s="240" t="n">
        <f aca="false">(T50-T46)/T46</f>
        <v>0.187349983012009</v>
      </c>
      <c r="V50" s="183"/>
    </row>
    <row r="51" customFormat="false" ht="12.75" hidden="false" customHeight="false" outlineLevel="0" collapsed="false">
      <c r="B51" s="230" t="s">
        <v>182</v>
      </c>
      <c r="C51" s="231" t="n">
        <v>5373.13429419</v>
      </c>
      <c r="D51" s="231" t="n">
        <v>2038.81473225</v>
      </c>
      <c r="E51" s="231" t="n">
        <v>987.1351982</v>
      </c>
      <c r="F51" s="231" t="n">
        <v>798.99187438</v>
      </c>
      <c r="G51" s="231" t="n">
        <v>1227.50228821</v>
      </c>
      <c r="H51" s="231" t="n">
        <v>575.17343153</v>
      </c>
      <c r="I51" s="231" t="n">
        <v>2345.99880512</v>
      </c>
      <c r="J51" s="231" t="n">
        <v>1507.04000706</v>
      </c>
      <c r="K51" s="231" t="n">
        <v>19241.4756155</v>
      </c>
      <c r="L51" s="231" t="n">
        <v>5402.25654739</v>
      </c>
      <c r="M51" s="231" t="n">
        <v>202.50588194</v>
      </c>
      <c r="N51" s="231" t="n">
        <v>4311.08071743</v>
      </c>
      <c r="O51" s="231" t="n">
        <v>14479.28738464</v>
      </c>
      <c r="P51" s="231" t="n">
        <v>2248.8212981</v>
      </c>
      <c r="Q51" s="231" t="n">
        <v>1310.94129828</v>
      </c>
      <c r="R51" s="231" t="n">
        <v>4461.20297656</v>
      </c>
      <c r="S51" s="231" t="n">
        <v>197.23981106</v>
      </c>
      <c r="T51" s="233" t="n">
        <f aca="false">SUM(C51:S51)</f>
        <v>66708.60216184</v>
      </c>
      <c r="U51" s="234" t="n">
        <f aca="false">(T51-T47)/T47</f>
        <v>0.10937402835893</v>
      </c>
      <c r="V51" s="183"/>
    </row>
    <row r="52" customFormat="false" ht="12.75" hidden="false" customHeight="false" outlineLevel="0" collapsed="false">
      <c r="B52" s="230" t="s">
        <v>183</v>
      </c>
      <c r="C52" s="231" t="n">
        <v>5474.19969017</v>
      </c>
      <c r="D52" s="231" t="n">
        <v>1854.61469441</v>
      </c>
      <c r="E52" s="231" t="n">
        <v>1045.24662551</v>
      </c>
      <c r="F52" s="231" t="n">
        <v>488.80999346</v>
      </c>
      <c r="G52" s="231" t="n">
        <v>1214.32474119</v>
      </c>
      <c r="H52" s="231" t="n">
        <v>512.01880723</v>
      </c>
      <c r="I52" s="231" t="n">
        <v>1994.47650297</v>
      </c>
      <c r="J52" s="231" t="n">
        <v>1136.83718179</v>
      </c>
      <c r="K52" s="231" t="n">
        <v>17198.94194157</v>
      </c>
      <c r="L52" s="231" t="n">
        <v>4876.40654619</v>
      </c>
      <c r="M52" s="231" t="n">
        <v>241.38654008</v>
      </c>
      <c r="N52" s="231" t="n">
        <v>3973.51946037</v>
      </c>
      <c r="O52" s="231" t="n">
        <v>13467.69105229</v>
      </c>
      <c r="P52" s="231" t="n">
        <v>2066.63534024</v>
      </c>
      <c r="Q52" s="231" t="n">
        <v>1114.47067157</v>
      </c>
      <c r="R52" s="231" t="n">
        <v>4275.27110977</v>
      </c>
      <c r="S52" s="231" t="n">
        <v>209.37773345</v>
      </c>
      <c r="T52" s="233" t="n">
        <f aca="false">SUM(C52:S52)</f>
        <v>61144.22863226</v>
      </c>
      <c r="U52" s="234" t="n">
        <f aca="false">(T52-T48)/T48</f>
        <v>0.102024557122236</v>
      </c>
      <c r="V52" s="183"/>
    </row>
    <row r="53" customFormat="false" ht="13.5" hidden="false" customHeight="false" outlineLevel="0" collapsed="false">
      <c r="B53" s="235" t="s">
        <v>184</v>
      </c>
      <c r="C53" s="236" t="n">
        <v>6032.19085446</v>
      </c>
      <c r="D53" s="236" t="n">
        <v>2136.53499963</v>
      </c>
      <c r="E53" s="236" t="n">
        <v>1180.21256834</v>
      </c>
      <c r="F53" s="236" t="n">
        <v>490.52256789</v>
      </c>
      <c r="G53" s="236" t="n">
        <v>1352.46352854</v>
      </c>
      <c r="H53" s="236" t="n">
        <v>647.21215474</v>
      </c>
      <c r="I53" s="236" t="n">
        <v>2368.75604657</v>
      </c>
      <c r="J53" s="236" t="n">
        <v>1755.7273752</v>
      </c>
      <c r="K53" s="236" t="n">
        <v>19493.83330218</v>
      </c>
      <c r="L53" s="236" t="n">
        <v>4885.20436867</v>
      </c>
      <c r="M53" s="236" t="n">
        <v>312.48704687</v>
      </c>
      <c r="N53" s="236" t="n">
        <v>3697.79843212</v>
      </c>
      <c r="O53" s="236" t="n">
        <v>15860.47704008</v>
      </c>
      <c r="P53" s="236" t="n">
        <v>2057.84411891</v>
      </c>
      <c r="Q53" s="236" t="n">
        <v>1500.95428449</v>
      </c>
      <c r="R53" s="236" t="n">
        <v>4505.14918335</v>
      </c>
      <c r="S53" s="236" t="n">
        <v>210.72403391</v>
      </c>
      <c r="T53" s="237" t="n">
        <f aca="false">SUM(C53:S53)</f>
        <v>68488.09190595</v>
      </c>
      <c r="U53" s="241" t="n">
        <f aca="false">(T53-T49)/T49</f>
        <v>0.115891917849445</v>
      </c>
      <c r="V53" s="183"/>
    </row>
    <row r="54" customFormat="false" ht="12.75" hidden="false" customHeight="false" outlineLevel="0" collapsed="false">
      <c r="B54" s="238" t="s">
        <v>185</v>
      </c>
      <c r="C54" s="239" t="n">
        <v>5684.43192849</v>
      </c>
      <c r="D54" s="239" t="n">
        <v>2399.25339891</v>
      </c>
      <c r="E54" s="239" t="n">
        <v>1048.45285051</v>
      </c>
      <c r="F54" s="239" t="n">
        <v>453.80062331</v>
      </c>
      <c r="G54" s="239" t="n">
        <v>1248.92688669</v>
      </c>
      <c r="H54" s="239" t="n">
        <v>672.48231714</v>
      </c>
      <c r="I54" s="239" t="n">
        <v>2431.79189871</v>
      </c>
      <c r="J54" s="239" t="n">
        <v>2071.62535079</v>
      </c>
      <c r="K54" s="239" t="n">
        <v>20018.69309354</v>
      </c>
      <c r="L54" s="239" t="n">
        <v>5627.49741723</v>
      </c>
      <c r="M54" s="239" t="n">
        <v>197.52192812</v>
      </c>
      <c r="N54" s="239" t="n">
        <v>3937.41612579</v>
      </c>
      <c r="O54" s="239" t="n">
        <v>15410.02535408</v>
      </c>
      <c r="P54" s="239" t="n">
        <v>2087.62888672</v>
      </c>
      <c r="Q54" s="239" t="n">
        <v>1476.4661301</v>
      </c>
      <c r="R54" s="239" t="n">
        <v>4378.95820977</v>
      </c>
      <c r="S54" s="239" t="n">
        <v>233.76839203</v>
      </c>
      <c r="T54" s="228" t="n">
        <f aca="false">SUM(C54:S54)</f>
        <v>69378.74079193</v>
      </c>
      <c r="U54" s="240" t="n">
        <f aca="false">(T54-T50)/T50</f>
        <v>0.0862569500578754</v>
      </c>
      <c r="V54" s="183"/>
    </row>
    <row r="55" customFormat="false" ht="12.75" hidden="false" customHeight="false" outlineLevel="0" collapsed="false">
      <c r="B55" s="230" t="s">
        <v>186</v>
      </c>
      <c r="C55" s="231" t="n">
        <v>5849.56698857</v>
      </c>
      <c r="D55" s="231" t="n">
        <v>2195.36092729</v>
      </c>
      <c r="E55" s="231" t="n">
        <v>1189.59249102</v>
      </c>
      <c r="F55" s="231" t="n">
        <v>792.3916638</v>
      </c>
      <c r="G55" s="231" t="n">
        <v>1319.7393507</v>
      </c>
      <c r="H55" s="231" t="n">
        <v>665.33743752</v>
      </c>
      <c r="I55" s="231" t="n">
        <v>2458.01921287</v>
      </c>
      <c r="J55" s="231" t="n">
        <v>2023.34281709</v>
      </c>
      <c r="K55" s="231" t="n">
        <v>20492.38657985</v>
      </c>
      <c r="L55" s="231" t="n">
        <v>6311.92146465</v>
      </c>
      <c r="M55" s="231" t="n">
        <v>262.94221956</v>
      </c>
      <c r="N55" s="231" t="n">
        <v>4155.46513463</v>
      </c>
      <c r="O55" s="231" t="n">
        <v>15424.13134148</v>
      </c>
      <c r="P55" s="231" t="n">
        <v>1980.34113362</v>
      </c>
      <c r="Q55" s="231" t="n">
        <v>1337.77441319</v>
      </c>
      <c r="R55" s="231" t="n">
        <v>4908.88124526</v>
      </c>
      <c r="S55" s="231" t="n">
        <v>213.80785705</v>
      </c>
      <c r="T55" s="233" t="n">
        <f aca="false">SUM(C55:S55)</f>
        <v>71581.00227815</v>
      </c>
      <c r="U55" s="234" t="n">
        <f aca="false">(T55-T51)/T51</f>
        <v>0.0730400571801702</v>
      </c>
      <c r="V55" s="183"/>
    </row>
    <row r="56" customFormat="false" ht="12.75" hidden="false" customHeight="false" outlineLevel="0" collapsed="false">
      <c r="B56" s="230" t="s">
        <v>187</v>
      </c>
      <c r="C56" s="231" t="n">
        <v>6165.47368833</v>
      </c>
      <c r="D56" s="231" t="n">
        <v>2197.80672164</v>
      </c>
      <c r="E56" s="231" t="n">
        <v>1177.16696409</v>
      </c>
      <c r="F56" s="231" t="n">
        <v>446.87338317</v>
      </c>
      <c r="G56" s="231" t="n">
        <v>1286.70360628</v>
      </c>
      <c r="H56" s="231" t="n">
        <v>649.6207731</v>
      </c>
      <c r="I56" s="231" t="n">
        <v>2187.33309452</v>
      </c>
      <c r="J56" s="231" t="n">
        <v>1883.46720999</v>
      </c>
      <c r="K56" s="231" t="n">
        <v>19020.4453487</v>
      </c>
      <c r="L56" s="231" t="n">
        <v>5639.35345602</v>
      </c>
      <c r="M56" s="231" t="n">
        <v>282.26446349</v>
      </c>
      <c r="N56" s="231" t="n">
        <v>4008.99820502</v>
      </c>
      <c r="O56" s="231" t="n">
        <v>14469.19450603</v>
      </c>
      <c r="P56" s="231" t="n">
        <v>2540.28639263</v>
      </c>
      <c r="Q56" s="231" t="n">
        <v>1199.04782201</v>
      </c>
      <c r="R56" s="231" t="n">
        <v>4488.40725978</v>
      </c>
      <c r="S56" s="231" t="n">
        <v>240.53535518</v>
      </c>
      <c r="T56" s="233" t="n">
        <f aca="false">SUM(C56:S56)</f>
        <v>67882.97824998</v>
      </c>
      <c r="U56" s="234" t="n">
        <f aca="false">(T56-T52)/T52</f>
        <v>0.11021072255648</v>
      </c>
      <c r="V56" s="183"/>
    </row>
    <row r="57" customFormat="false" ht="13.5" hidden="false" customHeight="false" outlineLevel="0" collapsed="false">
      <c r="B57" s="235" t="s">
        <v>188</v>
      </c>
      <c r="C57" s="236" t="n">
        <v>6307.53647294</v>
      </c>
      <c r="D57" s="236" t="n">
        <v>2255.26399905</v>
      </c>
      <c r="E57" s="236" t="n">
        <v>1157.74281996</v>
      </c>
      <c r="F57" s="236" t="n">
        <v>377.18109675</v>
      </c>
      <c r="G57" s="236" t="n">
        <v>1469.3321222</v>
      </c>
      <c r="H57" s="236" t="n">
        <v>741.50170923</v>
      </c>
      <c r="I57" s="236" t="n">
        <v>2632.26946999</v>
      </c>
      <c r="J57" s="236" t="n">
        <v>2169.16803235</v>
      </c>
      <c r="K57" s="236" t="n">
        <v>20683.41403327</v>
      </c>
      <c r="L57" s="236" t="n">
        <v>5920.17333463</v>
      </c>
      <c r="M57" s="236" t="n">
        <v>248.03112775</v>
      </c>
      <c r="N57" s="236" t="n">
        <v>4048.71956943</v>
      </c>
      <c r="O57" s="236" t="n">
        <v>17050.34911665</v>
      </c>
      <c r="P57" s="236" t="n">
        <v>2315.84087101</v>
      </c>
      <c r="Q57" s="236" t="n">
        <v>1261.91855766</v>
      </c>
      <c r="R57" s="236" t="n">
        <v>5124.17099949</v>
      </c>
      <c r="S57" s="236" t="n">
        <v>239.19871122</v>
      </c>
      <c r="T57" s="237" t="n">
        <f aca="false">SUM(C57:S57)</f>
        <v>74001.81204358</v>
      </c>
      <c r="U57" s="241" t="n">
        <f aca="false">(T57-T53)/T53</f>
        <v>0.080506260054691</v>
      </c>
      <c r="V57" s="183"/>
    </row>
    <row r="58" customFormat="false" ht="12.75" hidden="false" customHeight="false" outlineLevel="0" collapsed="false">
      <c r="B58" s="238" t="s">
        <v>189</v>
      </c>
      <c r="C58" s="239" t="n">
        <v>6548.32508144</v>
      </c>
      <c r="D58" s="239" t="n">
        <v>2358.45417243</v>
      </c>
      <c r="E58" s="239" t="n">
        <v>1179.96084824</v>
      </c>
      <c r="F58" s="239" t="n">
        <v>383.65961165</v>
      </c>
      <c r="G58" s="239" t="n">
        <v>1401.84977393</v>
      </c>
      <c r="H58" s="239" t="n">
        <v>770.92246934</v>
      </c>
      <c r="I58" s="239" t="n">
        <v>2466.21940051</v>
      </c>
      <c r="J58" s="239" t="n">
        <v>1939.03228838</v>
      </c>
      <c r="K58" s="239" t="n">
        <v>20652.87052787</v>
      </c>
      <c r="L58" s="239" t="n">
        <v>6316.38558003001</v>
      </c>
      <c r="M58" s="239" t="n">
        <v>281.83975777</v>
      </c>
      <c r="N58" s="239" t="n">
        <v>3878.91150517</v>
      </c>
      <c r="O58" s="239" t="n">
        <v>16259.62454386</v>
      </c>
      <c r="P58" s="239" t="n">
        <v>3069.69787842</v>
      </c>
      <c r="Q58" s="239" t="n">
        <v>1289.87382997</v>
      </c>
      <c r="R58" s="239" t="n">
        <v>5066.53791575</v>
      </c>
      <c r="S58" s="239" t="n">
        <v>251.13923244</v>
      </c>
      <c r="T58" s="228" t="n">
        <f aca="false">SUM(C58:S58)</f>
        <v>74115.3044172</v>
      </c>
      <c r="U58" s="240" t="n">
        <f aca="false">(T58-T54)/T54</f>
        <v>0.0682711097261787</v>
      </c>
    </row>
    <row r="59" customFormat="false" ht="12.75" hidden="false" customHeight="false" outlineLevel="0" collapsed="false">
      <c r="B59" s="230" t="s">
        <v>190</v>
      </c>
      <c r="C59" s="231" t="n">
        <v>7611.76243104</v>
      </c>
      <c r="D59" s="231" t="n">
        <v>2252.84974113</v>
      </c>
      <c r="E59" s="231" t="n">
        <v>1226.37170826</v>
      </c>
      <c r="F59" s="231" t="n">
        <v>628.66708289</v>
      </c>
      <c r="G59" s="231" t="n">
        <v>1324.99078025</v>
      </c>
      <c r="H59" s="231" t="n">
        <v>756.80103758</v>
      </c>
      <c r="I59" s="231" t="n">
        <v>2489.75144547</v>
      </c>
      <c r="J59" s="231" t="n">
        <v>1999.74607939</v>
      </c>
      <c r="K59" s="231" t="n">
        <v>20362.17614578</v>
      </c>
      <c r="L59" s="231" t="n">
        <v>6655.91038338</v>
      </c>
      <c r="M59" s="231" t="n">
        <v>359.32942163</v>
      </c>
      <c r="N59" s="231" t="n">
        <v>4193.96556672</v>
      </c>
      <c r="O59" s="231" t="n">
        <v>15727.93957804</v>
      </c>
      <c r="P59" s="231" t="n">
        <v>2945.55740321</v>
      </c>
      <c r="Q59" s="231" t="n">
        <v>1428.71948427</v>
      </c>
      <c r="R59" s="231" t="n">
        <v>5763.62716241</v>
      </c>
      <c r="S59" s="231" t="n">
        <v>250.67229778</v>
      </c>
      <c r="T59" s="233" t="n">
        <f aca="false">SUM(C59:S59)</f>
        <v>75978.83774923</v>
      </c>
      <c r="U59" s="234" t="n">
        <f aca="false">(T59-T55)/T55</f>
        <v>0.0614385846958504</v>
      </c>
    </row>
    <row r="60" customFormat="false" ht="12.75" hidden="false" customHeight="false" outlineLevel="0" collapsed="false">
      <c r="B60" s="230" t="s">
        <v>191</v>
      </c>
      <c r="C60" s="231" t="n">
        <v>7295.89990185</v>
      </c>
      <c r="D60" s="231" t="n">
        <v>1833.32217188</v>
      </c>
      <c r="E60" s="231" t="n">
        <v>1229.60426583</v>
      </c>
      <c r="F60" s="231" t="n">
        <v>529.65083614</v>
      </c>
      <c r="G60" s="231" t="n">
        <v>1525.91277251</v>
      </c>
      <c r="H60" s="231" t="n">
        <v>614.20663556</v>
      </c>
      <c r="I60" s="231" t="n">
        <v>2271.51411</v>
      </c>
      <c r="J60" s="231" t="n">
        <v>1483.7166228</v>
      </c>
      <c r="K60" s="231" t="n">
        <v>18458.35079229</v>
      </c>
      <c r="L60" s="231" t="n">
        <v>5618.65066441</v>
      </c>
      <c r="M60" s="231" t="n">
        <v>408.34828657</v>
      </c>
      <c r="N60" s="231" t="n">
        <v>4116.21950399</v>
      </c>
      <c r="O60" s="231" t="n">
        <v>14015.51370498</v>
      </c>
      <c r="P60" s="231" t="n">
        <v>2478.80051589</v>
      </c>
      <c r="Q60" s="231" t="n">
        <v>1134.30085241</v>
      </c>
      <c r="R60" s="231" t="n">
        <v>5363.95716553</v>
      </c>
      <c r="S60" s="231" t="n">
        <v>231.61681499</v>
      </c>
      <c r="T60" s="233" t="n">
        <f aca="false">SUM(C60:S60)</f>
        <v>68609.58561763</v>
      </c>
      <c r="U60" s="234" t="n">
        <f aca="false">(T60-T56)/T56</f>
        <v>0.0107038227606078</v>
      </c>
      <c r="V60" s="183"/>
    </row>
    <row r="61" customFormat="false" ht="13.5" hidden="false" customHeight="false" outlineLevel="0" collapsed="false">
      <c r="B61" s="235" t="s">
        <v>192</v>
      </c>
      <c r="C61" s="236" t="n">
        <v>5915.29036969</v>
      </c>
      <c r="D61" s="236" t="n">
        <v>1609.4240233</v>
      </c>
      <c r="E61" s="236" t="n">
        <v>1124.13728877</v>
      </c>
      <c r="F61" s="236" t="n">
        <v>308.21515978</v>
      </c>
      <c r="G61" s="236" t="n">
        <v>1253.99220696</v>
      </c>
      <c r="H61" s="236" t="n">
        <v>498.36506811</v>
      </c>
      <c r="I61" s="236" t="n">
        <v>1789.46697039</v>
      </c>
      <c r="J61" s="236" t="n">
        <v>1244.09137223</v>
      </c>
      <c r="K61" s="236" t="n">
        <v>17653.54871575</v>
      </c>
      <c r="L61" s="236" t="n">
        <v>4781.42942544</v>
      </c>
      <c r="M61" s="236" t="n">
        <v>308.03800906</v>
      </c>
      <c r="N61" s="236" t="n">
        <v>3307.10246729</v>
      </c>
      <c r="O61" s="236" t="n">
        <v>15772.26311436</v>
      </c>
      <c r="P61" s="236" t="n">
        <v>1793.2293262</v>
      </c>
      <c r="Q61" s="236" t="n">
        <v>1055.69840919</v>
      </c>
      <c r="R61" s="236" t="n">
        <v>3923.30417374</v>
      </c>
      <c r="S61" s="236" t="n">
        <v>191.00758356</v>
      </c>
      <c r="T61" s="237" t="n">
        <f aca="false">SUM(C61:S61)</f>
        <v>62528.60368382</v>
      </c>
      <c r="U61" s="241" t="n">
        <f aca="false">(T61-T57)/T57</f>
        <v>-0.155039559747583</v>
      </c>
      <c r="V61" s="183"/>
    </row>
    <row r="62" customFormat="false" ht="12.75" hidden="false" customHeight="false" outlineLevel="0" collapsed="false">
      <c r="B62" s="238" t="s">
        <v>193</v>
      </c>
      <c r="C62" s="239" t="n">
        <v>4330.11893469</v>
      </c>
      <c r="D62" s="239" t="n">
        <v>1379.35061543</v>
      </c>
      <c r="E62" s="239" t="n">
        <v>710.50492443</v>
      </c>
      <c r="F62" s="239" t="n">
        <v>264.10752187</v>
      </c>
      <c r="G62" s="239" t="n">
        <v>760.13610154</v>
      </c>
      <c r="H62" s="239" t="n">
        <v>332.71138619</v>
      </c>
      <c r="I62" s="239" t="n">
        <v>1860.88394507</v>
      </c>
      <c r="J62" s="239" t="n">
        <v>1034.83793298</v>
      </c>
      <c r="K62" s="239" t="n">
        <v>14010.62756987</v>
      </c>
      <c r="L62" s="239" t="n">
        <v>3990.40440382</v>
      </c>
      <c r="M62" s="239" t="n">
        <v>235.67101879</v>
      </c>
      <c r="N62" s="239" t="n">
        <v>3178.45390311</v>
      </c>
      <c r="O62" s="239" t="n">
        <v>12087.08176081</v>
      </c>
      <c r="P62" s="239" t="n">
        <v>1656.59775419</v>
      </c>
      <c r="Q62" s="239" t="n">
        <v>886.80457492</v>
      </c>
      <c r="R62" s="239" t="n">
        <v>3052.23820335</v>
      </c>
      <c r="S62" s="239" t="n">
        <v>214.25223723</v>
      </c>
      <c r="T62" s="228" t="n">
        <f aca="false">SUM(C62:S62)</f>
        <v>49984.78278829</v>
      </c>
      <c r="U62" s="240" t="n">
        <f aca="false">(T62-T58)/T58</f>
        <v>-0.325580820569496</v>
      </c>
      <c r="V62" s="183"/>
    </row>
    <row r="63" customFormat="false" ht="12.75" hidden="false" customHeight="false" outlineLevel="0" collapsed="false">
      <c r="B63" s="230" t="s">
        <v>194</v>
      </c>
      <c r="C63" s="231" t="n">
        <v>4125.32746356</v>
      </c>
      <c r="D63" s="231" t="n">
        <v>1542.98595229</v>
      </c>
      <c r="E63" s="231" t="n">
        <v>567.36399142</v>
      </c>
      <c r="F63" s="231" t="n">
        <v>387.11632113</v>
      </c>
      <c r="G63" s="231" t="n">
        <v>869.41424407</v>
      </c>
      <c r="H63" s="231" t="n">
        <v>323.45158535</v>
      </c>
      <c r="I63" s="231" t="n">
        <v>1956.97812637</v>
      </c>
      <c r="J63" s="231" t="n">
        <v>1100.91630362</v>
      </c>
      <c r="K63" s="231" t="n">
        <v>13776.78329462</v>
      </c>
      <c r="L63" s="231" t="n">
        <v>3864.13932672</v>
      </c>
      <c r="M63" s="231" t="n">
        <v>212.44013899</v>
      </c>
      <c r="N63" s="231" t="n">
        <v>2950.79200814</v>
      </c>
      <c r="O63" s="231" t="n">
        <v>11363.18424685</v>
      </c>
      <c r="P63" s="231" t="n">
        <v>1659.85839015</v>
      </c>
      <c r="Q63" s="231" t="n">
        <v>844.44183853</v>
      </c>
      <c r="R63" s="231" t="n">
        <v>2973.33727041</v>
      </c>
      <c r="S63" s="231" t="n">
        <v>186.01379727</v>
      </c>
      <c r="T63" s="233" t="n">
        <f aca="false">SUM(C63:S63)</f>
        <v>48704.54429949</v>
      </c>
      <c r="U63" s="234" t="n">
        <f aca="false">(T63-T59)/T59</f>
        <v>-0.358972238292976</v>
      </c>
      <c r="V63" s="183"/>
    </row>
    <row r="64" customFormat="false" ht="12.75" hidden="false" customHeight="false" outlineLevel="0" collapsed="false">
      <c r="B64" s="230" t="s">
        <v>195</v>
      </c>
      <c r="C64" s="231" t="n">
        <v>4563.0779662</v>
      </c>
      <c r="D64" s="231" t="n">
        <v>1510.29528868</v>
      </c>
      <c r="E64" s="231" t="n">
        <v>738.76365997</v>
      </c>
      <c r="F64" s="231" t="n">
        <v>283.02548676</v>
      </c>
      <c r="G64" s="231" t="n">
        <v>984.48622334</v>
      </c>
      <c r="H64" s="231" t="n">
        <v>413.44825531</v>
      </c>
      <c r="I64" s="231" t="n">
        <v>1879.13768671</v>
      </c>
      <c r="J64" s="231" t="n">
        <v>1244.0503816</v>
      </c>
      <c r="K64" s="231" t="n">
        <v>14280.64795994</v>
      </c>
      <c r="L64" s="231" t="n">
        <v>4036.16771693</v>
      </c>
      <c r="M64" s="231" t="n">
        <v>224.96588191</v>
      </c>
      <c r="N64" s="231" t="n">
        <v>3366.45730798</v>
      </c>
      <c r="O64" s="231" t="n">
        <v>11387.64738973</v>
      </c>
      <c r="P64" s="231" t="n">
        <v>1600.3591494</v>
      </c>
      <c r="Q64" s="231" t="n">
        <v>903.49426411</v>
      </c>
      <c r="R64" s="231" t="n">
        <v>3010.33502582</v>
      </c>
      <c r="S64" s="231" t="n">
        <v>196.16749247</v>
      </c>
      <c r="T64" s="233" t="n">
        <f aca="false">SUM(C64:S64)</f>
        <v>50622.52713686</v>
      </c>
      <c r="U64" s="234" t="n">
        <f aca="false">(T64-T60)/T60</f>
        <v>-0.262165385767146</v>
      </c>
      <c r="V64" s="183"/>
    </row>
    <row r="65" customFormat="false" ht="13.5" hidden="false" customHeight="false" outlineLevel="0" collapsed="false">
      <c r="B65" s="235" t="s">
        <v>196</v>
      </c>
      <c r="C65" s="236" t="n">
        <v>5054.55282232</v>
      </c>
      <c r="D65" s="236" t="n">
        <v>1703.49304459</v>
      </c>
      <c r="E65" s="236" t="n">
        <v>848.01314804</v>
      </c>
      <c r="F65" s="236" t="n">
        <v>221.7282475</v>
      </c>
      <c r="G65" s="236" t="n">
        <v>1060.39166412</v>
      </c>
      <c r="H65" s="236" t="n">
        <v>441.34045426</v>
      </c>
      <c r="I65" s="236" t="n">
        <v>2163.78527856</v>
      </c>
      <c r="J65" s="236" t="n">
        <v>1368.74788205</v>
      </c>
      <c r="K65" s="236" t="n">
        <v>15388.18200288</v>
      </c>
      <c r="L65" s="236" t="n">
        <v>4363.19383904</v>
      </c>
      <c r="M65" s="236" t="n">
        <v>246.90830354</v>
      </c>
      <c r="N65" s="236" t="n">
        <v>3668.54557125</v>
      </c>
      <c r="O65" s="236" t="n">
        <v>12532.21540913</v>
      </c>
      <c r="P65" s="236" t="n">
        <v>1516.45047403</v>
      </c>
      <c r="Q65" s="236" t="n">
        <v>935.18514066</v>
      </c>
      <c r="R65" s="236" t="n">
        <v>3258.2411279</v>
      </c>
      <c r="S65" s="236" t="n">
        <v>194.70713281</v>
      </c>
      <c r="T65" s="237" t="n">
        <f aca="false">SUM(C65:S65)</f>
        <v>54965.68154268</v>
      </c>
      <c r="U65" s="241" t="n">
        <f aca="false">(T65-T61)/T61</f>
        <v>-0.120951399768694</v>
      </c>
      <c r="V65" s="183"/>
    </row>
    <row r="66" customFormat="false" ht="12.75" hidden="false" customHeight="false" outlineLevel="0" collapsed="false">
      <c r="B66" s="238" t="s">
        <v>197</v>
      </c>
      <c r="C66" s="239" t="n">
        <v>5387.65414818</v>
      </c>
      <c r="D66" s="239" t="n">
        <v>1668.39322068</v>
      </c>
      <c r="E66" s="239" t="n">
        <v>830.81641723</v>
      </c>
      <c r="F66" s="239" t="n">
        <v>378.01634034</v>
      </c>
      <c r="G66" s="239" t="n">
        <v>1065.01928654</v>
      </c>
      <c r="H66" s="239" t="n">
        <v>452.44842473</v>
      </c>
      <c r="I66" s="239" t="n">
        <v>2115.54343518</v>
      </c>
      <c r="J66" s="239" t="n">
        <v>1242.46181674</v>
      </c>
      <c r="K66" s="239" t="n">
        <v>15905.00760846</v>
      </c>
      <c r="L66" s="239" t="n">
        <v>4648.04939069</v>
      </c>
      <c r="M66" s="239" t="n">
        <v>258.43970285</v>
      </c>
      <c r="N66" s="239" t="n">
        <v>3161.41835794</v>
      </c>
      <c r="O66" s="239" t="n">
        <v>12567.42843451</v>
      </c>
      <c r="P66" s="239" t="n">
        <v>1723.97737403</v>
      </c>
      <c r="Q66" s="239" t="n">
        <v>1061.9076385</v>
      </c>
      <c r="R66" s="239" t="n">
        <v>3470.09517944</v>
      </c>
      <c r="S66" s="239" t="n">
        <v>235.5521201</v>
      </c>
      <c r="T66" s="228" t="n">
        <f aca="false">SUM(C66:S66)</f>
        <v>56172.22889614</v>
      </c>
      <c r="U66" s="240" t="n">
        <f aca="false">(T66-T62)/T62</f>
        <v>0.123786595893732</v>
      </c>
      <c r="V66" s="183"/>
    </row>
    <row r="67" customFormat="false" ht="12.75" hidden="false" customHeight="false" outlineLevel="0" collapsed="false">
      <c r="B67" s="230" t="s">
        <v>198</v>
      </c>
      <c r="C67" s="231" t="n">
        <v>5882.38855678</v>
      </c>
      <c r="D67" s="231" t="n">
        <v>1779.93389266</v>
      </c>
      <c r="E67" s="231" t="n">
        <v>853.76170618</v>
      </c>
      <c r="F67" s="231" t="n">
        <v>464.29235998</v>
      </c>
      <c r="G67" s="231" t="n">
        <v>1280.32184579</v>
      </c>
      <c r="H67" s="231" t="n">
        <v>502.4758653</v>
      </c>
      <c r="I67" s="231" t="n">
        <v>2424.72842864</v>
      </c>
      <c r="J67" s="231" t="n">
        <v>1335.02360721</v>
      </c>
      <c r="K67" s="231" t="n">
        <v>17363.78979814</v>
      </c>
      <c r="L67" s="231" t="n">
        <v>5126.47480417</v>
      </c>
      <c r="M67" s="231" t="n">
        <v>253.28718551</v>
      </c>
      <c r="N67" s="231" t="n">
        <v>3430.77999289</v>
      </c>
      <c r="O67" s="231" t="n">
        <v>12917.81945935</v>
      </c>
      <c r="P67" s="231" t="n">
        <v>1801.14356408</v>
      </c>
      <c r="Q67" s="231" t="n">
        <v>1167.12754942</v>
      </c>
      <c r="R67" s="231" t="n">
        <v>4089.01410407</v>
      </c>
      <c r="S67" s="231" t="n">
        <v>218.90484389</v>
      </c>
      <c r="T67" s="233" t="n">
        <f aca="false">SUM(C67:S67)</f>
        <v>60891.26756406</v>
      </c>
      <c r="U67" s="234" t="n">
        <f aca="false">(T67-T63)/T63</f>
        <v>0.250217375808556</v>
      </c>
      <c r="V67" s="183"/>
    </row>
    <row r="68" customFormat="false" ht="12.75" hidden="false" customHeight="false" outlineLevel="0" collapsed="false">
      <c r="B68" s="230" t="s">
        <v>199</v>
      </c>
      <c r="C68" s="231" t="n">
        <v>5866.15913774</v>
      </c>
      <c r="D68" s="231" t="n">
        <v>1751.47093287</v>
      </c>
      <c r="E68" s="231" t="n">
        <v>995.84043645</v>
      </c>
      <c r="F68" s="231" t="n">
        <v>257.96109346</v>
      </c>
      <c r="G68" s="231" t="n">
        <v>985.90133514</v>
      </c>
      <c r="H68" s="231" t="n">
        <v>508.5370505</v>
      </c>
      <c r="I68" s="231" t="n">
        <v>2097.05573361</v>
      </c>
      <c r="J68" s="231" t="n">
        <v>1228.40550511</v>
      </c>
      <c r="K68" s="231" t="n">
        <v>16362.44619997</v>
      </c>
      <c r="L68" s="231" t="n">
        <v>4636.43281732</v>
      </c>
      <c r="M68" s="231" t="n">
        <v>226.79665047</v>
      </c>
      <c r="N68" s="231" t="n">
        <v>3319.35494289</v>
      </c>
      <c r="O68" s="231" t="n">
        <v>12273.46158745</v>
      </c>
      <c r="P68" s="231" t="n">
        <v>2014.9226981</v>
      </c>
      <c r="Q68" s="231" t="n">
        <v>1092.01954665</v>
      </c>
      <c r="R68" s="231" t="n">
        <v>3735.44082578</v>
      </c>
      <c r="S68" s="231" t="n">
        <v>251.51337449</v>
      </c>
      <c r="T68" s="233" t="n">
        <f aca="false">SUM(C68:S68)</f>
        <v>57603.719868</v>
      </c>
      <c r="U68" s="234" t="n">
        <f aca="false">(T68-T64)/T64</f>
        <v>0.137906839622331</v>
      </c>
      <c r="V68" s="183"/>
    </row>
    <row r="69" customFormat="false" ht="13.5" hidden="false" customHeight="false" outlineLevel="0" collapsed="false">
      <c r="B69" s="235" t="s">
        <v>200</v>
      </c>
      <c r="C69" s="236" t="n">
        <v>6130.78804456</v>
      </c>
      <c r="D69" s="236" t="n">
        <v>1890.05687091</v>
      </c>
      <c r="E69" s="236" t="n">
        <v>1033.38336676</v>
      </c>
      <c r="F69" s="236" t="n">
        <v>464.82017027</v>
      </c>
      <c r="G69" s="236" t="n">
        <v>1381.49961708</v>
      </c>
      <c r="H69" s="236" t="n">
        <v>494.3445632</v>
      </c>
      <c r="I69" s="236" t="n">
        <v>2379.96583058</v>
      </c>
      <c r="J69" s="236" t="n">
        <v>1395.52573141</v>
      </c>
      <c r="K69" s="236" t="n">
        <v>17664.9513138</v>
      </c>
      <c r="L69" s="236" t="n">
        <v>5050.50668575</v>
      </c>
      <c r="M69" s="236" t="n">
        <v>238.00735372</v>
      </c>
      <c r="N69" s="236" t="n">
        <v>3788.1428849</v>
      </c>
      <c r="O69" s="236" t="n">
        <v>13654.67445262</v>
      </c>
      <c r="P69" s="236" t="n">
        <v>2002.26316351</v>
      </c>
      <c r="Q69" s="236" t="n">
        <v>1172.25919767</v>
      </c>
      <c r="R69" s="236" t="n">
        <v>4135.71952694</v>
      </c>
      <c r="S69" s="236" t="n">
        <v>275.39527738</v>
      </c>
      <c r="T69" s="237" t="n">
        <f aca="false">SUM(C69:S69)</f>
        <v>63152.30405106</v>
      </c>
      <c r="U69" s="241" t="n">
        <f aca="false">(T69-T65)/T65</f>
        <v>0.148940616737795</v>
      </c>
    </row>
    <row r="70" customFormat="false" ht="12.75" hidden="false" customHeight="false" outlineLevel="0" collapsed="false">
      <c r="B70" s="238" t="s">
        <v>201</v>
      </c>
      <c r="C70" s="239" t="n">
        <v>7370.17597996</v>
      </c>
      <c r="D70" s="239" t="n">
        <v>2015.02595255</v>
      </c>
      <c r="E70" s="239" t="n">
        <v>947.037612579999</v>
      </c>
      <c r="F70" s="239" t="n">
        <v>269.65217227</v>
      </c>
      <c r="G70" s="239" t="n">
        <v>1131.99514374</v>
      </c>
      <c r="H70" s="239" t="n">
        <v>532.443560560001</v>
      </c>
      <c r="I70" s="239" t="n">
        <v>2692.32419852</v>
      </c>
      <c r="J70" s="239" t="n">
        <v>1236.05979472</v>
      </c>
      <c r="K70" s="239" t="n">
        <v>18796.89400482</v>
      </c>
      <c r="L70" s="239" t="n">
        <v>5557.88950426</v>
      </c>
      <c r="M70" s="239" t="n">
        <v>263.03010402</v>
      </c>
      <c r="N70" s="239" t="n">
        <v>3677.0022991</v>
      </c>
      <c r="O70" s="239" t="n">
        <v>14091.33695918</v>
      </c>
      <c r="P70" s="239" t="n">
        <v>2484.59190946</v>
      </c>
      <c r="Q70" s="239" t="n">
        <v>1332.31080791</v>
      </c>
      <c r="R70" s="239" t="n">
        <v>4642.8469297</v>
      </c>
      <c r="S70" s="239" t="n">
        <v>282.13604779</v>
      </c>
      <c r="T70" s="228" t="n">
        <f aca="false">SUM(C70:S70)</f>
        <v>67322.75298114</v>
      </c>
      <c r="U70" s="240" t="n">
        <f aca="false">(T70-T66)/T66</f>
        <v>0.198505993159304</v>
      </c>
    </row>
    <row r="71" customFormat="false" ht="12.75" hidden="false" customHeight="false" outlineLevel="0" collapsed="false">
      <c r="B71" s="230" t="s">
        <v>202</v>
      </c>
      <c r="C71" s="231" t="n">
        <v>7146.75648015</v>
      </c>
      <c r="D71" s="231" t="n">
        <v>2061.51702328</v>
      </c>
      <c r="E71" s="231" t="n">
        <v>1104.12552555</v>
      </c>
      <c r="F71" s="231" t="n">
        <v>568.795265459999</v>
      </c>
      <c r="G71" s="231" t="n">
        <v>1098.15241397</v>
      </c>
      <c r="H71" s="231" t="n">
        <v>517.18278441</v>
      </c>
      <c r="I71" s="231" t="n">
        <v>2708.20592421</v>
      </c>
      <c r="J71" s="231" t="n">
        <v>1301.3261302</v>
      </c>
      <c r="K71" s="231" t="n">
        <v>18449.99972857</v>
      </c>
      <c r="L71" s="231" t="n">
        <v>5333.18119723001</v>
      </c>
      <c r="M71" s="231" t="n">
        <v>270.8050609</v>
      </c>
      <c r="N71" s="231" t="n">
        <v>3658.59608451</v>
      </c>
      <c r="O71" s="231" t="n">
        <v>12609.08413258</v>
      </c>
      <c r="P71" s="231" t="n">
        <v>2188.054234</v>
      </c>
      <c r="Q71" s="231" t="n">
        <v>1454.18850878</v>
      </c>
      <c r="R71" s="231" t="n">
        <v>4659.88119544001</v>
      </c>
      <c r="S71" s="231" t="n">
        <v>278.36565387</v>
      </c>
      <c r="T71" s="233" t="n">
        <f aca="false">SUM(C71:S71)</f>
        <v>65408.21734311</v>
      </c>
      <c r="U71" s="234" t="n">
        <f aca="false">(T71-T67)/T67</f>
        <v>0.0741805838464108</v>
      </c>
    </row>
    <row r="72" customFormat="false" ht="12.75" hidden="false" customHeight="false" outlineLevel="0" collapsed="false">
      <c r="B72" s="230" t="s">
        <v>203</v>
      </c>
      <c r="C72" s="231" t="n">
        <v>7333.1732014</v>
      </c>
      <c r="D72" s="231" t="n">
        <v>1929.66765972</v>
      </c>
      <c r="E72" s="231" t="n">
        <v>1013.47967259</v>
      </c>
      <c r="F72" s="231" t="n">
        <v>371.08472531</v>
      </c>
      <c r="G72" s="231" t="n">
        <v>1104.10893216</v>
      </c>
      <c r="H72" s="231" t="n">
        <v>484.63069736</v>
      </c>
      <c r="I72" s="231" t="n">
        <v>2392.5639074</v>
      </c>
      <c r="J72" s="231" t="n">
        <v>1233.83068318</v>
      </c>
      <c r="K72" s="231" t="n">
        <v>17517.46341437</v>
      </c>
      <c r="L72" s="231" t="n">
        <v>4871.83981585</v>
      </c>
      <c r="M72" s="231" t="n">
        <v>247.3422844</v>
      </c>
      <c r="N72" s="231" t="n">
        <v>3330.56836953</v>
      </c>
      <c r="O72" s="231" t="n">
        <v>12724.18323443</v>
      </c>
      <c r="P72" s="231" t="n">
        <v>2446.36101906</v>
      </c>
      <c r="Q72" s="231" t="n">
        <v>1194.01650716</v>
      </c>
      <c r="R72" s="231" t="n">
        <v>4119.06442892001</v>
      </c>
      <c r="S72" s="231" t="n">
        <v>287.50531652</v>
      </c>
      <c r="T72" s="233" t="n">
        <f aca="false">SUM(C72:S72)</f>
        <v>62600.88386936</v>
      </c>
      <c r="U72" s="234" t="n">
        <f aca="false">(T72-T68)/T68</f>
        <v>0.0867507170163854</v>
      </c>
    </row>
    <row r="73" customFormat="false" ht="13.5" hidden="false" customHeight="false" outlineLevel="0" collapsed="false">
      <c r="B73" s="235" t="s">
        <v>204</v>
      </c>
      <c r="C73" s="236" t="n">
        <v>7525.89272456</v>
      </c>
      <c r="D73" s="236" t="n">
        <v>1982.0782917</v>
      </c>
      <c r="E73" s="236" t="n">
        <v>1128.55913113</v>
      </c>
      <c r="F73" s="236" t="n">
        <v>295.0025648</v>
      </c>
      <c r="G73" s="236" t="n">
        <v>1397.07317334</v>
      </c>
      <c r="H73" s="236" t="n">
        <v>455.78287481</v>
      </c>
      <c r="I73" s="236" t="n">
        <v>2559.84410518</v>
      </c>
      <c r="J73" s="236" t="n">
        <v>1353.66465156</v>
      </c>
      <c r="K73" s="236" t="n">
        <v>16772.37227521</v>
      </c>
      <c r="L73" s="236" t="n">
        <v>4873.5775985</v>
      </c>
      <c r="M73" s="236" t="n">
        <v>234.82428952</v>
      </c>
      <c r="N73" s="236" t="n">
        <v>3666.14223571</v>
      </c>
      <c r="O73" s="236" t="n">
        <v>13965.67131403</v>
      </c>
      <c r="P73" s="236" t="n">
        <v>3182.18548339</v>
      </c>
      <c r="Q73" s="236" t="n">
        <v>1379.96888687</v>
      </c>
      <c r="R73" s="236" t="n">
        <v>3886.89952508</v>
      </c>
      <c r="S73" s="236" t="n">
        <v>273.46466331</v>
      </c>
      <c r="T73" s="237" t="n">
        <f aca="false">SUM(C73:S73)</f>
        <v>64933.0037887001</v>
      </c>
      <c r="U73" s="241" t="n">
        <f aca="false">(T73-T69)/T69</f>
        <v>0.0281969084801773</v>
      </c>
    </row>
    <row r="74" customFormat="false" ht="12.75" hidden="false" customHeight="false" outlineLevel="0" collapsed="false">
      <c r="B74" s="238" t="s">
        <v>205</v>
      </c>
      <c r="C74" s="239" t="n">
        <v>8408.63824532001</v>
      </c>
      <c r="D74" s="239" t="n">
        <v>1862.24757596</v>
      </c>
      <c r="E74" s="239" t="n">
        <v>991.963071820001</v>
      </c>
      <c r="F74" s="239" t="n">
        <v>296.07865656</v>
      </c>
      <c r="G74" s="239" t="n">
        <v>1281.7213082</v>
      </c>
      <c r="H74" s="239" t="n">
        <v>471.74637531</v>
      </c>
      <c r="I74" s="239" t="n">
        <v>2821.01755356</v>
      </c>
      <c r="J74" s="239" t="n">
        <v>1126.35584556</v>
      </c>
      <c r="K74" s="239" t="n">
        <v>18562.86290602</v>
      </c>
      <c r="L74" s="239" t="n">
        <v>5225.8862888</v>
      </c>
      <c r="M74" s="239" t="n">
        <v>250.75067607</v>
      </c>
      <c r="N74" s="239" t="n">
        <v>3633.67742652</v>
      </c>
      <c r="O74" s="239" t="n">
        <v>13109.66345247</v>
      </c>
      <c r="P74" s="239" t="n">
        <v>3130.17297733999</v>
      </c>
      <c r="Q74" s="239" t="n">
        <v>1344.22303805</v>
      </c>
      <c r="R74" s="239" t="n">
        <v>3940.97965973</v>
      </c>
      <c r="S74" s="239" t="n">
        <v>240.31736792</v>
      </c>
      <c r="T74" s="228" t="n">
        <f aca="false">SUM(C74:S74)</f>
        <v>66698.30242521</v>
      </c>
      <c r="U74" s="240" t="n">
        <f aca="false">(T74-T70)/T70</f>
        <v>-0.00927547564944257</v>
      </c>
    </row>
    <row r="75" customFormat="false" ht="12.75" hidden="false" customHeight="false" outlineLevel="0" collapsed="false">
      <c r="B75" s="230" t="s">
        <v>206</v>
      </c>
      <c r="C75" s="231" t="n">
        <v>7924.43075075</v>
      </c>
      <c r="D75" s="231" t="n">
        <v>1694.42241164</v>
      </c>
      <c r="E75" s="231" t="n">
        <v>998.24570317</v>
      </c>
      <c r="F75" s="231" t="n">
        <v>501.544674919999</v>
      </c>
      <c r="G75" s="231" t="n">
        <v>1147.55396227</v>
      </c>
      <c r="H75" s="231" t="n">
        <v>427.66403277</v>
      </c>
      <c r="I75" s="231" t="n">
        <v>2880.01732751</v>
      </c>
      <c r="J75" s="231" t="n">
        <v>1241.69546095</v>
      </c>
      <c r="K75" s="231" t="n">
        <v>17666.21393667</v>
      </c>
      <c r="L75" s="231" t="n">
        <v>4785.20908245</v>
      </c>
      <c r="M75" s="231" t="n">
        <v>225.35430303</v>
      </c>
      <c r="N75" s="231" t="n">
        <v>3506.26231636</v>
      </c>
      <c r="O75" s="231" t="n">
        <v>12700.55475138</v>
      </c>
      <c r="P75" s="231" t="n">
        <v>3193.19717695</v>
      </c>
      <c r="Q75" s="231" t="n">
        <v>1115.32299447</v>
      </c>
      <c r="R75" s="231" t="n">
        <v>3874.53945883001</v>
      </c>
      <c r="S75" s="231" t="n">
        <v>246.68614395</v>
      </c>
      <c r="T75" s="233" t="n">
        <f aca="false">SUM(C75:S75)</f>
        <v>64128.91448807</v>
      </c>
      <c r="U75" s="234" t="n">
        <f aca="false">(T75-T71)/T71</f>
        <v>-0.019558748227752</v>
      </c>
    </row>
    <row r="76" customFormat="false" ht="12.75" hidden="false" customHeight="false" outlineLevel="0" collapsed="false">
      <c r="B76" s="230" t="s">
        <v>207</v>
      </c>
      <c r="C76" s="231" t="n">
        <v>7859.17611332001</v>
      </c>
      <c r="D76" s="231" t="n">
        <v>1628.51841349</v>
      </c>
      <c r="E76" s="231" t="n">
        <v>923.9594884</v>
      </c>
      <c r="F76" s="231" t="n">
        <v>407.60865176</v>
      </c>
      <c r="G76" s="231" t="n">
        <v>1159.77345054</v>
      </c>
      <c r="H76" s="231" t="n">
        <v>432.20146943</v>
      </c>
      <c r="I76" s="231" t="n">
        <v>2479.46173291</v>
      </c>
      <c r="J76" s="231" t="n">
        <v>1154.55497215</v>
      </c>
      <c r="K76" s="231" t="n">
        <v>16831.97881119</v>
      </c>
      <c r="L76" s="231" t="n">
        <v>4509.72472857</v>
      </c>
      <c r="M76" s="231" t="n">
        <v>220.64415137</v>
      </c>
      <c r="N76" s="231" t="n">
        <v>3902.12489419</v>
      </c>
      <c r="O76" s="231" t="n">
        <v>12177.7826070701</v>
      </c>
      <c r="P76" s="231" t="n">
        <v>3183.73983225</v>
      </c>
      <c r="Q76" s="231" t="n">
        <v>898.47385273</v>
      </c>
      <c r="R76" s="231" t="n">
        <v>3918.01904147</v>
      </c>
      <c r="S76" s="231" t="n">
        <v>245.2496799</v>
      </c>
      <c r="T76" s="233" t="n">
        <f aca="false">SUM(C76:S76)</f>
        <v>61932.9918907401</v>
      </c>
      <c r="U76" s="234" t="n">
        <f aca="false">(T76-T72)/T72</f>
        <v>-0.0106690502966976</v>
      </c>
    </row>
    <row r="77" customFormat="false" ht="13.5" hidden="false" customHeight="false" outlineLevel="0" collapsed="false">
      <c r="B77" s="235" t="s">
        <v>208</v>
      </c>
      <c r="C77" s="236" t="n">
        <v>7344.55060675</v>
      </c>
      <c r="D77" s="236" t="n">
        <v>1638.83740938</v>
      </c>
      <c r="E77" s="236" t="n">
        <v>953.95072142</v>
      </c>
      <c r="F77" s="236" t="n">
        <v>210.05719438</v>
      </c>
      <c r="G77" s="236" t="n">
        <v>1199.00427413</v>
      </c>
      <c r="H77" s="236" t="n">
        <v>422.85702569</v>
      </c>
      <c r="I77" s="236" t="n">
        <v>2695.49790717</v>
      </c>
      <c r="J77" s="236" t="n">
        <v>1374.95271987</v>
      </c>
      <c r="K77" s="236" t="n">
        <v>16709.0278561</v>
      </c>
      <c r="L77" s="236" t="n">
        <v>4788.60467804999</v>
      </c>
      <c r="M77" s="236" t="n">
        <v>246.63976014</v>
      </c>
      <c r="N77" s="236" t="n">
        <v>3966.81125393</v>
      </c>
      <c r="O77" s="236" t="n">
        <v>12350.63781358</v>
      </c>
      <c r="P77" s="236" t="n">
        <v>3192.93443603</v>
      </c>
      <c r="Q77" s="236" t="n">
        <v>965.853899990001</v>
      </c>
      <c r="R77" s="236" t="n">
        <v>4088.71151023</v>
      </c>
      <c r="S77" s="236" t="n">
        <v>263.0400063</v>
      </c>
      <c r="T77" s="237" t="n">
        <f aca="false">SUM(C77:S77)</f>
        <v>62411.96907314</v>
      </c>
      <c r="U77" s="241" t="n">
        <f aca="false">(T77-T73)/T73</f>
        <v>-0.0388251669946426</v>
      </c>
    </row>
    <row r="78" customFormat="false" ht="12.75" hidden="false" customHeight="false" outlineLevel="0" collapsed="false">
      <c r="B78" s="238" t="s">
        <v>209</v>
      </c>
      <c r="C78" s="239" t="n">
        <v>7776.00931500001</v>
      </c>
      <c r="D78" s="239" t="n">
        <v>1714.6833214</v>
      </c>
      <c r="E78" s="239" t="n">
        <v>885.195011340002</v>
      </c>
      <c r="F78" s="239" t="n">
        <v>243.82749635</v>
      </c>
      <c r="G78" s="239" t="n">
        <v>1285.06329438</v>
      </c>
      <c r="H78" s="239" t="n">
        <v>424.7263407</v>
      </c>
      <c r="I78" s="239" t="n">
        <v>2554.4578257</v>
      </c>
      <c r="J78" s="239" t="n">
        <v>1334.28048089</v>
      </c>
      <c r="K78" s="239" t="n">
        <v>16558.10907543</v>
      </c>
      <c r="L78" s="239" t="n">
        <v>5220.64002771</v>
      </c>
      <c r="M78" s="239" t="n">
        <v>245.21020193</v>
      </c>
      <c r="N78" s="239" t="n">
        <v>3359.90458776001</v>
      </c>
      <c r="O78" s="239" t="n">
        <v>11724.01632105</v>
      </c>
      <c r="P78" s="239" t="n">
        <v>2864.36351949</v>
      </c>
      <c r="Q78" s="239" t="n">
        <v>997.77428663</v>
      </c>
      <c r="R78" s="239" t="n">
        <v>4000.07663795</v>
      </c>
      <c r="S78" s="242" t="n">
        <v>255.34076993</v>
      </c>
      <c r="T78" s="228" t="n">
        <f aca="false">SUM(C78:S78)</f>
        <v>61443.67851364</v>
      </c>
      <c r="U78" s="240" t="n">
        <f aca="false">(T78-T74)/T74</f>
        <v>-0.0787819737610583</v>
      </c>
    </row>
    <row r="79" customFormat="false" ht="12.75" hidden="false" customHeight="false" outlineLevel="0" collapsed="false">
      <c r="B79" s="230" t="s">
        <v>210</v>
      </c>
      <c r="C79" s="231" t="n">
        <v>7897.80703581999</v>
      </c>
      <c r="D79" s="231" t="n">
        <v>1735.05568289</v>
      </c>
      <c r="E79" s="231" t="n">
        <v>812.6455507</v>
      </c>
      <c r="F79" s="231" t="n">
        <v>469.74242735</v>
      </c>
      <c r="G79" s="231" t="n">
        <v>1187.54147046</v>
      </c>
      <c r="H79" s="231" t="n">
        <v>418.63936566</v>
      </c>
      <c r="I79" s="231" t="n">
        <v>2830.24591361</v>
      </c>
      <c r="J79" s="231" t="n">
        <v>1457.67250259</v>
      </c>
      <c r="K79" s="231" t="n">
        <v>16993.0659387</v>
      </c>
      <c r="L79" s="231" t="n">
        <v>5309.48649175</v>
      </c>
      <c r="M79" s="231" t="n">
        <v>313.90466398</v>
      </c>
      <c r="N79" s="231" t="n">
        <v>3760.2410427</v>
      </c>
      <c r="O79" s="231" t="n">
        <v>12137.75672011</v>
      </c>
      <c r="P79" s="231" t="n">
        <v>2956.32613962</v>
      </c>
      <c r="Q79" s="231" t="n">
        <v>1001.09915988</v>
      </c>
      <c r="R79" s="231" t="n">
        <v>3970.56409494</v>
      </c>
      <c r="S79" s="243" t="n">
        <v>263.58234953</v>
      </c>
      <c r="T79" s="233" t="n">
        <f aca="false">SUM(C79:S79)</f>
        <v>63515.37655029</v>
      </c>
      <c r="U79" s="234" t="n">
        <f aca="false">(T79-T75)/T75</f>
        <v>-0.00956725905432486</v>
      </c>
    </row>
    <row r="80" customFormat="false" ht="12.75" hidden="false" customHeight="false" outlineLevel="0" collapsed="false">
      <c r="B80" s="230" t="s">
        <v>211</v>
      </c>
      <c r="C80" s="231" t="n">
        <v>7486.06093537001</v>
      </c>
      <c r="D80" s="231" t="n">
        <v>1732.79379213</v>
      </c>
      <c r="E80" s="231" t="n">
        <v>864.67677412</v>
      </c>
      <c r="F80" s="231" t="n">
        <v>386.52937015</v>
      </c>
      <c r="G80" s="231" t="n">
        <v>975.47386005</v>
      </c>
      <c r="H80" s="231" t="n">
        <v>413.25338181</v>
      </c>
      <c r="I80" s="231" t="n">
        <v>2571.26256695</v>
      </c>
      <c r="J80" s="231" t="n">
        <v>1405.96042262</v>
      </c>
      <c r="K80" s="231" t="n">
        <v>16531.89514028</v>
      </c>
      <c r="L80" s="231" t="n">
        <v>5128.25965901</v>
      </c>
      <c r="M80" s="231" t="n">
        <v>272.55830962</v>
      </c>
      <c r="N80" s="231" t="n">
        <v>3706.57772331</v>
      </c>
      <c r="O80" s="231" t="n">
        <v>11270.10849227</v>
      </c>
      <c r="P80" s="231" t="n">
        <v>3114.33904508</v>
      </c>
      <c r="Q80" s="231" t="n">
        <v>891.20309157</v>
      </c>
      <c r="R80" s="231" t="n">
        <v>3955.52833556</v>
      </c>
      <c r="S80" s="243" t="n">
        <v>259.39529635</v>
      </c>
      <c r="T80" s="233" t="n">
        <f aca="false">SUM(C80:S80)</f>
        <v>60965.87619625</v>
      </c>
      <c r="U80" s="234" t="n">
        <f aca="false">(T80-T76)/T76</f>
        <v>-0.0156155171091401</v>
      </c>
    </row>
    <row r="81" customFormat="false" ht="13.5" hidden="false" customHeight="false" outlineLevel="0" collapsed="false">
      <c r="B81" s="235" t="s">
        <v>212</v>
      </c>
      <c r="C81" s="236" t="n">
        <v>7465.9187819</v>
      </c>
      <c r="D81" s="236" t="n">
        <v>1783.16229927</v>
      </c>
      <c r="E81" s="236" t="n">
        <v>878.132510910002</v>
      </c>
      <c r="F81" s="236" t="n">
        <v>283.420205</v>
      </c>
      <c r="G81" s="236" t="n">
        <v>914.833605580002</v>
      </c>
      <c r="H81" s="236" t="n">
        <v>486.153453459999</v>
      </c>
      <c r="I81" s="236" t="n">
        <v>2814.19277995</v>
      </c>
      <c r="J81" s="236" t="n">
        <v>1519.35989684</v>
      </c>
      <c r="K81" s="236" t="n">
        <v>17297.77176004</v>
      </c>
      <c r="L81" s="236" t="n">
        <v>5179.19011577</v>
      </c>
      <c r="M81" s="236" t="n">
        <v>291.56966707</v>
      </c>
      <c r="N81" s="236" t="n">
        <v>3812.76876652</v>
      </c>
      <c r="O81" s="236" t="n">
        <v>12447.43544903</v>
      </c>
      <c r="P81" s="236" t="n">
        <v>2977.40611093</v>
      </c>
      <c r="Q81" s="236" t="n">
        <v>1026.47870348</v>
      </c>
      <c r="R81" s="236" t="n">
        <v>4025.59317673</v>
      </c>
      <c r="S81" s="244" t="n">
        <v>288.7674733</v>
      </c>
      <c r="T81" s="237" t="n">
        <f aca="false">SUM(C81:S81)</f>
        <v>63492.15475578</v>
      </c>
      <c r="U81" s="241" t="n">
        <f aca="false">(T81-T77)/T77</f>
        <v>0.0173073482327428</v>
      </c>
    </row>
    <row r="82" customFormat="false" ht="12.75" hidden="false" customHeight="false" outlineLevel="0" collapsed="false">
      <c r="B82" s="238" t="s">
        <v>213</v>
      </c>
      <c r="C82" s="239" t="n">
        <v>8074.286054</v>
      </c>
      <c r="D82" s="239" t="n">
        <v>1997.28167339</v>
      </c>
      <c r="E82" s="239" t="n">
        <v>822.042229649998</v>
      </c>
      <c r="F82" s="239" t="n">
        <v>412.46820422</v>
      </c>
      <c r="G82" s="239" t="n">
        <v>1092.17935708</v>
      </c>
      <c r="H82" s="239" t="n">
        <v>465.02018407</v>
      </c>
      <c r="I82" s="239" t="n">
        <v>3108.26092448</v>
      </c>
      <c r="J82" s="239" t="n">
        <v>1450.96846311</v>
      </c>
      <c r="K82" s="239" t="n">
        <v>17865.5712856199</v>
      </c>
      <c r="L82" s="239" t="n">
        <v>5370.12183747</v>
      </c>
      <c r="M82" s="239" t="n">
        <v>266.25726647</v>
      </c>
      <c r="N82" s="239" t="n">
        <v>3738.03322072</v>
      </c>
      <c r="O82" s="239" t="n">
        <v>11969.2283688</v>
      </c>
      <c r="P82" s="239" t="n">
        <v>2808.37177934</v>
      </c>
      <c r="Q82" s="239" t="n">
        <v>1041.29532108</v>
      </c>
      <c r="R82" s="239" t="n">
        <v>4139.27707543</v>
      </c>
      <c r="S82" s="242" t="n">
        <v>292.57188715</v>
      </c>
      <c r="T82" s="228" t="n">
        <f aca="false">SUM(C82:S82)</f>
        <v>64913.23513208</v>
      </c>
      <c r="U82" s="240" t="n">
        <f aca="false">(T82-T78)/T78</f>
        <v>0.0564672672986159</v>
      </c>
    </row>
    <row r="83" customFormat="false" ht="12.75" hidden="false" customHeight="false" outlineLevel="0" collapsed="false">
      <c r="B83" s="230" t="s">
        <v>214</v>
      </c>
      <c r="C83" s="231" t="n">
        <v>7899.55722802</v>
      </c>
      <c r="D83" s="231" t="n">
        <v>2215.55221829</v>
      </c>
      <c r="E83" s="231" t="n">
        <v>824.38506083</v>
      </c>
      <c r="F83" s="231" t="n">
        <v>337.2457775</v>
      </c>
      <c r="G83" s="231" t="n">
        <v>834.20185179</v>
      </c>
      <c r="H83" s="231" t="n">
        <v>489.87700236</v>
      </c>
      <c r="I83" s="231" t="n">
        <v>3205.45883582</v>
      </c>
      <c r="J83" s="231" t="n">
        <v>1484.27278282</v>
      </c>
      <c r="K83" s="231" t="n">
        <v>18035.76941936</v>
      </c>
      <c r="L83" s="231" t="n">
        <v>5595.64116325999</v>
      </c>
      <c r="M83" s="231" t="n">
        <v>237.55407405</v>
      </c>
      <c r="N83" s="231" t="n">
        <v>3749.50205731</v>
      </c>
      <c r="O83" s="231" t="n">
        <v>12051.03547529</v>
      </c>
      <c r="P83" s="231" t="n">
        <v>3148.98518273</v>
      </c>
      <c r="Q83" s="231" t="n">
        <v>1125.69178761</v>
      </c>
      <c r="R83" s="231" t="n">
        <v>4352.35180236</v>
      </c>
      <c r="S83" s="243" t="n">
        <v>288.03044953</v>
      </c>
      <c r="T83" s="233" t="n">
        <f aca="false">SUM(C83:S83)</f>
        <v>65875.1121689301</v>
      </c>
      <c r="U83" s="234" t="n">
        <f aca="false">(T83-T79)/T79</f>
        <v>0.0371521944260483</v>
      </c>
    </row>
    <row r="84" customFormat="false" ht="12.75" hidden="false" customHeight="false" outlineLevel="0" collapsed="false">
      <c r="B84" s="230" t="s">
        <v>215</v>
      </c>
      <c r="C84" s="231" t="n">
        <v>7642.47100478</v>
      </c>
      <c r="D84" s="231" t="n">
        <v>2118.85059858</v>
      </c>
      <c r="E84" s="231" t="n">
        <v>808.76947476</v>
      </c>
      <c r="F84" s="231" t="n">
        <v>400.64929624</v>
      </c>
      <c r="G84" s="231" t="n">
        <v>841.692308669999</v>
      </c>
      <c r="H84" s="231" t="n">
        <v>473.38438459</v>
      </c>
      <c r="I84" s="231" t="n">
        <v>2769.88106543</v>
      </c>
      <c r="J84" s="231" t="n">
        <v>1426.00626517</v>
      </c>
      <c r="K84" s="231" t="n">
        <v>17961.43544238</v>
      </c>
      <c r="L84" s="231" t="n">
        <v>5022.49354566</v>
      </c>
      <c r="M84" s="231" t="n">
        <v>241.47222681</v>
      </c>
      <c r="N84" s="231" t="n">
        <v>3556.84658554</v>
      </c>
      <c r="O84" s="231" t="n">
        <v>12627.38452727</v>
      </c>
      <c r="P84" s="231" t="n">
        <v>3315.97687601999</v>
      </c>
      <c r="Q84" s="231" t="n">
        <v>945.58499409</v>
      </c>
      <c r="R84" s="231" t="n">
        <v>4419.88056524</v>
      </c>
      <c r="S84" s="243" t="n">
        <v>290.24395033</v>
      </c>
      <c r="T84" s="233" t="n">
        <f aca="false">SUM(C84:S84)</f>
        <v>64863.02311156</v>
      </c>
      <c r="U84" s="234" t="n">
        <f aca="false">(T84-T80)/T80</f>
        <v>0.0639234135299721</v>
      </c>
    </row>
    <row r="85" customFormat="false" ht="13.5" hidden="false" customHeight="false" outlineLevel="0" collapsed="false">
      <c r="B85" s="230" t="s">
        <v>216</v>
      </c>
      <c r="C85" s="231" t="n">
        <v>7341.59724059</v>
      </c>
      <c r="D85" s="231" t="n">
        <v>2221.24409021</v>
      </c>
      <c r="E85" s="231" t="n">
        <v>886.847177950003</v>
      </c>
      <c r="F85" s="231" t="n">
        <v>304.67846053</v>
      </c>
      <c r="G85" s="231" t="n">
        <v>787.918165369999</v>
      </c>
      <c r="H85" s="231" t="n">
        <v>433.0270668</v>
      </c>
      <c r="I85" s="231" t="n">
        <v>3160.36855347</v>
      </c>
      <c r="J85" s="231" t="n">
        <v>1612.99029005</v>
      </c>
      <c r="K85" s="231" t="n">
        <v>18357.74470398</v>
      </c>
      <c r="L85" s="231" t="n">
        <v>5384.67731009</v>
      </c>
      <c r="M85" s="231" t="n">
        <v>235.16193739</v>
      </c>
      <c r="N85" s="231" t="n">
        <v>3368.92906619001</v>
      </c>
      <c r="O85" s="231" t="n">
        <v>14215.91153451</v>
      </c>
      <c r="P85" s="231" t="n">
        <v>2686.49650015</v>
      </c>
      <c r="Q85" s="231" t="n">
        <v>1050.14074441</v>
      </c>
      <c r="R85" s="231" t="n">
        <v>4219.91238347999</v>
      </c>
      <c r="S85" s="243" t="n">
        <v>283.59236038</v>
      </c>
      <c r="T85" s="233" t="n">
        <f aca="false">SUM(C85:S85)</f>
        <v>66551.2375855501</v>
      </c>
      <c r="U85" s="234" t="n">
        <f aca="false">(T85-T81)/T81</f>
        <v>0.0481804853140784</v>
      </c>
    </row>
    <row r="86" customFormat="false" ht="12.75" hidden="false" customHeight="false" outlineLevel="0" collapsed="false">
      <c r="B86" s="238" t="str">
        <f aca="false">EXPT_VL!B86</f>
        <v>2015:1</v>
      </c>
      <c r="C86" s="239" t="n">
        <v>6638.07</v>
      </c>
      <c r="D86" s="239" t="n">
        <v>2566.19</v>
      </c>
      <c r="E86" s="239" t="n">
        <v>831.97</v>
      </c>
      <c r="F86" s="239" t="n">
        <v>339.79</v>
      </c>
      <c r="G86" s="239" t="n">
        <v>732.36</v>
      </c>
      <c r="H86" s="239" t="n">
        <v>493.81</v>
      </c>
      <c r="I86" s="239" t="n">
        <v>3492.27</v>
      </c>
      <c r="J86" s="239" t="n">
        <v>1569.69</v>
      </c>
      <c r="K86" s="239" t="n">
        <v>18788.18</v>
      </c>
      <c r="L86" s="239" t="n">
        <v>5822.76</v>
      </c>
      <c r="M86" s="239" t="n">
        <v>254.89</v>
      </c>
      <c r="N86" s="239" t="n">
        <v>3801.98</v>
      </c>
      <c r="O86" s="239" t="n">
        <v>13778.72</v>
      </c>
      <c r="P86" s="239" t="n">
        <v>2198.2</v>
      </c>
      <c r="Q86" s="239" t="n">
        <v>1132.73</v>
      </c>
      <c r="R86" s="239" t="n">
        <v>3923.43</v>
      </c>
      <c r="S86" s="242" t="n">
        <v>302.22</v>
      </c>
      <c r="T86" s="228" t="n">
        <f aca="false">SUM(C86:S86)</f>
        <v>66667.26</v>
      </c>
      <c r="U86" s="240" t="n">
        <f aca="false">(T86-T82)/T82</f>
        <v>0.0270210668802921</v>
      </c>
    </row>
    <row r="87" customFormat="false" ht="12.75" hidden="false" customHeight="false" outlineLevel="0" collapsed="false">
      <c r="B87" s="230" t="str">
        <f aca="false">EXPT_VL!B87</f>
        <v>2015:2</v>
      </c>
      <c r="C87" s="231" t="n">
        <v>7023</v>
      </c>
      <c r="D87" s="231" t="n">
        <v>2640.12</v>
      </c>
      <c r="E87" s="231" t="n">
        <v>824</v>
      </c>
      <c r="F87" s="231" t="n">
        <v>394.87</v>
      </c>
      <c r="G87" s="231" t="n">
        <v>772.17</v>
      </c>
      <c r="H87" s="231" t="n">
        <v>490.09</v>
      </c>
      <c r="I87" s="231" t="n">
        <v>3161.21</v>
      </c>
      <c r="J87" s="231" t="n">
        <v>1592.7</v>
      </c>
      <c r="K87" s="231" t="n">
        <v>19349.61</v>
      </c>
      <c r="L87" s="231" t="n">
        <v>6100.54</v>
      </c>
      <c r="M87" s="231" t="n">
        <v>262.74</v>
      </c>
      <c r="N87" s="231" t="n">
        <v>3886.1</v>
      </c>
      <c r="O87" s="231" t="n">
        <v>14155.1</v>
      </c>
      <c r="P87" s="231" t="n">
        <v>2349.08</v>
      </c>
      <c r="Q87" s="231" t="n">
        <v>1178.24</v>
      </c>
      <c r="R87" s="231" t="n">
        <v>4534.42</v>
      </c>
      <c r="S87" s="243" t="n">
        <v>301.86</v>
      </c>
      <c r="T87" s="233" t="n">
        <f aca="false">SUM(C87:S87)</f>
        <v>69015.85</v>
      </c>
      <c r="U87" s="234" t="n">
        <f aca="false">(T87-T83)/T83</f>
        <v>0.0476771534447767</v>
      </c>
    </row>
    <row r="88" customFormat="false" ht="12.75" hidden="false" customHeight="false" outlineLevel="0" collapsed="false">
      <c r="B88" s="230" t="str">
        <f aca="false">EXPT_VL!B88</f>
        <v>2015:3</v>
      </c>
      <c r="C88" s="231" t="n">
        <v>6584.48</v>
      </c>
      <c r="D88" s="231" t="n">
        <v>2579.39</v>
      </c>
      <c r="E88" s="231" t="n">
        <v>847.98</v>
      </c>
      <c r="F88" s="231" t="n">
        <v>464.08</v>
      </c>
      <c r="G88" s="231" t="n">
        <v>715.63</v>
      </c>
      <c r="H88" s="231" t="n">
        <v>508.53</v>
      </c>
      <c r="I88" s="231" t="n">
        <v>2669.23</v>
      </c>
      <c r="J88" s="231" t="n">
        <v>1652.3</v>
      </c>
      <c r="K88" s="231" t="n">
        <v>18852.05</v>
      </c>
      <c r="L88" s="231" t="n">
        <v>5815.35</v>
      </c>
      <c r="M88" s="231" t="n">
        <v>260.23</v>
      </c>
      <c r="N88" s="231" t="n">
        <v>3619</v>
      </c>
      <c r="O88" s="231" t="n">
        <v>14437.83</v>
      </c>
      <c r="P88" s="231" t="n">
        <v>2309.28</v>
      </c>
      <c r="Q88" s="231" t="n">
        <v>1082.97</v>
      </c>
      <c r="R88" s="231" t="n">
        <v>4310.94</v>
      </c>
      <c r="S88" s="243" t="n">
        <v>300.73</v>
      </c>
      <c r="T88" s="233" t="n">
        <f aca="false">SUM(C88:S88)</f>
        <v>67010</v>
      </c>
      <c r="U88" s="234" t="n">
        <f aca="false">(T88-T84)/T84</f>
        <v>0.033100166866219</v>
      </c>
    </row>
    <row r="89" customFormat="false" ht="13.5" hidden="false" customHeight="false" outlineLevel="0" collapsed="false">
      <c r="B89" s="230" t="str">
        <f aca="false">EXPT_VL!B89</f>
        <v>2015:4</v>
      </c>
      <c r="C89" s="231" t="n">
        <v>6288.87</v>
      </c>
      <c r="D89" s="231" t="n">
        <v>2485.04</v>
      </c>
      <c r="E89" s="231" t="n">
        <v>722.16</v>
      </c>
      <c r="F89" s="231" t="n">
        <v>370.25</v>
      </c>
      <c r="G89" s="231" t="n">
        <v>771.35</v>
      </c>
      <c r="H89" s="231" t="n">
        <v>487.78</v>
      </c>
      <c r="I89" s="231" t="n">
        <v>3155.38</v>
      </c>
      <c r="J89" s="231" t="n">
        <v>1819.07</v>
      </c>
      <c r="K89" s="231" t="n">
        <v>19187.94</v>
      </c>
      <c r="L89" s="231" t="n">
        <v>5943.94</v>
      </c>
      <c r="M89" s="231" t="n">
        <v>277.8</v>
      </c>
      <c r="N89" s="231" t="n">
        <v>3801.47</v>
      </c>
      <c r="O89" s="231" t="n">
        <v>15348.34</v>
      </c>
      <c r="P89" s="231" t="n">
        <v>2108.5</v>
      </c>
      <c r="Q89" s="231" t="n">
        <v>1184.25</v>
      </c>
      <c r="R89" s="231" t="n">
        <v>4050.03</v>
      </c>
      <c r="S89" s="243" t="n">
        <v>308.16</v>
      </c>
      <c r="T89" s="233" t="n">
        <f aca="false">SUM(C89:S89)</f>
        <v>68310.33</v>
      </c>
      <c r="U89" s="234" t="n">
        <f aca="false">(T89-T85)/T85</f>
        <v>0.0264321518016647</v>
      </c>
    </row>
    <row r="90" customFormat="false" ht="12.75" hidden="false" customHeight="false" outlineLevel="0" collapsed="false">
      <c r="B90" s="238" t="str">
        <f aca="false">EXPT_VL!B90</f>
        <v>2016:1</v>
      </c>
      <c r="C90" s="239" t="n">
        <v>5713.56994967</v>
      </c>
      <c r="D90" s="239" t="n">
        <v>2720.35997553</v>
      </c>
      <c r="E90" s="239" t="n">
        <v>700.565380870002</v>
      </c>
      <c r="F90" s="239" t="n">
        <v>285.4623412</v>
      </c>
      <c r="G90" s="239" t="n">
        <v>737.89749791</v>
      </c>
      <c r="H90" s="239" t="n">
        <v>469.22426537</v>
      </c>
      <c r="I90" s="239" t="n">
        <v>3112.94712375</v>
      </c>
      <c r="J90" s="239" t="n">
        <v>1727.92972747</v>
      </c>
      <c r="K90" s="239" t="n">
        <v>19030.32549489</v>
      </c>
      <c r="L90" s="239" t="n">
        <v>6066.21400401</v>
      </c>
      <c r="M90" s="239" t="n">
        <v>273.09233883</v>
      </c>
      <c r="N90" s="239" t="n">
        <v>3729.98931228</v>
      </c>
      <c r="O90" s="239" t="n">
        <v>14508.9814839901</v>
      </c>
      <c r="P90" s="239" t="n">
        <v>1758.40535096</v>
      </c>
      <c r="Q90" s="239" t="n">
        <v>1121.21427218</v>
      </c>
      <c r="R90" s="239" t="n">
        <v>3615.64826403</v>
      </c>
      <c r="S90" s="242" t="n">
        <v>304.62023119</v>
      </c>
      <c r="T90" s="228" t="n">
        <f aca="false">SUM(C90:S90)</f>
        <v>65876.44701413</v>
      </c>
      <c r="U90" s="240" t="n">
        <f aca="false">(T90-T86)/T86</f>
        <v>-0.0118620892154559</v>
      </c>
    </row>
    <row r="91" customFormat="false" ht="12.75" hidden="false" customHeight="false" outlineLevel="0" collapsed="false">
      <c r="B91" s="230" t="str">
        <f aca="false">EXPT_VL!B91</f>
        <v>2016:2</v>
      </c>
      <c r="C91" s="231" t="n">
        <v>5962.3924813</v>
      </c>
      <c r="D91" s="231" t="n">
        <v>2642.99596878</v>
      </c>
      <c r="E91" s="231" t="n">
        <v>755.470951479999</v>
      </c>
      <c r="F91" s="231" t="n">
        <v>407.46145366</v>
      </c>
      <c r="G91" s="231" t="n">
        <v>776.84464633</v>
      </c>
      <c r="H91" s="231" t="n">
        <v>438.15337649</v>
      </c>
      <c r="I91" s="231" t="n">
        <v>3395.03009376</v>
      </c>
      <c r="J91" s="231" t="n">
        <v>1836.51998411</v>
      </c>
      <c r="K91" s="231" t="n">
        <v>20196.2287674</v>
      </c>
      <c r="L91" s="231" t="n">
        <v>6387.11371144</v>
      </c>
      <c r="M91" s="231" t="n">
        <v>264.46929477</v>
      </c>
      <c r="N91" s="231" t="n">
        <v>4073.84564869</v>
      </c>
      <c r="O91" s="231" t="n">
        <v>14460.00046984</v>
      </c>
      <c r="P91" s="231" t="n">
        <v>1935.76880562</v>
      </c>
      <c r="Q91" s="231" t="n">
        <v>1289.76981523</v>
      </c>
      <c r="R91" s="231" t="n">
        <v>4116.17335715</v>
      </c>
      <c r="S91" s="243" t="n">
        <v>326.48014649</v>
      </c>
      <c r="T91" s="233" t="n">
        <f aca="false">SUM(C91:S91)</f>
        <v>69264.71897254</v>
      </c>
      <c r="U91" s="234" t="n">
        <f aca="false">(T91-T87)/T87</f>
        <v>0.00360596837595986</v>
      </c>
    </row>
    <row r="92" customFormat="false" ht="12.75" hidden="false" customHeight="false" outlineLevel="0" collapsed="false">
      <c r="B92" s="230" t="str">
        <f aca="false">EXPT_VL!B92</f>
        <v>2016:3</v>
      </c>
      <c r="C92" s="231" t="n">
        <v>6154.11626898</v>
      </c>
      <c r="D92" s="231" t="n">
        <v>2498.57527883</v>
      </c>
      <c r="E92" s="231" t="n">
        <v>730.01371408</v>
      </c>
      <c r="F92" s="231" t="n">
        <v>421.65361343</v>
      </c>
      <c r="G92" s="231" t="n">
        <v>825.922247219999</v>
      </c>
      <c r="H92" s="231" t="n">
        <v>432.30445618</v>
      </c>
      <c r="I92" s="231" t="n">
        <v>2785.04557719</v>
      </c>
      <c r="J92" s="231" t="n">
        <v>1846.51584933</v>
      </c>
      <c r="K92" s="231" t="n">
        <v>18520.25587678</v>
      </c>
      <c r="L92" s="231" t="n">
        <v>5479.97256473</v>
      </c>
      <c r="M92" s="231" t="n">
        <v>255.32344321</v>
      </c>
      <c r="N92" s="231" t="n">
        <v>3750.08312965</v>
      </c>
      <c r="O92" s="231" t="n">
        <v>13905.91385113</v>
      </c>
      <c r="P92" s="231" t="n">
        <v>2088.1111546</v>
      </c>
      <c r="Q92" s="231" t="n">
        <v>1006.54576887</v>
      </c>
      <c r="R92" s="231" t="n">
        <v>3682.39946719</v>
      </c>
      <c r="S92" s="243" t="n">
        <v>305.96035308</v>
      </c>
      <c r="T92" s="233" t="n">
        <f aca="false">SUM(C92:S92)</f>
        <v>64688.71261448</v>
      </c>
      <c r="U92" s="234" t="n">
        <f aca="false">(T92-T88)/T88</f>
        <v>-0.0346409100958074</v>
      </c>
    </row>
    <row r="93" customFormat="false" ht="12.75" hidden="false" customHeight="false" outlineLevel="0" collapsed="false">
      <c r="B93" s="230" t="str">
        <f aca="false">EXPT_VL!B93</f>
        <v>2016:4</v>
      </c>
      <c r="C93" s="231" t="n">
        <v>6451.9583081</v>
      </c>
      <c r="D93" s="231" t="n">
        <v>2545.43500643</v>
      </c>
      <c r="E93" s="231" t="n">
        <v>901.560318220002</v>
      </c>
      <c r="F93" s="231" t="n">
        <v>302.78923025</v>
      </c>
      <c r="G93" s="231" t="n">
        <v>1051.26687652</v>
      </c>
      <c r="H93" s="231" t="n">
        <v>454.00020236</v>
      </c>
      <c r="I93" s="231" t="n">
        <v>3410.55909198</v>
      </c>
      <c r="J93" s="231" t="n">
        <v>2056.90783054</v>
      </c>
      <c r="K93" s="231" t="n">
        <v>19880.3211620901</v>
      </c>
      <c r="L93" s="231" t="n">
        <v>5951.42869471</v>
      </c>
      <c r="M93" s="231" t="n">
        <v>284.30660329</v>
      </c>
      <c r="N93" s="231" t="n">
        <v>3954.62124297</v>
      </c>
      <c r="O93" s="231" t="n">
        <v>15488.13044115</v>
      </c>
      <c r="P93" s="231" t="n">
        <v>2242.52269428</v>
      </c>
      <c r="Q93" s="231" t="n">
        <v>1124.77131638</v>
      </c>
      <c r="R93" s="231" t="n">
        <v>4169.1739094</v>
      </c>
      <c r="S93" s="243" t="n">
        <v>308.52534925</v>
      </c>
      <c r="T93" s="233" t="n">
        <f aca="false">SUM(C93:S93)</f>
        <v>70578.2782779201</v>
      </c>
      <c r="U93" s="234" t="n">
        <f aca="false">(T93-T89)/T89</f>
        <v>0.0332006634709583</v>
      </c>
    </row>
    <row r="95" customFormat="false" ht="13.5" hidden="false" customHeight="false" outlineLevel="0" collapsed="false"/>
    <row r="96" customFormat="false" ht="12.75" hidden="false" customHeight="false" outlineLevel="0" collapsed="false">
      <c r="B96" s="238" t="str">
        <f aca="false">EXPT_VL!B96</f>
        <v>2017:1</v>
      </c>
      <c r="C96" s="239" t="n">
        <v>7458.42078858999</v>
      </c>
      <c r="D96" s="239" t="n">
        <v>2768.16095745</v>
      </c>
      <c r="E96" s="239" t="n">
        <v>1093.53195446</v>
      </c>
      <c r="F96" s="239" t="n">
        <v>365.69055403</v>
      </c>
      <c r="G96" s="239" t="n">
        <v>1456.46920138</v>
      </c>
      <c r="H96" s="239" t="n">
        <v>509.82389648</v>
      </c>
      <c r="I96" s="239" t="n">
        <v>3509.45036371</v>
      </c>
      <c r="J96" s="239" t="n">
        <v>1995.97109855</v>
      </c>
      <c r="K96" s="239" t="n">
        <v>21793.14658685</v>
      </c>
      <c r="L96" s="239" t="n">
        <v>6889.55181357001</v>
      </c>
      <c r="M96" s="239" t="n">
        <v>297.01920176</v>
      </c>
      <c r="N96" s="239" t="n">
        <v>4600.00623113</v>
      </c>
      <c r="O96" s="239" t="n">
        <v>15002.37081176</v>
      </c>
      <c r="P96" s="239" t="n">
        <v>2534.92630731</v>
      </c>
      <c r="Q96" s="239" t="n">
        <v>1212.04980059</v>
      </c>
      <c r="R96" s="239" t="n">
        <v>4763.79190852999</v>
      </c>
      <c r="S96" s="242" t="n">
        <v>331.43538427</v>
      </c>
      <c r="T96" s="228" t="n">
        <f aca="false">SUM(C96:S96)</f>
        <v>76581.81686042</v>
      </c>
      <c r="U96" s="240" t="n">
        <f aca="false">(T96-T90)/T90</f>
        <v>0.162506788564261</v>
      </c>
    </row>
    <row r="97" customFormat="false" ht="12.75" hidden="false" customHeight="false" outlineLevel="0" collapsed="false">
      <c r="B97" s="230" t="str">
        <f aca="false">EXPT_VL!B97</f>
        <v>2017:2</v>
      </c>
      <c r="C97" s="231" t="n">
        <v>6469.23171381</v>
      </c>
      <c r="D97" s="231" t="n">
        <v>2719.20517496</v>
      </c>
      <c r="E97" s="231" t="n">
        <v>1061.63033576</v>
      </c>
      <c r="F97" s="231" t="n">
        <v>529.92302129</v>
      </c>
      <c r="G97" s="231" t="n">
        <v>942.060178010001</v>
      </c>
      <c r="H97" s="231" t="n">
        <v>479.47932732</v>
      </c>
      <c r="I97" s="231" t="n">
        <v>3539.19111175</v>
      </c>
      <c r="J97" s="231" t="n">
        <v>2036.13438198</v>
      </c>
      <c r="K97" s="231" t="n">
        <v>21326.66323701</v>
      </c>
      <c r="L97" s="231" t="n">
        <v>6698.3993806</v>
      </c>
      <c r="M97" s="231" t="n">
        <v>307.5741891</v>
      </c>
      <c r="N97" s="231" t="n">
        <v>4082.8413387</v>
      </c>
      <c r="O97" s="231" t="n">
        <v>15399.02431355</v>
      </c>
      <c r="P97" s="231" t="n">
        <v>2158.27839746</v>
      </c>
      <c r="Q97" s="231" t="n">
        <v>1220.06981256</v>
      </c>
      <c r="R97" s="231" t="n">
        <v>4663.01874830999</v>
      </c>
      <c r="S97" s="243" t="n">
        <v>339.2779666</v>
      </c>
      <c r="T97" s="233" t="n">
        <f aca="false">SUM(C97:S97)</f>
        <v>73972.0026287699</v>
      </c>
      <c r="U97" s="234" t="n">
        <f aca="false">(T97-T91)/T91</f>
        <v>0.0679607703035096</v>
      </c>
    </row>
    <row r="98" customFormat="false" ht="12.75" hidden="false" customHeight="false" outlineLevel="0" collapsed="false">
      <c r="B98" s="230" t="str">
        <f aca="false">EXPT_VL!B98</f>
        <v>2017:3</v>
      </c>
      <c r="C98" s="231" t="n">
        <v>7283.65228192</v>
      </c>
      <c r="D98" s="231" t="n">
        <v>2644.52313024</v>
      </c>
      <c r="E98" s="231" t="n">
        <v>1038.43940169</v>
      </c>
      <c r="F98" s="231" t="n">
        <v>550.694294090001</v>
      </c>
      <c r="G98" s="231" t="n">
        <v>881.266956289999</v>
      </c>
      <c r="H98" s="231" t="n">
        <v>477.958533699999</v>
      </c>
      <c r="I98" s="231" t="n">
        <v>2978.4151208</v>
      </c>
      <c r="J98" s="231" t="n">
        <v>2124.60985363</v>
      </c>
      <c r="K98" s="231" t="n">
        <v>20113.14433535</v>
      </c>
      <c r="L98" s="231" t="n">
        <v>6093.35165586</v>
      </c>
      <c r="M98" s="231" t="n">
        <v>288.37256518</v>
      </c>
      <c r="N98" s="231" t="n">
        <v>4006.38973285</v>
      </c>
      <c r="O98" s="231" t="n">
        <v>14482.65208423</v>
      </c>
      <c r="P98" s="231" t="n">
        <v>2476.41038931</v>
      </c>
      <c r="Q98" s="231" t="n">
        <v>910.181429329999</v>
      </c>
      <c r="R98" s="231" t="n">
        <v>4495.29598337</v>
      </c>
      <c r="S98" s="243" t="n">
        <v>352.23500483</v>
      </c>
      <c r="T98" s="233" t="n">
        <f aca="false">SUM(C98:S98)</f>
        <v>71197.59275267</v>
      </c>
      <c r="U98" s="234" t="n">
        <f aca="false">(T98-T92)/T92</f>
        <v>0.100618483119002</v>
      </c>
    </row>
    <row r="99" customFormat="false" ht="13.5" hidden="false" customHeight="false" outlineLevel="0" collapsed="false">
      <c r="B99" s="235" t="str">
        <f aca="false">EXPT_VL!B99</f>
        <v>2017:4</v>
      </c>
      <c r="C99" s="236" t="n">
        <v>7848.59280506</v>
      </c>
      <c r="D99" s="236" t="n">
        <v>2777.62275572</v>
      </c>
      <c r="E99" s="236" t="n">
        <v>1007.93335094</v>
      </c>
      <c r="F99" s="236" t="n">
        <v>339.46977087</v>
      </c>
      <c r="G99" s="236" t="n">
        <v>1024.0690263</v>
      </c>
      <c r="H99" s="236" t="n">
        <v>499.88536386</v>
      </c>
      <c r="I99" s="236" t="n">
        <v>3418.72071565</v>
      </c>
      <c r="J99" s="236" t="n">
        <v>2344.9070025</v>
      </c>
      <c r="K99" s="236" t="n">
        <v>21373.21631822</v>
      </c>
      <c r="L99" s="236" t="n">
        <v>6438.15769721</v>
      </c>
      <c r="M99" s="236" t="n">
        <v>310.30952671</v>
      </c>
      <c r="N99" s="236" t="n">
        <v>4510.48691761</v>
      </c>
      <c r="O99" s="236" t="n">
        <v>15977.78702815</v>
      </c>
      <c r="P99" s="236" t="n">
        <v>2467.35769396</v>
      </c>
      <c r="Q99" s="236" t="n">
        <v>1126.92563949</v>
      </c>
      <c r="R99" s="236" t="n">
        <v>4773.00173188999</v>
      </c>
      <c r="S99" s="244" t="n">
        <v>334.65557901</v>
      </c>
      <c r="T99" s="237" t="n">
        <f aca="false">SUM(C99:S99)</f>
        <v>76573.09892315</v>
      </c>
      <c r="U99" s="241" t="n">
        <f aca="false">(T99-T93)/T93</f>
        <v>0.0849386070544779</v>
      </c>
    </row>
    <row r="100" customFormat="false" ht="12.75" hidden="false" customHeight="false" outlineLevel="0" collapsed="false">
      <c r="B100" s="245" t="str">
        <f aca="false">EXPT_VL!B100</f>
        <v>2018:1</v>
      </c>
      <c r="C100" s="246" t="n">
        <v>7823.63160580001</v>
      </c>
      <c r="D100" s="246" t="n">
        <v>2902.95167841</v>
      </c>
      <c r="E100" s="246" t="n">
        <v>1011.35783416</v>
      </c>
      <c r="F100" s="246" t="n">
        <v>336.97331366</v>
      </c>
      <c r="G100" s="246" t="n">
        <v>881.914397269998</v>
      </c>
      <c r="H100" s="246" t="n">
        <v>497.21188395</v>
      </c>
      <c r="I100" s="246" t="n">
        <v>3398.00284068</v>
      </c>
      <c r="J100" s="246" t="n">
        <v>2114.53983759</v>
      </c>
      <c r="K100" s="246" t="n">
        <v>22413.52559607</v>
      </c>
      <c r="L100" s="246" t="n">
        <v>6998.3848241</v>
      </c>
      <c r="M100" s="246" t="n">
        <v>327.55455862</v>
      </c>
      <c r="N100" s="246" t="n">
        <v>4398.22489305</v>
      </c>
      <c r="O100" s="246" t="n">
        <v>14998.75080383</v>
      </c>
      <c r="P100" s="246" t="n">
        <v>2449.26214729</v>
      </c>
      <c r="Q100" s="246" t="n">
        <v>1233.35371598</v>
      </c>
      <c r="R100" s="246" t="n">
        <v>4907.24568112999</v>
      </c>
      <c r="S100" s="247" t="n">
        <v>358.27760482</v>
      </c>
      <c r="T100" s="248" t="n">
        <f aca="false">SUM(C100:S100)</f>
        <v>77051.16321641</v>
      </c>
      <c r="U100" s="249" t="n">
        <f aca="false">(T100-T96)/T96</f>
        <v>0.00612869183876225</v>
      </c>
    </row>
    <row r="101" customFormat="false" ht="12.75" hidden="false" customHeight="false" outlineLevel="0" collapsed="false">
      <c r="B101" s="245" t="str">
        <f aca="false">EXPT_VL!B101</f>
        <v>2018:2</v>
      </c>
      <c r="C101" s="246" t="n">
        <v>8402.67078623</v>
      </c>
      <c r="D101" s="246" t="n">
        <v>3072.0545494</v>
      </c>
      <c r="E101" s="246" t="n">
        <v>1064.12971816</v>
      </c>
      <c r="F101" s="246" t="n">
        <v>565.674292349999</v>
      </c>
      <c r="G101" s="246" t="n">
        <v>970.729672959999</v>
      </c>
      <c r="H101" s="246" t="n">
        <v>531.222456959999</v>
      </c>
      <c r="I101" s="246" t="n">
        <v>3727.43665581</v>
      </c>
      <c r="J101" s="246" t="n">
        <v>2212.12442484</v>
      </c>
      <c r="K101" s="246" t="n">
        <v>23014.2438183501</v>
      </c>
      <c r="L101" s="246" t="n">
        <v>6988.59064993</v>
      </c>
      <c r="M101" s="246" t="n">
        <v>340.97438755</v>
      </c>
      <c r="N101" s="246" t="n">
        <v>5048.54681911999</v>
      </c>
      <c r="O101" s="246" t="n">
        <v>15308.63106382</v>
      </c>
      <c r="P101" s="246" t="n">
        <v>2662.10082119</v>
      </c>
      <c r="Q101" s="246" t="n">
        <v>1352.92263153</v>
      </c>
      <c r="R101" s="246" t="n">
        <v>5029.95903657</v>
      </c>
      <c r="S101" s="247" t="n">
        <v>373.75686584</v>
      </c>
      <c r="T101" s="248" t="n">
        <f aca="false">SUM(C101:S101)</f>
        <v>80665.7686506101</v>
      </c>
      <c r="U101" s="249" t="n">
        <f aca="false">(T101-T97)/T97</f>
        <v>0.0904905340393847</v>
      </c>
    </row>
    <row r="102" customFormat="false" ht="12.75" hidden="false" customHeight="false" outlineLevel="0" collapsed="false">
      <c r="B102" s="245" t="str">
        <f aca="false">EXPT_VL!B102</f>
        <v>2018:3</v>
      </c>
      <c r="C102" s="246" t="n">
        <v>7766.52786495</v>
      </c>
      <c r="D102" s="246" t="n">
        <v>2795.93152229</v>
      </c>
      <c r="E102" s="246" t="n">
        <v>1087.41774278</v>
      </c>
      <c r="F102" s="246" t="n">
        <v>531.24402826</v>
      </c>
      <c r="G102" s="246" t="n">
        <v>1075.33143374</v>
      </c>
      <c r="H102" s="246" t="n">
        <v>520.403288470001</v>
      </c>
      <c r="I102" s="246" t="n">
        <v>3043.89954102</v>
      </c>
      <c r="J102" s="246" t="n">
        <v>2304.62897985</v>
      </c>
      <c r="K102" s="246" t="n">
        <v>21499.10035527</v>
      </c>
      <c r="L102" s="246" t="n">
        <v>6509.73291243001</v>
      </c>
      <c r="M102" s="246" t="n">
        <v>322.52423201</v>
      </c>
      <c r="N102" s="246" t="n">
        <v>4648.9055052</v>
      </c>
      <c r="O102" s="246" t="n">
        <v>14753.38433383</v>
      </c>
      <c r="P102" s="246" t="n">
        <v>2808.01171372</v>
      </c>
      <c r="Q102" s="246" t="n">
        <v>1100.2572908</v>
      </c>
      <c r="R102" s="246" t="n">
        <v>5086.44078961</v>
      </c>
      <c r="S102" s="247" t="n">
        <v>353.93768487</v>
      </c>
      <c r="T102" s="248" t="n">
        <f aca="false">SUM(C102:S102)</f>
        <v>76207.6792191</v>
      </c>
      <c r="U102" s="249" t="n">
        <f aca="false">(T102-T98)/T98</f>
        <v>0.0703687620989426</v>
      </c>
    </row>
    <row r="103" customFormat="false" ht="13.5" hidden="false" customHeight="false" outlineLevel="0" collapsed="false">
      <c r="B103" s="235" t="str">
        <f aca="false">EXPT_VL!B103</f>
        <v>2018:4</v>
      </c>
      <c r="C103" s="236" t="n">
        <v>8526.01928407</v>
      </c>
      <c r="D103" s="236" t="n">
        <v>2989.33698467</v>
      </c>
      <c r="E103" s="236" t="n">
        <v>1268.86857358</v>
      </c>
      <c r="F103" s="236" t="n">
        <v>332.51626167</v>
      </c>
      <c r="G103" s="236" t="n">
        <v>1036.50062358</v>
      </c>
      <c r="H103" s="236" t="n">
        <v>548.474119599999</v>
      </c>
      <c r="I103" s="236" t="n">
        <v>3005.57592863</v>
      </c>
      <c r="J103" s="236" t="n">
        <v>2592.13683729</v>
      </c>
      <c r="K103" s="236" t="n">
        <v>23251.14679953</v>
      </c>
      <c r="L103" s="236" t="n">
        <v>6967.81956853</v>
      </c>
      <c r="M103" s="236" t="n">
        <v>294.56122624</v>
      </c>
      <c r="N103" s="236" t="n">
        <v>4926.29439313</v>
      </c>
      <c r="O103" s="236" t="n">
        <v>16447.49304897</v>
      </c>
      <c r="P103" s="236" t="n">
        <v>2902.82847085001</v>
      </c>
      <c r="Q103" s="236" t="n">
        <v>1156.86237047</v>
      </c>
      <c r="R103" s="236" t="n">
        <v>5261.06867883001</v>
      </c>
      <c r="S103" s="244" t="n">
        <v>352.31745128</v>
      </c>
      <c r="T103" s="237" t="n">
        <f aca="false">SUM(C103:S103)</f>
        <v>81859.82062092</v>
      </c>
      <c r="U103" s="241" t="n">
        <f aca="false">(T103-T99)/T99</f>
        <v>0.0690415011553323</v>
      </c>
    </row>
    <row r="104" customFormat="false" ht="12.75" hidden="false" customHeight="false" outlineLevel="0" collapsed="false">
      <c r="B104" s="245" t="str">
        <f aca="false">EXPT_VL!B104</f>
        <v>2019:1</v>
      </c>
      <c r="C104" s="246" t="n">
        <v>7727.96879158</v>
      </c>
      <c r="D104" s="246" t="n">
        <v>2854.69677291</v>
      </c>
      <c r="E104" s="246" t="n">
        <v>964.438376470002</v>
      </c>
      <c r="F104" s="246" t="n">
        <v>360.11590422</v>
      </c>
      <c r="G104" s="246" t="n">
        <v>847.322905550001</v>
      </c>
      <c r="H104" s="246" t="n">
        <v>536.647931140001</v>
      </c>
      <c r="I104" s="246" t="n">
        <v>3131.93497959</v>
      </c>
      <c r="J104" s="246" t="n">
        <v>2102.7793108</v>
      </c>
      <c r="K104" s="246" t="n">
        <v>23604.04245933</v>
      </c>
      <c r="L104" s="246" t="n">
        <v>7182.09086336001</v>
      </c>
      <c r="M104" s="246" t="n">
        <v>289.15271913</v>
      </c>
      <c r="N104" s="246" t="n">
        <v>5025.45396158</v>
      </c>
      <c r="O104" s="246" t="n">
        <v>15577.4093037</v>
      </c>
      <c r="P104" s="246" t="n">
        <v>2680.04559048</v>
      </c>
      <c r="Q104" s="246" t="n">
        <v>1249.19410076</v>
      </c>
      <c r="R104" s="246" t="n">
        <v>5158.48428138</v>
      </c>
      <c r="S104" s="247" t="n">
        <v>359.86652009</v>
      </c>
      <c r="T104" s="248" t="n">
        <f aca="false">SUM(C104:S104)</f>
        <v>79651.6447720701</v>
      </c>
      <c r="U104" s="249" t="n">
        <f aca="false">(T104-T100)/T100</f>
        <v>0.0337500622587122</v>
      </c>
    </row>
    <row r="107" customFormat="false" ht="12.75" hidden="false" customHeight="false" outlineLevel="0" collapsed="false">
      <c r="B107" s="114" t="s">
        <v>280</v>
      </c>
    </row>
  </sheetData>
  <mergeCells count="4">
    <mergeCell ref="F1:G1"/>
    <mergeCell ref="I1:J2"/>
    <mergeCell ref="AA1:AB1"/>
    <mergeCell ref="AD1:AE2"/>
  </mergeCells>
  <hyperlinks>
    <hyperlink ref="I1" location="Indice!A1" display="Índice"/>
    <hyperlink ref="AD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AP104"/>
  <sheetViews>
    <sheetView showFormulas="false" showGridLines="false" showRowColHeaders="false" showZeros="true" rightToLeft="false" tabSelected="false" showOutlineSymbols="true" defaultGridColor="true" view="normal" topLeftCell="A85" colorId="64" zoomScale="100" zoomScaleNormal="100" zoomScalePageLayoutView="100" workbookViewId="0">
      <selection pane="topLeft" activeCell="E110" activeCellId="0" sqref="E110"/>
    </sheetView>
  </sheetViews>
  <sheetFormatPr defaultRowHeight="12.75" zeroHeight="false" outlineLevelRow="0" outlineLevelCol="0"/>
  <cols>
    <col collapsed="false" customWidth="true" hidden="false" outlineLevel="0" max="1" min="1" style="0" width="5.84"/>
    <col collapsed="false" customWidth="true" hidden="false" outlineLevel="0" max="19" min="2" style="0" width="11.04"/>
    <col collapsed="false" customWidth="true" hidden="false" outlineLevel="0" max="20" min="20" style="0" width="16.97"/>
    <col collapsed="false" customWidth="true" hidden="false" outlineLevel="0" max="21" min="21" style="0" width="16.54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B1" s="133" t="s">
        <v>283</v>
      </c>
      <c r="C1" s="27"/>
      <c r="D1" s="27"/>
      <c r="E1" s="27"/>
      <c r="F1" s="174" t="s">
        <v>234</v>
      </c>
      <c r="G1" s="174"/>
      <c r="I1" s="134" t="s">
        <v>0</v>
      </c>
      <c r="J1" s="134"/>
      <c r="X1" s="133" t="s">
        <v>275</v>
      </c>
      <c r="AB1" s="174" t="s">
        <v>234</v>
      </c>
      <c r="AC1" s="174"/>
      <c r="AE1" s="134" t="s">
        <v>0</v>
      </c>
      <c r="AF1" s="134"/>
    </row>
    <row r="2" customFormat="false" ht="15.75" hidden="false" customHeight="true" outlineLevel="0" collapsed="false">
      <c r="B2" s="21" t="s">
        <v>284</v>
      </c>
      <c r="C2" s="21"/>
      <c r="D2" s="21"/>
      <c r="E2" s="21"/>
      <c r="I2" s="134"/>
      <c r="J2" s="134"/>
      <c r="X2" s="219" t="s">
        <v>284</v>
      </c>
      <c r="AE2" s="134"/>
      <c r="AF2" s="134"/>
    </row>
    <row r="3" customFormat="false" ht="13.5" hidden="false" customHeight="false" outlineLevel="0" collapsed="false">
      <c r="B3" s="21" t="str">
        <f aca="false">EXPT_VL!B3</f>
        <v>Periodo:1995:1-2019:1</v>
      </c>
      <c r="C3" s="21"/>
      <c r="D3" s="21"/>
      <c r="X3" s="21" t="str">
        <f aca="false">EXPT_TN!$P$3</f>
        <v>Periodo:1995:1-2019:1</v>
      </c>
    </row>
    <row r="4" customFormat="false" ht="13.5" hidden="false" customHeight="false" outlineLevel="0" collapsed="false">
      <c r="B4" s="21" t="s">
        <v>17</v>
      </c>
      <c r="X4" s="21" t="s">
        <v>17</v>
      </c>
    </row>
    <row r="5" customFormat="false" ht="26.25" hidden="false" customHeight="true" outlineLevel="0" collapsed="false">
      <c r="B5" s="220" t="s">
        <v>124</v>
      </c>
      <c r="C5" s="221" t="s">
        <v>47</v>
      </c>
      <c r="D5" s="221" t="s">
        <v>67</v>
      </c>
      <c r="E5" s="221" t="s">
        <v>278</v>
      </c>
      <c r="F5" s="221" t="s">
        <v>69</v>
      </c>
      <c r="G5" s="221" t="s">
        <v>71</v>
      </c>
      <c r="H5" s="221" t="s">
        <v>72</v>
      </c>
      <c r="I5" s="221" t="s">
        <v>73</v>
      </c>
      <c r="J5" s="221" t="s">
        <v>116</v>
      </c>
      <c r="K5" s="221" t="s">
        <v>75</v>
      </c>
      <c r="L5" s="221" t="s">
        <v>76</v>
      </c>
      <c r="M5" s="221" t="s">
        <v>77</v>
      </c>
      <c r="N5" s="221" t="s">
        <v>78</v>
      </c>
      <c r="O5" s="221" t="s">
        <v>79</v>
      </c>
      <c r="P5" s="221" t="s">
        <v>80</v>
      </c>
      <c r="Q5" s="221" t="s">
        <v>82</v>
      </c>
      <c r="R5" s="221" t="s">
        <v>83</v>
      </c>
      <c r="S5" s="222" t="s">
        <v>112</v>
      </c>
      <c r="T5" s="223" t="s">
        <v>285</v>
      </c>
      <c r="U5" s="224" t="s">
        <v>127</v>
      </c>
      <c r="X5" s="225" t="s">
        <v>128</v>
      </c>
      <c r="Y5" s="221" t="s">
        <v>47</v>
      </c>
      <c r="Z5" s="221" t="s">
        <v>67</v>
      </c>
      <c r="AA5" s="221" t="s">
        <v>278</v>
      </c>
      <c r="AB5" s="221" t="s">
        <v>69</v>
      </c>
      <c r="AC5" s="221" t="s">
        <v>71</v>
      </c>
      <c r="AD5" s="221" t="s">
        <v>72</v>
      </c>
      <c r="AE5" s="221" t="s">
        <v>73</v>
      </c>
      <c r="AF5" s="221" t="s">
        <v>116</v>
      </c>
      <c r="AG5" s="221" t="s">
        <v>75</v>
      </c>
      <c r="AH5" s="221" t="s">
        <v>76</v>
      </c>
      <c r="AI5" s="221" t="s">
        <v>77</v>
      </c>
      <c r="AJ5" s="221" t="s">
        <v>78</v>
      </c>
      <c r="AK5" s="221" t="s">
        <v>79</v>
      </c>
      <c r="AL5" s="221" t="s">
        <v>80</v>
      </c>
      <c r="AM5" s="221" t="s">
        <v>82</v>
      </c>
      <c r="AN5" s="221" t="s">
        <v>83</v>
      </c>
      <c r="AO5" s="222" t="s">
        <v>112</v>
      </c>
      <c r="AP5" s="224" t="s">
        <v>129</v>
      </c>
    </row>
    <row r="6" customFormat="false" ht="13.5" hidden="false" customHeight="false" outlineLevel="0" collapsed="false">
      <c r="B6" s="226" t="s">
        <v>130</v>
      </c>
      <c r="C6" s="227" t="n">
        <v>4403.872346484</v>
      </c>
      <c r="D6" s="227" t="n">
        <v>351.367656917</v>
      </c>
      <c r="E6" s="227" t="n">
        <v>640.7441146</v>
      </c>
      <c r="F6" s="227" t="n">
        <v>48.41904256</v>
      </c>
      <c r="G6" s="227" t="n">
        <v>561.433726535</v>
      </c>
      <c r="H6" s="227" t="n">
        <v>267.82888663</v>
      </c>
      <c r="I6" s="227" t="n">
        <v>541.032437074</v>
      </c>
      <c r="J6" s="227" t="n">
        <v>243.432484566</v>
      </c>
      <c r="K6" s="227" t="n">
        <v>3545.725681641</v>
      </c>
      <c r="L6" s="227" t="n">
        <v>3142.530197205</v>
      </c>
      <c r="M6" s="227" t="n">
        <v>107.194568423</v>
      </c>
      <c r="N6" s="227" t="n">
        <v>1220.041413171</v>
      </c>
      <c r="O6" s="227" t="n">
        <v>1032.172078273</v>
      </c>
      <c r="P6" s="227" t="n">
        <v>990.64963946</v>
      </c>
      <c r="Q6" s="227" t="n">
        <v>296.42338342</v>
      </c>
      <c r="R6" s="227" t="n">
        <v>1947.538391669</v>
      </c>
      <c r="S6" s="227" t="n">
        <v>52.69570184</v>
      </c>
      <c r="T6" s="228" t="n">
        <f aca="false">SUM(C6:S6)</f>
        <v>19393.101750468</v>
      </c>
      <c r="U6" s="229"/>
      <c r="X6" s="230" t="n">
        <v>1995</v>
      </c>
      <c r="Y6" s="231" t="n">
        <f aca="false">SUM(C6:C9)</f>
        <v>15941.060099996</v>
      </c>
      <c r="Z6" s="231" t="n">
        <f aca="false">SUM(D6:D9)</f>
        <v>1425.730800838</v>
      </c>
      <c r="AA6" s="231" t="n">
        <f aca="false">SUM(E6:E9)</f>
        <v>2267.024708383</v>
      </c>
      <c r="AB6" s="231" t="n">
        <f aca="false">SUM(F6:F9)</f>
        <v>382.697050727</v>
      </c>
      <c r="AC6" s="231" t="n">
        <f aca="false">SUM(G6:G9)</f>
        <v>1690.584317835</v>
      </c>
      <c r="AD6" s="231" t="n">
        <f aca="false">SUM(H6:H9)</f>
        <v>1203.923964575</v>
      </c>
      <c r="AE6" s="231" t="n">
        <f aca="false">SUM(I6:I9)</f>
        <v>1926.77868705</v>
      </c>
      <c r="AF6" s="231" t="n">
        <f aca="false">SUM(J6:J9)</f>
        <v>943.274604262</v>
      </c>
      <c r="AG6" s="231" t="n">
        <f aca="false">SUM(K6:K9)</f>
        <v>13878.357206902</v>
      </c>
      <c r="AH6" s="231" t="n">
        <f aca="false">SUM(L6:L9)</f>
        <v>10740.423617953</v>
      </c>
      <c r="AI6" s="231" t="n">
        <f aca="false">SUM(M6:M9)</f>
        <v>364.721814754</v>
      </c>
      <c r="AJ6" s="231" t="n">
        <f aca="false">SUM(N6:N9)</f>
        <v>5263.233072006</v>
      </c>
      <c r="AK6" s="231" t="n">
        <f aca="false">SUM(O6:O9)</f>
        <v>3888.932036765</v>
      </c>
      <c r="AL6" s="231" t="n">
        <f aca="false">SUM(P6:P9)</f>
        <v>3102.446759992</v>
      </c>
      <c r="AM6" s="231" t="n">
        <f aca="false">SUM(Q6:Q9)</f>
        <v>1125.9215291</v>
      </c>
      <c r="AN6" s="231" t="n">
        <f aca="false">SUM(R6:R9)</f>
        <v>7159.188035319</v>
      </c>
      <c r="AO6" s="231" t="n">
        <f aca="false">SUM(S6:S9)</f>
        <v>400.898504384</v>
      </c>
      <c r="AP6" s="232" t="n">
        <f aca="false">SUM(T6:T9)</f>
        <v>71705.196810841</v>
      </c>
    </row>
    <row r="7" customFormat="false" ht="12.75" hidden="false" customHeight="false" outlineLevel="0" collapsed="false">
      <c r="B7" s="230" t="s">
        <v>131</v>
      </c>
      <c r="C7" s="231" t="n">
        <v>4049.408002503</v>
      </c>
      <c r="D7" s="231" t="n">
        <v>370.367904766</v>
      </c>
      <c r="E7" s="231" t="n">
        <v>611.941812353</v>
      </c>
      <c r="F7" s="231" t="n">
        <v>104.241697638</v>
      </c>
      <c r="G7" s="231" t="n">
        <v>416.57171562</v>
      </c>
      <c r="H7" s="231" t="n">
        <v>294.98950063</v>
      </c>
      <c r="I7" s="231" t="n">
        <v>497.919125555</v>
      </c>
      <c r="J7" s="231" t="n">
        <v>220.122678562</v>
      </c>
      <c r="K7" s="231" t="n">
        <v>3484.081476177</v>
      </c>
      <c r="L7" s="231" t="n">
        <v>2311.492643295</v>
      </c>
      <c r="M7" s="231" t="n">
        <v>103.928862415</v>
      </c>
      <c r="N7" s="231" t="n">
        <v>1482.053024259</v>
      </c>
      <c r="O7" s="231" t="n">
        <v>963.876435216</v>
      </c>
      <c r="P7" s="231" t="n">
        <v>834.04709761</v>
      </c>
      <c r="Q7" s="231" t="n">
        <v>298.32382271</v>
      </c>
      <c r="R7" s="231" t="n">
        <v>1903.117823124</v>
      </c>
      <c r="S7" s="231" t="n">
        <v>58.599801004</v>
      </c>
      <c r="T7" s="233" t="n">
        <f aca="false">SUM(C7:S7)</f>
        <v>18005.083423437</v>
      </c>
      <c r="U7" s="234"/>
      <c r="X7" s="230" t="n">
        <v>1996</v>
      </c>
      <c r="Y7" s="231" t="n">
        <f aca="false">SUM(C10:C13)</f>
        <v>17384.263736851</v>
      </c>
      <c r="Z7" s="231" t="n">
        <f aca="false">SUM(D10:D13)</f>
        <v>1717.090974068</v>
      </c>
      <c r="AA7" s="231" t="n">
        <f aca="false">SUM(E10:E13)</f>
        <v>2675.488039074</v>
      </c>
      <c r="AB7" s="231" t="n">
        <f aca="false">SUM(F10:F13)</f>
        <v>679.793471821</v>
      </c>
      <c r="AC7" s="231" t="n">
        <f aca="false">SUM(G10:G13)</f>
        <v>1664.201103156</v>
      </c>
      <c r="AD7" s="231" t="n">
        <f aca="false">SUM(H10:H13)</f>
        <v>1241.625297215</v>
      </c>
      <c r="AE7" s="231" t="n">
        <f aca="false">SUM(I10:I13)</f>
        <v>2024.13954117</v>
      </c>
      <c r="AF7" s="231" t="n">
        <f aca="false">SUM(J10:J13)</f>
        <v>1034.466845221</v>
      </c>
      <c r="AG7" s="231" t="n">
        <f aca="false">SUM(K10:K13)</f>
        <v>17687.027656944</v>
      </c>
      <c r="AH7" s="231" t="n">
        <f aca="false">SUM(L10:L13)</f>
        <v>11650.532979189</v>
      </c>
      <c r="AI7" s="231" t="n">
        <f aca="false">SUM(M10:M13)</f>
        <v>464.752746003</v>
      </c>
      <c r="AJ7" s="231" t="n">
        <f aca="false">SUM(N10:N13)</f>
        <v>5525.073249436</v>
      </c>
      <c r="AK7" s="231" t="n">
        <f aca="false">SUM(O10:O13)</f>
        <v>3988.127227497</v>
      </c>
      <c r="AL7" s="231" t="n">
        <f aca="false">SUM(P10:P13)</f>
        <v>3455.483064841</v>
      </c>
      <c r="AM7" s="231" t="n">
        <f aca="false">SUM(Q10:Q13)</f>
        <v>1238.571211614</v>
      </c>
      <c r="AN7" s="231" t="n">
        <f aca="false">SUM(R10:R13)</f>
        <v>7727.284678919</v>
      </c>
      <c r="AO7" s="231" t="n">
        <f aca="false">SUM(S10:S13)</f>
        <v>292.041487184</v>
      </c>
      <c r="AP7" s="232" t="n">
        <f aca="false">SUM(T10:T13)</f>
        <v>80449.963310203</v>
      </c>
    </row>
    <row r="8" customFormat="false" ht="12.75" hidden="false" customHeight="false" outlineLevel="0" collapsed="false">
      <c r="B8" s="230" t="s">
        <v>132</v>
      </c>
      <c r="C8" s="231" t="n">
        <v>3463.090491438</v>
      </c>
      <c r="D8" s="231" t="n">
        <v>340.950608869</v>
      </c>
      <c r="E8" s="231" t="n">
        <v>466.159683691</v>
      </c>
      <c r="F8" s="231" t="n">
        <v>124.239550389</v>
      </c>
      <c r="G8" s="231" t="n">
        <v>261.0588236</v>
      </c>
      <c r="H8" s="231" t="n">
        <v>316.792921835</v>
      </c>
      <c r="I8" s="231" t="n">
        <v>418.604503752</v>
      </c>
      <c r="J8" s="231" t="n">
        <v>251.575270755</v>
      </c>
      <c r="K8" s="231" t="n">
        <v>3342.893836514</v>
      </c>
      <c r="L8" s="231" t="n">
        <v>2169.057653708</v>
      </c>
      <c r="M8" s="231" t="n">
        <v>82.98464572</v>
      </c>
      <c r="N8" s="231" t="n">
        <v>1263.978002691</v>
      </c>
      <c r="O8" s="231" t="n">
        <v>938.426961965</v>
      </c>
      <c r="P8" s="231" t="n">
        <v>524.255983762</v>
      </c>
      <c r="Q8" s="231" t="n">
        <v>239.47047212</v>
      </c>
      <c r="R8" s="231" t="n">
        <v>1492.103475783</v>
      </c>
      <c r="S8" s="231" t="n">
        <v>54.3774175</v>
      </c>
      <c r="T8" s="233" t="n">
        <f aca="false">SUM(C8:S8)</f>
        <v>15750.020304092</v>
      </c>
      <c r="U8" s="234"/>
      <c r="X8" s="230" t="n">
        <v>1997</v>
      </c>
      <c r="Y8" s="231" t="n">
        <f aca="false">SUM(C14:C17)</f>
        <v>17921.503591122</v>
      </c>
      <c r="Z8" s="231" t="n">
        <f aca="false">SUM(D14:D17)</f>
        <v>1866.042030036</v>
      </c>
      <c r="AA8" s="231" t="n">
        <f aca="false">SUM(E14:E17)</f>
        <v>2855.255536934</v>
      </c>
      <c r="AB8" s="231" t="n">
        <f aca="false">SUM(F14:F17)</f>
        <v>423.10367909</v>
      </c>
      <c r="AC8" s="231" t="n">
        <f aca="false">SUM(G14:G17)</f>
        <v>1859.254610467</v>
      </c>
      <c r="AD8" s="231" t="n">
        <f aca="false">SUM(H14:H17)</f>
        <v>1410.589047429</v>
      </c>
      <c r="AE8" s="231" t="n">
        <f aca="false">SUM(I14:I17)</f>
        <v>2436.92109891</v>
      </c>
      <c r="AF8" s="231" t="n">
        <f aca="false">SUM(J14:J17)</f>
        <v>1280.639085798</v>
      </c>
      <c r="AG8" s="231" t="n">
        <f aca="false">SUM(K14:K17)</f>
        <v>16642.127922678</v>
      </c>
      <c r="AH8" s="231" t="n">
        <f aca="false">SUM(L14:L17)</f>
        <v>12241.85743753</v>
      </c>
      <c r="AI8" s="231" t="n">
        <f aca="false">SUM(M14:M17)</f>
        <v>873.573553415</v>
      </c>
      <c r="AJ8" s="231" t="n">
        <f aca="false">SUM(N14:N17)</f>
        <v>6437.000863819</v>
      </c>
      <c r="AK8" s="231" t="n">
        <f aca="false">SUM(O14:O17)</f>
        <v>5631.89550229</v>
      </c>
      <c r="AL8" s="231" t="n">
        <f aca="false">SUM(P14:P17)</f>
        <v>3540.932765753</v>
      </c>
      <c r="AM8" s="231" t="n">
        <f aca="false">SUM(Q14:Q17)</f>
        <v>1436.357438759</v>
      </c>
      <c r="AN8" s="231" t="n">
        <f aca="false">SUM(R14:R17)</f>
        <v>8560.437926796</v>
      </c>
      <c r="AO8" s="231" t="n">
        <f aca="false">SUM(S14:S17)</f>
        <v>364.135893533</v>
      </c>
      <c r="AP8" s="232" t="n">
        <f aca="false">SUM(T14:T17)</f>
        <v>85781.627984359</v>
      </c>
    </row>
    <row r="9" customFormat="false" ht="13.5" hidden="false" customHeight="false" outlineLevel="0" collapsed="false">
      <c r="B9" s="235" t="s">
        <v>133</v>
      </c>
      <c r="C9" s="236" t="n">
        <v>4024.689259571</v>
      </c>
      <c r="D9" s="236" t="n">
        <v>363.044630286</v>
      </c>
      <c r="E9" s="236" t="n">
        <v>548.179097739</v>
      </c>
      <c r="F9" s="236" t="n">
        <v>105.79676014</v>
      </c>
      <c r="G9" s="236" t="n">
        <v>451.52005208</v>
      </c>
      <c r="H9" s="236" t="n">
        <v>324.31265548</v>
      </c>
      <c r="I9" s="236" t="n">
        <v>469.222620669</v>
      </c>
      <c r="J9" s="236" t="n">
        <v>228.144170379</v>
      </c>
      <c r="K9" s="236" t="n">
        <v>3505.65621257</v>
      </c>
      <c r="L9" s="236" t="n">
        <v>3117.343123745</v>
      </c>
      <c r="M9" s="236" t="n">
        <v>70.613738196</v>
      </c>
      <c r="N9" s="236" t="n">
        <v>1297.160631885</v>
      </c>
      <c r="O9" s="236" t="n">
        <v>954.456561311</v>
      </c>
      <c r="P9" s="236" t="n">
        <v>753.49403916</v>
      </c>
      <c r="Q9" s="236" t="n">
        <v>291.70385085</v>
      </c>
      <c r="R9" s="236" t="n">
        <v>1816.428344743</v>
      </c>
      <c r="S9" s="236" t="n">
        <v>235.22558404</v>
      </c>
      <c r="T9" s="237" t="n">
        <f aca="false">SUM(C9:S9)</f>
        <v>18556.991332844</v>
      </c>
      <c r="U9" s="234"/>
      <c r="X9" s="230" t="n">
        <v>1998</v>
      </c>
      <c r="Y9" s="231" t="n">
        <f aca="false">SUM(C18:C21)</f>
        <v>18859.141779296</v>
      </c>
      <c r="Z9" s="231" t="n">
        <f aca="false">SUM(D18:D21)</f>
        <v>1930.283208497</v>
      </c>
      <c r="AA9" s="231" t="n">
        <f aca="false">SUM(E18:E21)</f>
        <v>2875.608950848</v>
      </c>
      <c r="AB9" s="231" t="n">
        <f aca="false">SUM(F18:F21)</f>
        <v>399.54320787</v>
      </c>
      <c r="AC9" s="231" t="n">
        <f aca="false">SUM(G18:G21)</f>
        <v>1900.913721645</v>
      </c>
      <c r="AD9" s="231" t="n">
        <f aca="false">SUM(H18:H21)</f>
        <v>1442.293519</v>
      </c>
      <c r="AE9" s="231" t="n">
        <f aca="false">SUM(I18:I21)</f>
        <v>2779.168896962</v>
      </c>
      <c r="AF9" s="231" t="n">
        <f aca="false">SUM(J18:J21)</f>
        <v>1367.181858689</v>
      </c>
      <c r="AG9" s="231" t="n">
        <f aca="false">SUM(K18:K21)</f>
        <v>17303.177625498</v>
      </c>
      <c r="AH9" s="231" t="n">
        <f aca="false">SUM(L18:L21)</f>
        <v>12867.923114529</v>
      </c>
      <c r="AI9" s="231" t="n">
        <f aca="false">SUM(M18:M21)</f>
        <v>1286.848336062</v>
      </c>
      <c r="AJ9" s="231" t="n">
        <f aca="false">SUM(N18:N21)</f>
        <v>6840.582699635</v>
      </c>
      <c r="AK9" s="231" t="n">
        <f aca="false">SUM(O18:O21)</f>
        <v>6333.144215428</v>
      </c>
      <c r="AL9" s="231" t="n">
        <f aca="false">SUM(P18:P21)</f>
        <v>3741.084849995</v>
      </c>
      <c r="AM9" s="231" t="n">
        <f aca="false">SUM(Q18:Q21)</f>
        <v>1602.036099535</v>
      </c>
      <c r="AN9" s="231" t="n">
        <f aca="false">SUM(R18:R21)</f>
        <v>9031.128582859</v>
      </c>
      <c r="AO9" s="231" t="n">
        <f aca="false">SUM(S18:S21)</f>
        <v>385.28981628</v>
      </c>
      <c r="AP9" s="232" t="n">
        <f aca="false">SUM(T18:T21)</f>
        <v>90945.350482628</v>
      </c>
    </row>
    <row r="10" customFormat="false" ht="12.75" hidden="false" customHeight="false" outlineLevel="0" collapsed="false">
      <c r="B10" s="238" t="s">
        <v>134</v>
      </c>
      <c r="C10" s="239" t="n">
        <v>3895.862992905</v>
      </c>
      <c r="D10" s="239" t="n">
        <v>402.217192648</v>
      </c>
      <c r="E10" s="239" t="n">
        <v>626.351333271</v>
      </c>
      <c r="F10" s="239" t="n">
        <v>66.344904818</v>
      </c>
      <c r="G10" s="239" t="n">
        <v>457.406005344</v>
      </c>
      <c r="H10" s="239" t="n">
        <v>295.71889553</v>
      </c>
      <c r="I10" s="239" t="n">
        <v>499.20534416</v>
      </c>
      <c r="J10" s="239" t="n">
        <v>229.5417138</v>
      </c>
      <c r="K10" s="239" t="n">
        <v>5307.475957331</v>
      </c>
      <c r="L10" s="239" t="n">
        <v>2942.563142133</v>
      </c>
      <c r="M10" s="239" t="n">
        <v>72.708710471</v>
      </c>
      <c r="N10" s="239" t="n">
        <v>1270.525514253</v>
      </c>
      <c r="O10" s="239" t="n">
        <v>910.073114739</v>
      </c>
      <c r="P10" s="239" t="n">
        <v>957.125706886</v>
      </c>
      <c r="Q10" s="239" t="n">
        <v>341.74637304</v>
      </c>
      <c r="R10" s="239" t="n">
        <v>2094.678654448</v>
      </c>
      <c r="S10" s="239" t="n">
        <v>73.558838566</v>
      </c>
      <c r="T10" s="228" t="n">
        <f aca="false">SUM(C10:S10)</f>
        <v>20443.104394343</v>
      </c>
      <c r="U10" s="240" t="n">
        <f aca="false">(T10-T6)/T6</f>
        <v>0.0541430998189684</v>
      </c>
      <c r="X10" s="230" t="n">
        <v>1999</v>
      </c>
      <c r="Y10" s="231" t="n">
        <f aca="false">SUM(C22:C25)</f>
        <v>17875.73863056</v>
      </c>
      <c r="Z10" s="231" t="n">
        <f aca="false">SUM(D22:D25)</f>
        <v>2025.521039278</v>
      </c>
      <c r="AA10" s="231" t="n">
        <f aca="false">SUM(E22:E25)</f>
        <v>2902.859729729</v>
      </c>
      <c r="AB10" s="231" t="n">
        <f aca="false">SUM(F22:F25)</f>
        <v>365.251393986</v>
      </c>
      <c r="AC10" s="231" t="n">
        <f aca="false">SUM(G22:G25)</f>
        <v>1923.39294225</v>
      </c>
      <c r="AD10" s="231" t="n">
        <f aca="false">SUM(H22:H25)</f>
        <v>1322.434430524</v>
      </c>
      <c r="AE10" s="231" t="n">
        <f aca="false">SUM(I22:I25)</f>
        <v>3150.683419817</v>
      </c>
      <c r="AF10" s="231" t="n">
        <f aca="false">SUM(J22:J25)</f>
        <v>1171.431622042</v>
      </c>
      <c r="AG10" s="231" t="n">
        <f aca="false">SUM(K22:K25)</f>
        <v>15847.835958439</v>
      </c>
      <c r="AH10" s="231" t="n">
        <f aca="false">SUM(L22:L25)</f>
        <v>12986.36372607</v>
      </c>
      <c r="AI10" s="231" t="n">
        <f aca="false">SUM(M22:M25)</f>
        <v>1135.022446711</v>
      </c>
      <c r="AJ10" s="231" t="n">
        <f aca="false">SUM(N22:N25)</f>
        <v>6527.072508132</v>
      </c>
      <c r="AK10" s="231" t="n">
        <f aca="false">SUM(O22:O25)</f>
        <v>6703.972073282</v>
      </c>
      <c r="AL10" s="231" t="n">
        <f aca="false">SUM(P22:P25)</f>
        <v>3290.649629493</v>
      </c>
      <c r="AM10" s="231" t="n">
        <f aca="false">SUM(Q22:Q25)</f>
        <v>1743.993516905</v>
      </c>
      <c r="AN10" s="231" t="n">
        <f aca="false">SUM(R22:R25)</f>
        <v>8376.774494127</v>
      </c>
      <c r="AO10" s="231" t="n">
        <f aca="false">SUM(S22:S25)</f>
        <v>319.41301182</v>
      </c>
      <c r="AP10" s="232" t="n">
        <f aca="false">SUM(T22:T25)</f>
        <v>87668.410573165</v>
      </c>
    </row>
    <row r="11" customFormat="false" ht="12.75" hidden="false" customHeight="false" outlineLevel="0" collapsed="false">
      <c r="B11" s="230" t="s">
        <v>135</v>
      </c>
      <c r="C11" s="231" t="n">
        <v>4523.82476037</v>
      </c>
      <c r="D11" s="231" t="n">
        <v>403.925456839</v>
      </c>
      <c r="E11" s="231" t="n">
        <v>600.466641426</v>
      </c>
      <c r="F11" s="231" t="n">
        <v>102.527008293</v>
      </c>
      <c r="G11" s="231" t="n">
        <v>448.7021652</v>
      </c>
      <c r="H11" s="231" t="n">
        <v>347.57529</v>
      </c>
      <c r="I11" s="231" t="n">
        <v>524.418851115</v>
      </c>
      <c r="J11" s="231" t="n">
        <v>250.243754343</v>
      </c>
      <c r="K11" s="231" t="n">
        <v>4301.556835391</v>
      </c>
      <c r="L11" s="231" t="n">
        <v>3378.457226731</v>
      </c>
      <c r="M11" s="231" t="n">
        <v>116.550825951</v>
      </c>
      <c r="N11" s="231" t="n">
        <v>1432.296813398</v>
      </c>
      <c r="O11" s="231" t="n">
        <v>993.437051086</v>
      </c>
      <c r="P11" s="231" t="n">
        <v>1149.68447793</v>
      </c>
      <c r="Q11" s="231" t="n">
        <v>306.1126881</v>
      </c>
      <c r="R11" s="231" t="n">
        <v>1850.322443121</v>
      </c>
      <c r="S11" s="231" t="n">
        <v>71.31296699</v>
      </c>
      <c r="T11" s="233" t="n">
        <f aca="false">SUM(C11:S11)</f>
        <v>20801.415256284</v>
      </c>
      <c r="U11" s="234" t="n">
        <f aca="false">(T11-T7)/T7</f>
        <v>0.155307907610528</v>
      </c>
      <c r="X11" s="230" t="n">
        <v>2000</v>
      </c>
      <c r="Y11" s="231" t="n">
        <f aca="false">SUM(C26:C29)</f>
        <v>17723.288029005</v>
      </c>
      <c r="Z11" s="231" t="n">
        <f aca="false">SUM(D26:D29)</f>
        <v>2510.294337561</v>
      </c>
      <c r="AA11" s="231" t="n">
        <f aca="false">SUM(E26:E29)</f>
        <v>3502.052303785</v>
      </c>
      <c r="AB11" s="231" t="n">
        <f aca="false">SUM(F26:F29)</f>
        <v>428.88778429</v>
      </c>
      <c r="AC11" s="231" t="n">
        <f aca="false">SUM(G26:G29)</f>
        <v>2191.302211757</v>
      </c>
      <c r="AD11" s="231" t="n">
        <f aca="false">SUM(H26:H29)</f>
        <v>1448.875030832</v>
      </c>
      <c r="AE11" s="231" t="n">
        <f aca="false">SUM(I26:I29)</f>
        <v>3557.503513872</v>
      </c>
      <c r="AF11" s="231" t="n">
        <f aca="false">SUM(J26:J29)</f>
        <v>1341.642172071</v>
      </c>
      <c r="AG11" s="231" t="n">
        <f aca="false">SUM(K26:K29)</f>
        <v>16698.022808847</v>
      </c>
      <c r="AH11" s="231" t="n">
        <f aca="false">SUM(L26:L29)</f>
        <v>14318.25799795</v>
      </c>
      <c r="AI11" s="231" t="n">
        <f aca="false">SUM(M26:M29)</f>
        <v>812.323938615</v>
      </c>
      <c r="AJ11" s="231" t="n">
        <f aca="false">SUM(N26:N29)</f>
        <v>7185.65561221</v>
      </c>
      <c r="AK11" s="231" t="n">
        <f aca="false">SUM(O26:O29)</f>
        <v>6517.508150882</v>
      </c>
      <c r="AL11" s="231" t="n">
        <f aca="false">SUM(P26:P29)</f>
        <v>3245.40824432</v>
      </c>
      <c r="AM11" s="231" t="n">
        <f aca="false">SUM(Q26:Q29)</f>
        <v>1908.967118431</v>
      </c>
      <c r="AN11" s="231" t="n">
        <f aca="false">SUM(R26:R29)</f>
        <v>9026.686936576</v>
      </c>
      <c r="AO11" s="231" t="n">
        <f aca="false">SUM(S26:S29)</f>
        <v>330.72442095</v>
      </c>
      <c r="AP11" s="232" t="n">
        <f aca="false">SUM(T26:T29)</f>
        <v>92747.400611954</v>
      </c>
    </row>
    <row r="12" customFormat="false" ht="12.75" hidden="false" customHeight="false" outlineLevel="0" collapsed="false">
      <c r="B12" s="230" t="s">
        <v>136</v>
      </c>
      <c r="C12" s="231" t="n">
        <v>4629.634305704</v>
      </c>
      <c r="D12" s="231" t="n">
        <v>441.092946297</v>
      </c>
      <c r="E12" s="231" t="n">
        <v>672.422616302</v>
      </c>
      <c r="F12" s="231" t="n">
        <v>400.97506171</v>
      </c>
      <c r="G12" s="231" t="n">
        <v>295.6277586</v>
      </c>
      <c r="H12" s="231" t="n">
        <v>302.54123942</v>
      </c>
      <c r="I12" s="231" t="n">
        <v>470.156780853</v>
      </c>
      <c r="J12" s="231" t="n">
        <v>262.298748828</v>
      </c>
      <c r="K12" s="231" t="n">
        <v>4082.963611433</v>
      </c>
      <c r="L12" s="231" t="n">
        <v>2183.646648634</v>
      </c>
      <c r="M12" s="231" t="n">
        <v>149.329664201</v>
      </c>
      <c r="N12" s="231" t="n">
        <v>1280.396721941</v>
      </c>
      <c r="O12" s="231" t="n">
        <v>1040.916079547</v>
      </c>
      <c r="P12" s="231" t="n">
        <v>529.967513029</v>
      </c>
      <c r="Q12" s="231" t="n">
        <v>285.035349374</v>
      </c>
      <c r="R12" s="231" t="n">
        <v>1871.694833213</v>
      </c>
      <c r="S12" s="231" t="n">
        <v>63.480422597</v>
      </c>
      <c r="T12" s="233" t="n">
        <f aca="false">SUM(C12:S12)</f>
        <v>18962.180301683</v>
      </c>
      <c r="U12" s="234" t="n">
        <f aca="false">(T12-T8)/T8</f>
        <v>0.203946403596474</v>
      </c>
      <c r="X12" s="230" t="n">
        <v>2001</v>
      </c>
      <c r="Y12" s="231" t="n">
        <f aca="false">SUM(C30:C33)</f>
        <v>16573.844033223</v>
      </c>
      <c r="Z12" s="231" t="n">
        <f aca="false">SUM(D30:D33)</f>
        <v>2811.606771835</v>
      </c>
      <c r="AA12" s="231" t="n">
        <f aca="false">SUM(E30:E33)</f>
        <v>3337.996843015</v>
      </c>
      <c r="AB12" s="231" t="n">
        <f aca="false">SUM(F30:F33)</f>
        <v>367.711336073</v>
      </c>
      <c r="AC12" s="231" t="n">
        <f aca="false">SUM(G30:G33)</f>
        <v>2062.32625588</v>
      </c>
      <c r="AD12" s="231" t="n">
        <f aca="false">SUM(H30:H33)</f>
        <v>1447.631161077</v>
      </c>
      <c r="AE12" s="231" t="n">
        <f aca="false">SUM(I30:I33)</f>
        <v>3667.478085312</v>
      </c>
      <c r="AF12" s="231" t="n">
        <f aca="false">SUM(J30:J33)</f>
        <v>1420.394958478</v>
      </c>
      <c r="AG12" s="231" t="n">
        <f aca="false">SUM(K30:K33)</f>
        <v>17151.911497617</v>
      </c>
      <c r="AH12" s="231" t="n">
        <f aca="false">SUM(L30:L33)</f>
        <v>14627.624763469</v>
      </c>
      <c r="AI12" s="231" t="n">
        <f aca="false">SUM(M30:M33)</f>
        <v>916.830057887</v>
      </c>
      <c r="AJ12" s="231" t="n">
        <f aca="false">SUM(N30:N33)</f>
        <v>7539.278778686</v>
      </c>
      <c r="AK12" s="231" t="n">
        <f aca="false">SUM(O30:O33)</f>
        <v>6501.647245913</v>
      </c>
      <c r="AL12" s="231" t="n">
        <f aca="false">SUM(P30:P33)</f>
        <v>3310.713243979</v>
      </c>
      <c r="AM12" s="231" t="n">
        <f aca="false">SUM(Q30:Q33)</f>
        <v>1830.55965808</v>
      </c>
      <c r="AN12" s="231" t="n">
        <f aca="false">SUM(R30:R33)</f>
        <v>8434.95017178</v>
      </c>
      <c r="AO12" s="231" t="n">
        <f aca="false">SUM(S30:S33)</f>
        <v>325.336162826</v>
      </c>
      <c r="AP12" s="232" t="n">
        <f aca="false">SUM(T30:T33)</f>
        <v>92327.84102513</v>
      </c>
    </row>
    <row r="13" customFormat="false" ht="13.5" hidden="false" customHeight="false" outlineLevel="0" collapsed="false">
      <c r="B13" s="235" t="s">
        <v>137</v>
      </c>
      <c r="C13" s="236" t="n">
        <v>4334.941677872</v>
      </c>
      <c r="D13" s="236" t="n">
        <v>469.855378284</v>
      </c>
      <c r="E13" s="236" t="n">
        <v>776.247448075</v>
      </c>
      <c r="F13" s="236" t="n">
        <v>109.946497</v>
      </c>
      <c r="G13" s="236" t="n">
        <v>462.465174012</v>
      </c>
      <c r="H13" s="236" t="n">
        <v>295.789872265</v>
      </c>
      <c r="I13" s="236" t="n">
        <v>530.358565042</v>
      </c>
      <c r="J13" s="236" t="n">
        <v>292.38262825</v>
      </c>
      <c r="K13" s="236" t="n">
        <v>3995.031252789</v>
      </c>
      <c r="L13" s="236" t="n">
        <v>3145.865961691</v>
      </c>
      <c r="M13" s="236" t="n">
        <v>126.16354538</v>
      </c>
      <c r="N13" s="236" t="n">
        <v>1541.854199844</v>
      </c>
      <c r="O13" s="236" t="n">
        <v>1043.700982125</v>
      </c>
      <c r="P13" s="236" t="n">
        <v>818.705366996</v>
      </c>
      <c r="Q13" s="236" t="n">
        <v>305.6768011</v>
      </c>
      <c r="R13" s="236" t="n">
        <v>1910.588748137</v>
      </c>
      <c r="S13" s="236" t="n">
        <v>83.689259031</v>
      </c>
      <c r="T13" s="237" t="n">
        <f aca="false">SUM(C13:S13)</f>
        <v>20243.263357893</v>
      </c>
      <c r="U13" s="241" t="n">
        <f aca="false">(T13-T9)/T9</f>
        <v>0.090869904221191</v>
      </c>
      <c r="X13" s="230" t="n">
        <v>2002</v>
      </c>
      <c r="Y13" s="231" t="n">
        <f aca="false">SUM(C34:C37)</f>
        <v>17295.409982118</v>
      </c>
      <c r="Z13" s="231" t="n">
        <f aca="false">SUM(D34:D37)</f>
        <v>2333.939660134</v>
      </c>
      <c r="AA13" s="231" t="n">
        <f aca="false">SUM(E34:E37)</f>
        <v>3442.968672588</v>
      </c>
      <c r="AB13" s="231" t="n">
        <f aca="false">SUM(F34:F37)</f>
        <v>287.480916611</v>
      </c>
      <c r="AC13" s="231" t="n">
        <f aca="false">SUM(G34:G37)</f>
        <v>1937.12784265</v>
      </c>
      <c r="AD13" s="231" t="n">
        <f aca="false">SUM(H34:H37)</f>
        <v>1557.677420026</v>
      </c>
      <c r="AE13" s="231" t="n">
        <f aca="false">SUM(I34:I37)</f>
        <v>3299.466429872</v>
      </c>
      <c r="AF13" s="231" t="n">
        <f aca="false">SUM(J34:J37)</f>
        <v>1454.801993212</v>
      </c>
      <c r="AG13" s="231" t="n">
        <f aca="false">SUM(K34:K37)</f>
        <v>16881.804149632</v>
      </c>
      <c r="AH13" s="231" t="n">
        <f aca="false">SUM(L34:L37)</f>
        <v>15374.888196685</v>
      </c>
      <c r="AI13" s="231" t="n">
        <f aca="false">SUM(M34:M37)</f>
        <v>3319.732385508</v>
      </c>
      <c r="AJ13" s="231" t="n">
        <f aca="false">SUM(N34:N37)</f>
        <v>7096.169342587</v>
      </c>
      <c r="AK13" s="231" t="n">
        <f aca="false">SUM(O34:O37)</f>
        <v>6627.530585835</v>
      </c>
      <c r="AL13" s="231" t="n">
        <f aca="false">SUM(P34:P37)</f>
        <v>3541.939042337</v>
      </c>
      <c r="AM13" s="231" t="n">
        <f aca="false">SUM(Q34:Q37)</f>
        <v>1868.190445861</v>
      </c>
      <c r="AN13" s="231" t="n">
        <f aca="false">SUM(R34:R37)</f>
        <v>8101.957474207</v>
      </c>
      <c r="AO13" s="231" t="n">
        <f aca="false">SUM(S34:S37)</f>
        <v>310.127792685</v>
      </c>
      <c r="AP13" s="232" t="n">
        <f aca="false">SUM(T34:T37)</f>
        <v>94731.212332548</v>
      </c>
    </row>
    <row r="14" customFormat="false" ht="12.75" hidden="false" customHeight="false" outlineLevel="0" collapsed="false">
      <c r="B14" s="238" t="s">
        <v>138</v>
      </c>
      <c r="C14" s="239" t="n">
        <v>4274.251356852</v>
      </c>
      <c r="D14" s="239" t="n">
        <v>446.028895558</v>
      </c>
      <c r="E14" s="239" t="n">
        <v>757.104982353</v>
      </c>
      <c r="F14" s="239" t="n">
        <v>47.40907106</v>
      </c>
      <c r="G14" s="239" t="n">
        <v>584.09091546</v>
      </c>
      <c r="H14" s="239" t="n">
        <v>330.644910089</v>
      </c>
      <c r="I14" s="239" t="n">
        <v>576.344693477</v>
      </c>
      <c r="J14" s="239" t="n">
        <v>274.437173445</v>
      </c>
      <c r="K14" s="239" t="n">
        <v>3875.919789778</v>
      </c>
      <c r="L14" s="239" t="n">
        <v>3142.036982</v>
      </c>
      <c r="M14" s="239" t="n">
        <v>132.98998626</v>
      </c>
      <c r="N14" s="239" t="n">
        <v>1473.187562134</v>
      </c>
      <c r="O14" s="239" t="n">
        <v>1156.187226186</v>
      </c>
      <c r="P14" s="239" t="n">
        <v>868.704891044</v>
      </c>
      <c r="Q14" s="239" t="n">
        <v>343.835010949</v>
      </c>
      <c r="R14" s="239" t="n">
        <v>1622.420354281</v>
      </c>
      <c r="S14" s="239" t="n">
        <v>80.114122723</v>
      </c>
      <c r="T14" s="228" t="n">
        <f aca="false">SUM(C14:S14)</f>
        <v>19985.707923649</v>
      </c>
      <c r="U14" s="240" t="n">
        <f aca="false">(T14-T10)/T10</f>
        <v>-0.0223741199903362</v>
      </c>
      <c r="X14" s="230" t="n">
        <v>2003</v>
      </c>
      <c r="Y14" s="231" t="n">
        <f aca="false">SUM(C38:C41)</f>
        <v>18153.258078712</v>
      </c>
      <c r="Z14" s="231" t="n">
        <f aca="false">SUM(D38:D41)</f>
        <v>2793.349381366</v>
      </c>
      <c r="AA14" s="231" t="n">
        <f aca="false">SUM(E38:E41)</f>
        <v>4088.62889222</v>
      </c>
      <c r="AB14" s="231" t="n">
        <f aca="false">SUM(F38:F41)</f>
        <v>316.754673825</v>
      </c>
      <c r="AC14" s="231" t="n">
        <f aca="false">SUM(G38:G41)</f>
        <v>1912.272901449</v>
      </c>
      <c r="AD14" s="231" t="n">
        <f aca="false">SUM(H38:H41)</f>
        <v>1658.240657367</v>
      </c>
      <c r="AE14" s="231" t="n">
        <f aca="false">SUM(I38:I41)</f>
        <v>3797.426262405</v>
      </c>
      <c r="AF14" s="231" t="n">
        <f aca="false">SUM(J38:J41)</f>
        <v>1587.528699068</v>
      </c>
      <c r="AG14" s="231" t="n">
        <f aca="false">SUM(K38:K41)</f>
        <v>18871.120288164</v>
      </c>
      <c r="AH14" s="231" t="n">
        <f aca="false">SUM(L38:L41)</f>
        <v>15299.552287347</v>
      </c>
      <c r="AI14" s="231" t="n">
        <f aca="false">SUM(M38:M41)</f>
        <v>3248.262482107</v>
      </c>
      <c r="AJ14" s="231" t="n">
        <f aca="false">SUM(N38:N41)</f>
        <v>7051.508247636</v>
      </c>
      <c r="AK14" s="231" t="n">
        <f aca="false">SUM(O38:O41)</f>
        <v>7195.525358942</v>
      </c>
      <c r="AL14" s="231" t="n">
        <f aca="false">SUM(P38:P41)</f>
        <v>3893.86492744</v>
      </c>
      <c r="AM14" s="231" t="n">
        <f aca="false">SUM(Q38:Q41)</f>
        <v>2115.283487929</v>
      </c>
      <c r="AN14" s="231" t="n">
        <f aca="false">SUM(R38:R41)</f>
        <v>9174.739553467</v>
      </c>
      <c r="AO14" s="231" t="n">
        <f aca="false">SUM(S38:S41)</f>
        <v>341.177497483</v>
      </c>
      <c r="AP14" s="232" t="n">
        <f aca="false">SUM(T38:T41)</f>
        <v>101498.493676927</v>
      </c>
    </row>
    <row r="15" customFormat="false" ht="12.75" hidden="false" customHeight="false" outlineLevel="0" collapsed="false">
      <c r="B15" s="230" t="s">
        <v>139</v>
      </c>
      <c r="C15" s="231" t="n">
        <v>4606.858389215</v>
      </c>
      <c r="D15" s="231" t="n">
        <v>474.064497635</v>
      </c>
      <c r="E15" s="231" t="n">
        <v>675.272438482</v>
      </c>
      <c r="F15" s="231" t="n">
        <v>121.094907784</v>
      </c>
      <c r="G15" s="231" t="n">
        <v>416.96649886</v>
      </c>
      <c r="H15" s="231" t="n">
        <v>385.84307873</v>
      </c>
      <c r="I15" s="231" t="n">
        <v>696.871021943</v>
      </c>
      <c r="J15" s="231" t="n">
        <v>310.010744836</v>
      </c>
      <c r="K15" s="231" t="n">
        <v>4243.993524195</v>
      </c>
      <c r="L15" s="231" t="n">
        <v>2894.530975876</v>
      </c>
      <c r="M15" s="231" t="n">
        <v>198.660539975</v>
      </c>
      <c r="N15" s="231" t="n">
        <v>1684.262877538</v>
      </c>
      <c r="O15" s="231" t="n">
        <v>1605.738044316</v>
      </c>
      <c r="P15" s="231" t="n">
        <v>924.700776591</v>
      </c>
      <c r="Q15" s="231" t="n">
        <v>370.41464292</v>
      </c>
      <c r="R15" s="231" t="n">
        <v>2270.617952326</v>
      </c>
      <c r="S15" s="231" t="n">
        <v>93.19700603</v>
      </c>
      <c r="T15" s="233" t="n">
        <f aca="false">SUM(C15:S15)</f>
        <v>21973.097917252</v>
      </c>
      <c r="U15" s="234" t="n">
        <f aca="false">(T15-T11)/T11</f>
        <v>0.0563270646026856</v>
      </c>
      <c r="X15" s="230" t="n">
        <v>2004</v>
      </c>
      <c r="Y15" s="231" t="n">
        <f aca="false">SUM(C42:C45)</f>
        <v>19535.582539146</v>
      </c>
      <c r="Z15" s="231" t="n">
        <f aca="false">SUM(D42:D45)</f>
        <v>2839.043848419</v>
      </c>
      <c r="AA15" s="231" t="n">
        <f aca="false">SUM(E42:E45)</f>
        <v>4191.683285339</v>
      </c>
      <c r="AB15" s="231" t="n">
        <f aca="false">SUM(F42:F45)</f>
        <v>337.765914771</v>
      </c>
      <c r="AC15" s="231" t="n">
        <f aca="false">SUM(G42:G45)</f>
        <v>1932.425406184</v>
      </c>
      <c r="AD15" s="231" t="n">
        <f aca="false">SUM(H42:H45)</f>
        <v>1793.418104719</v>
      </c>
      <c r="AE15" s="231" t="n">
        <f aca="false">SUM(I42:I45)</f>
        <v>4036.18532886</v>
      </c>
      <c r="AF15" s="231" t="n">
        <f aca="false">SUM(J42:J45)</f>
        <v>1575.020311646</v>
      </c>
      <c r="AG15" s="231" t="n">
        <f aca="false">SUM(K42:K45)</f>
        <v>19492.35072345</v>
      </c>
      <c r="AH15" s="231" t="n">
        <f aca="false">SUM(L42:L45)</f>
        <v>15948.157998981</v>
      </c>
      <c r="AI15" s="231" t="n">
        <f aca="false">SUM(M42:M45)</f>
        <v>3054.365936686</v>
      </c>
      <c r="AJ15" s="231" t="n">
        <f aca="false">SUM(N42:N45)</f>
        <v>7706.982279685</v>
      </c>
      <c r="AK15" s="231" t="n">
        <f aca="false">SUM(O42:O45)</f>
        <v>7521.698431536</v>
      </c>
      <c r="AL15" s="231" t="n">
        <f aca="false">SUM(P42:P45)</f>
        <v>3828.786945633</v>
      </c>
      <c r="AM15" s="231" t="n">
        <f aca="false">SUM(Q42:Q45)</f>
        <v>2406.555896435</v>
      </c>
      <c r="AN15" s="231" t="n">
        <f aca="false">SUM(R42:R45)</f>
        <v>10038.088174274</v>
      </c>
      <c r="AO15" s="231" t="n">
        <f aca="false">SUM(S42:S45)</f>
        <v>334.806842259</v>
      </c>
      <c r="AP15" s="232" t="n">
        <f aca="false">SUM(T42:T45)</f>
        <v>106572.917968023</v>
      </c>
    </row>
    <row r="16" customFormat="false" ht="12.75" hidden="false" customHeight="false" outlineLevel="0" collapsed="false">
      <c r="B16" s="230" t="s">
        <v>140</v>
      </c>
      <c r="C16" s="231" t="n">
        <v>4452.067917988</v>
      </c>
      <c r="D16" s="231" t="n">
        <v>460.311475133</v>
      </c>
      <c r="E16" s="231" t="n">
        <v>627.74242895</v>
      </c>
      <c r="F16" s="231" t="n">
        <v>150.085085876</v>
      </c>
      <c r="G16" s="231" t="n">
        <v>375.268561747</v>
      </c>
      <c r="H16" s="231" t="n">
        <v>359.61420585</v>
      </c>
      <c r="I16" s="231" t="n">
        <v>547.063992509</v>
      </c>
      <c r="J16" s="231" t="n">
        <v>312.581732505</v>
      </c>
      <c r="K16" s="231" t="n">
        <v>4117.451563739</v>
      </c>
      <c r="L16" s="231" t="n">
        <v>2462.263073015</v>
      </c>
      <c r="M16" s="231" t="n">
        <v>235.6395152</v>
      </c>
      <c r="N16" s="231" t="n">
        <v>1647.657090448</v>
      </c>
      <c r="O16" s="231" t="n">
        <v>1422.06428184</v>
      </c>
      <c r="P16" s="231" t="n">
        <v>734.401025684</v>
      </c>
      <c r="Q16" s="231" t="n">
        <v>327.53673391</v>
      </c>
      <c r="R16" s="231" t="n">
        <v>2064.457058957</v>
      </c>
      <c r="S16" s="231" t="n">
        <v>91.14710046</v>
      </c>
      <c r="T16" s="233" t="n">
        <f aca="false">SUM(C16:S16)</f>
        <v>20387.352843811</v>
      </c>
      <c r="U16" s="234" t="n">
        <f aca="false">(T16-T12)/T12</f>
        <v>0.0751586853122321</v>
      </c>
      <c r="X16" s="230" t="n">
        <v>2005</v>
      </c>
      <c r="Y16" s="231" t="n">
        <f aca="false">SUM(C46:C49)</f>
        <v>19823.538335709</v>
      </c>
      <c r="Z16" s="231" t="n">
        <f aca="false">SUM(D46:D49)</f>
        <v>2891.895139266</v>
      </c>
      <c r="AA16" s="231" t="n">
        <f aca="false">SUM(E46:E49)</f>
        <v>3891.912079151</v>
      </c>
      <c r="AB16" s="231" t="n">
        <f aca="false">SUM(F46:F49)</f>
        <v>353.955055271</v>
      </c>
      <c r="AC16" s="231" t="n">
        <f aca="false">SUM(G46:G49)</f>
        <v>1747.438036395</v>
      </c>
      <c r="AD16" s="231" t="n">
        <f aca="false">SUM(H46:H49)</f>
        <v>1923.627546021</v>
      </c>
      <c r="AE16" s="231" t="n">
        <f aca="false">SUM(I46:I49)</f>
        <v>3882.726113685</v>
      </c>
      <c r="AF16" s="231" t="n">
        <f aca="false">SUM(J46:J49)</f>
        <v>1505.65531654</v>
      </c>
      <c r="AG16" s="231" t="n">
        <f aca="false">SUM(K46:K49)</f>
        <v>19708.51350881</v>
      </c>
      <c r="AH16" s="231" t="n">
        <f aca="false">SUM(L46:L49)</f>
        <v>16868.804938677</v>
      </c>
      <c r="AI16" s="231" t="n">
        <f aca="false">SUM(M46:M49)</f>
        <v>1881.651763502</v>
      </c>
      <c r="AJ16" s="231" t="n">
        <f aca="false">SUM(N46:N49)</f>
        <v>8823.506840228</v>
      </c>
      <c r="AK16" s="231" t="n">
        <f aca="false">SUM(O46:O49)</f>
        <v>7641.800322541</v>
      </c>
      <c r="AL16" s="231" t="n">
        <f aca="false">SUM(P46:P49)</f>
        <v>3781.00292574</v>
      </c>
      <c r="AM16" s="231" t="n">
        <f aca="false">SUM(Q46:Q49)</f>
        <v>2022.099184081</v>
      </c>
      <c r="AN16" s="231" t="n">
        <f aca="false">SUM(R46:R49)</f>
        <v>9176.411423981</v>
      </c>
      <c r="AO16" s="231" t="n">
        <f aca="false">SUM(S46:S49)</f>
        <v>321.02241028</v>
      </c>
      <c r="AP16" s="232" t="n">
        <f aca="false">SUM(T46:T49)</f>
        <v>106245.560939878</v>
      </c>
    </row>
    <row r="17" customFormat="false" ht="13.5" hidden="false" customHeight="false" outlineLevel="0" collapsed="false">
      <c r="B17" s="235" t="s">
        <v>141</v>
      </c>
      <c r="C17" s="236" t="n">
        <v>4588.325927067</v>
      </c>
      <c r="D17" s="236" t="n">
        <v>485.63716171</v>
      </c>
      <c r="E17" s="236" t="n">
        <v>795.135687149</v>
      </c>
      <c r="F17" s="236" t="n">
        <v>104.51461437</v>
      </c>
      <c r="G17" s="236" t="n">
        <v>482.9286344</v>
      </c>
      <c r="H17" s="236" t="n">
        <v>334.48685276</v>
      </c>
      <c r="I17" s="236" t="n">
        <v>616.641390981</v>
      </c>
      <c r="J17" s="236" t="n">
        <v>383.609435012</v>
      </c>
      <c r="K17" s="236" t="n">
        <v>4404.763044966</v>
      </c>
      <c r="L17" s="236" t="n">
        <v>3743.026406639</v>
      </c>
      <c r="M17" s="236" t="n">
        <v>306.28351198</v>
      </c>
      <c r="N17" s="236" t="n">
        <v>1631.893333699</v>
      </c>
      <c r="O17" s="236" t="n">
        <v>1447.905949948</v>
      </c>
      <c r="P17" s="236" t="n">
        <v>1013.126072434</v>
      </c>
      <c r="Q17" s="236" t="n">
        <v>394.57105098</v>
      </c>
      <c r="R17" s="236" t="n">
        <v>2602.942561232</v>
      </c>
      <c r="S17" s="236" t="n">
        <v>99.67766432</v>
      </c>
      <c r="T17" s="237" t="n">
        <f aca="false">SUM(C17:S17)</f>
        <v>23435.469299647</v>
      </c>
      <c r="U17" s="241" t="n">
        <f aca="false">(T17-T13)/T13</f>
        <v>0.157692259657795</v>
      </c>
      <c r="X17" s="230" t="n">
        <v>2006</v>
      </c>
      <c r="Y17" s="231" t="n">
        <f aca="false">SUM(C50:C53)</f>
        <v>20679.182509945</v>
      </c>
      <c r="Z17" s="231" t="n">
        <f aca="false">SUM(D50:D53)</f>
        <v>2625.931555359</v>
      </c>
      <c r="AA17" s="231" t="n">
        <f aca="false">SUM(E50:E53)</f>
        <v>4148.768440527</v>
      </c>
      <c r="AB17" s="231" t="n">
        <f aca="false">SUM(F50:F53)</f>
        <v>342.256712374</v>
      </c>
      <c r="AC17" s="231" t="n">
        <f aca="false">SUM(G50:G53)</f>
        <v>2337.030509299</v>
      </c>
      <c r="AD17" s="231" t="n">
        <f aca="false">SUM(H50:H53)</f>
        <v>1879.191307971</v>
      </c>
      <c r="AE17" s="231" t="n">
        <f aca="false">SUM(I50:I53)</f>
        <v>2809.267166829</v>
      </c>
      <c r="AF17" s="231" t="n">
        <f aca="false">SUM(J50:J53)</f>
        <v>1315.489632429</v>
      </c>
      <c r="AG17" s="231" t="n">
        <f aca="false">SUM(K50:K53)</f>
        <v>19477.135352381</v>
      </c>
      <c r="AH17" s="231" t="n">
        <f aca="false">SUM(L50:L53)</f>
        <v>13635.722108998</v>
      </c>
      <c r="AI17" s="231" t="n">
        <f aca="false">SUM(M50:M53)</f>
        <v>964.482594279</v>
      </c>
      <c r="AJ17" s="231" t="n">
        <f aca="false">SUM(N50:N53)</f>
        <v>7237.589512238</v>
      </c>
      <c r="AK17" s="231" t="n">
        <f aca="false">SUM(O50:O53)</f>
        <v>7093.639028055</v>
      </c>
      <c r="AL17" s="231" t="n">
        <f aca="false">SUM(P50:P53)</f>
        <v>3825.716612263</v>
      </c>
      <c r="AM17" s="231" t="n">
        <f aca="false">SUM(Q50:Q53)</f>
        <v>2310.061932049</v>
      </c>
      <c r="AN17" s="231" t="n">
        <f aca="false">SUM(R50:R53)</f>
        <v>9322.178663947</v>
      </c>
      <c r="AO17" s="231" t="n">
        <f aca="false">SUM(S50:S53)</f>
        <v>264.688800517</v>
      </c>
      <c r="AP17" s="232" t="n">
        <f aca="false">SUM(T50:T53)</f>
        <v>100268.33243946</v>
      </c>
    </row>
    <row r="18" customFormat="false" ht="12.75" hidden="false" customHeight="false" outlineLevel="0" collapsed="false">
      <c r="B18" s="238" t="s">
        <v>142</v>
      </c>
      <c r="C18" s="239" t="n">
        <v>4736.895960275</v>
      </c>
      <c r="D18" s="239" t="n">
        <v>492.852928791</v>
      </c>
      <c r="E18" s="239" t="n">
        <v>807.395795603</v>
      </c>
      <c r="F18" s="239" t="n">
        <v>66.83918084</v>
      </c>
      <c r="G18" s="239" t="n">
        <v>606.45652989</v>
      </c>
      <c r="H18" s="239" t="n">
        <v>390.1433397</v>
      </c>
      <c r="I18" s="239" t="n">
        <v>691.776282566</v>
      </c>
      <c r="J18" s="239" t="n">
        <v>327.118277056</v>
      </c>
      <c r="K18" s="239" t="n">
        <v>4077.868682874</v>
      </c>
      <c r="L18" s="239" t="n">
        <v>3536.427207861</v>
      </c>
      <c r="M18" s="239" t="n">
        <v>199.621373445</v>
      </c>
      <c r="N18" s="239" t="n">
        <v>1858.394478745</v>
      </c>
      <c r="O18" s="239" t="n">
        <v>1341.307542218</v>
      </c>
      <c r="P18" s="239" t="n">
        <v>974.41821365</v>
      </c>
      <c r="Q18" s="239" t="n">
        <v>372.403162555</v>
      </c>
      <c r="R18" s="239" t="n">
        <v>2355.399319357</v>
      </c>
      <c r="S18" s="239" t="n">
        <v>100.687581476</v>
      </c>
      <c r="T18" s="228" t="n">
        <f aca="false">SUM(C18:S18)</f>
        <v>22936.005856902</v>
      </c>
      <c r="U18" s="240" t="n">
        <f aca="false">(T18-T14)/T14</f>
        <v>0.147620386754573</v>
      </c>
      <c r="X18" s="230" t="n">
        <v>2007</v>
      </c>
      <c r="Y18" s="231" t="n">
        <f aca="false">SUM(C54:C57)</f>
        <v>19437.085874011</v>
      </c>
      <c r="Z18" s="231" t="n">
        <f aca="false">SUM(D54:D57)</f>
        <v>2767.367160474</v>
      </c>
      <c r="AA18" s="231" t="n">
        <f aca="false">SUM(E54:E57)</f>
        <v>4447.463742062</v>
      </c>
      <c r="AB18" s="231" t="n">
        <f aca="false">SUM(F54:F57)</f>
        <v>476.748084395</v>
      </c>
      <c r="AC18" s="231" t="n">
        <f aca="false">SUM(G54:G57)</f>
        <v>3709.067365635</v>
      </c>
      <c r="AD18" s="231" t="n">
        <f aca="false">SUM(H54:H57)</f>
        <v>1936.925991855</v>
      </c>
      <c r="AE18" s="231" t="n">
        <f aca="false">SUM(I54:I57)</f>
        <v>2967.201700242</v>
      </c>
      <c r="AF18" s="231" t="n">
        <f aca="false">SUM(J54:J57)</f>
        <v>1379.34858064</v>
      </c>
      <c r="AG18" s="231" t="n">
        <f aca="false">SUM(K54:K57)</f>
        <v>20832.260756529</v>
      </c>
      <c r="AH18" s="231" t="n">
        <f aca="false">SUM(L54:L57)</f>
        <v>14702.437523731</v>
      </c>
      <c r="AI18" s="231" t="n">
        <f aca="false">SUM(M54:M57)</f>
        <v>1067.992467798</v>
      </c>
      <c r="AJ18" s="231" t="n">
        <f aca="false">SUM(N54:N57)</f>
        <v>7412.784888328</v>
      </c>
      <c r="AK18" s="231" t="n">
        <f aca="false">SUM(O54:O57)</f>
        <v>7454.541406395</v>
      </c>
      <c r="AL18" s="231" t="n">
        <f aca="false">SUM(P54:P57)</f>
        <v>3984.317940655</v>
      </c>
      <c r="AM18" s="231" t="n">
        <f aca="false">SUM(Q54:Q57)</f>
        <v>2053.966352823</v>
      </c>
      <c r="AN18" s="231" t="n">
        <f aca="false">SUM(R54:R57)</f>
        <v>10727.692578689</v>
      </c>
      <c r="AO18" s="231" t="n">
        <f aca="false">SUM(S54:S57)</f>
        <v>288.682122111</v>
      </c>
      <c r="AP18" s="232" t="n">
        <f aca="false">SUM(T54:T57)</f>
        <v>105645.884536373</v>
      </c>
    </row>
    <row r="19" customFormat="false" ht="12.75" hidden="false" customHeight="false" outlineLevel="0" collapsed="false">
      <c r="B19" s="230" t="s">
        <v>143</v>
      </c>
      <c r="C19" s="231" t="n">
        <v>4986.094526544</v>
      </c>
      <c r="D19" s="231" t="n">
        <v>488.444982744</v>
      </c>
      <c r="E19" s="231" t="n">
        <v>800.098750267</v>
      </c>
      <c r="F19" s="231" t="n">
        <v>110.12813337</v>
      </c>
      <c r="G19" s="231" t="n">
        <v>437.61764075</v>
      </c>
      <c r="H19" s="231" t="n">
        <v>386.44688247</v>
      </c>
      <c r="I19" s="231" t="n">
        <v>710.06820848</v>
      </c>
      <c r="J19" s="231" t="n">
        <v>352.886058804</v>
      </c>
      <c r="K19" s="231" t="n">
        <v>4328.701401418</v>
      </c>
      <c r="L19" s="231" t="n">
        <v>2985.021314841</v>
      </c>
      <c r="M19" s="231" t="n">
        <v>360.778311985</v>
      </c>
      <c r="N19" s="231" t="n">
        <v>1889.267010362</v>
      </c>
      <c r="O19" s="231" t="n">
        <v>1681.353927574</v>
      </c>
      <c r="P19" s="231" t="n">
        <v>877.822493324</v>
      </c>
      <c r="Q19" s="231" t="n">
        <v>414.14454289</v>
      </c>
      <c r="R19" s="231" t="n">
        <v>2585.094670795</v>
      </c>
      <c r="S19" s="231" t="n">
        <v>95.48271225</v>
      </c>
      <c r="T19" s="233" t="n">
        <f aca="false">SUM(C19:S19)</f>
        <v>23489.451568868</v>
      </c>
      <c r="U19" s="234" t="n">
        <f aca="false">(T19-T15)/T15</f>
        <v>0.0690095523774756</v>
      </c>
      <c r="X19" s="230" t="n">
        <v>2008</v>
      </c>
      <c r="Y19" s="231" t="n">
        <f aca="false">SUM(C58:C61)</f>
        <v>21755.403258784</v>
      </c>
      <c r="Z19" s="231" t="n">
        <f aca="false">SUM(D58:D61)</f>
        <v>3779.532553031</v>
      </c>
      <c r="AA19" s="231" t="n">
        <f aca="false">SUM(E58:E61)</f>
        <v>4415.156234277</v>
      </c>
      <c r="AB19" s="231" t="n">
        <f aca="false">SUM(F58:F61)</f>
        <v>628.573631858</v>
      </c>
      <c r="AC19" s="231" t="n">
        <f aca="false">SUM(G58:G61)</f>
        <v>3458.190854741</v>
      </c>
      <c r="AD19" s="231" t="n">
        <f aca="false">SUM(H58:H61)</f>
        <v>2273.369893301</v>
      </c>
      <c r="AE19" s="231" t="n">
        <f aca="false">SUM(I58:I61)</f>
        <v>4478.499266989</v>
      </c>
      <c r="AF19" s="231" t="n">
        <f aca="false">SUM(J58:J61)</f>
        <v>3226.427956734</v>
      </c>
      <c r="AG19" s="231" t="n">
        <f aca="false">SUM(K58:K61)</f>
        <v>25006.23461597</v>
      </c>
      <c r="AH19" s="231" t="n">
        <f aca="false">SUM(L58:L61)</f>
        <v>18489.532139473</v>
      </c>
      <c r="AI19" s="231" t="n">
        <f aca="false">SUM(M58:M61)</f>
        <v>1449.69179013</v>
      </c>
      <c r="AJ19" s="231" t="n">
        <f aca="false">SUM(N58:N61)</f>
        <v>10520.044501554</v>
      </c>
      <c r="AK19" s="231" t="n">
        <f aca="false">SUM(O58:O61)</f>
        <v>9347.1612495</v>
      </c>
      <c r="AL19" s="231" t="n">
        <f aca="false">SUM(P58:P61)</f>
        <v>4452.659733492</v>
      </c>
      <c r="AM19" s="231" t="n">
        <f aca="false">SUM(Q58:Q61)</f>
        <v>2528.751828875</v>
      </c>
      <c r="AN19" s="231" t="n">
        <f aca="false">SUM(R58:R61)</f>
        <v>13040.179370911</v>
      </c>
      <c r="AO19" s="231" t="n">
        <f aca="false">SUM(S58:S61)</f>
        <v>487.551786881</v>
      </c>
      <c r="AP19" s="232" t="n">
        <f aca="false">SUM(T58:T61)</f>
        <v>129336.960666501</v>
      </c>
    </row>
    <row r="20" customFormat="false" ht="13.5" hidden="false" customHeight="true" outlineLevel="0" collapsed="false">
      <c r="B20" s="230" t="s">
        <v>144</v>
      </c>
      <c r="C20" s="231" t="n">
        <v>4543.567994549</v>
      </c>
      <c r="D20" s="231" t="n">
        <v>444.252471423</v>
      </c>
      <c r="E20" s="231" t="n">
        <v>651.961248457</v>
      </c>
      <c r="F20" s="231" t="n">
        <v>137.13997364</v>
      </c>
      <c r="G20" s="231" t="n">
        <v>401.4535672</v>
      </c>
      <c r="H20" s="231" t="n">
        <v>335.48924386</v>
      </c>
      <c r="I20" s="231" t="n">
        <v>648.343619615</v>
      </c>
      <c r="J20" s="231" t="n">
        <v>359.450039342</v>
      </c>
      <c r="K20" s="231" t="n">
        <v>4878.490652037</v>
      </c>
      <c r="L20" s="231" t="n">
        <v>2545.321349226</v>
      </c>
      <c r="M20" s="231" t="n">
        <v>258.93904212</v>
      </c>
      <c r="N20" s="231" t="n">
        <v>1525.962643909</v>
      </c>
      <c r="O20" s="231" t="n">
        <v>1533.573250403</v>
      </c>
      <c r="P20" s="231" t="n">
        <v>723.227640319</v>
      </c>
      <c r="Q20" s="231" t="n">
        <v>370.12460265</v>
      </c>
      <c r="R20" s="231" t="n">
        <v>2071.585380942</v>
      </c>
      <c r="S20" s="231" t="n">
        <v>87.382440564</v>
      </c>
      <c r="T20" s="233" t="n">
        <f aca="false">SUM(C20:S20)</f>
        <v>21516.265160256</v>
      </c>
      <c r="U20" s="234" t="n">
        <f aca="false">(T20-T16)/T16</f>
        <v>0.0553731681152371</v>
      </c>
      <c r="X20" s="230" t="n">
        <v>2009</v>
      </c>
      <c r="Y20" s="231" t="n">
        <f aca="false">SUM(C62:C65)</f>
        <v>21193.670150007</v>
      </c>
      <c r="Z20" s="231" t="n">
        <f aca="false">SUM(D62:D65)</f>
        <v>3550.155179716</v>
      </c>
      <c r="AA20" s="231" t="n">
        <f aca="false">SUM(E62:E65)</f>
        <v>3841.658881065</v>
      </c>
      <c r="AB20" s="231" t="n">
        <f aca="false">SUM(F62:F65)</f>
        <v>509.776409635</v>
      </c>
      <c r="AC20" s="231" t="n">
        <f aca="false">SUM(G62:G65)</f>
        <v>3148.084359029</v>
      </c>
      <c r="AD20" s="231" t="n">
        <f aca="false">SUM(H62:H65)</f>
        <v>2642.419175494</v>
      </c>
      <c r="AE20" s="231" t="n">
        <f aca="false">SUM(I62:I65)</f>
        <v>4647.238557588</v>
      </c>
      <c r="AF20" s="231" t="n">
        <f aca="false">SUM(J62:J65)</f>
        <v>2497.726475302</v>
      </c>
      <c r="AG20" s="231" t="n">
        <f aca="false">SUM(K62:K65)</f>
        <v>25356.502638902</v>
      </c>
      <c r="AH20" s="231" t="n">
        <f aca="false">SUM(L62:L65)</f>
        <v>17110.723331156</v>
      </c>
      <c r="AI20" s="231" t="n">
        <f aca="false">SUM(M62:M65)</f>
        <v>1902.440414617</v>
      </c>
      <c r="AJ20" s="231" t="n">
        <f aca="false">SUM(N62:N65)</f>
        <v>9940.945448138</v>
      </c>
      <c r="AK20" s="231" t="n">
        <f aca="false">SUM(O62:O65)</f>
        <v>8664.375733407</v>
      </c>
      <c r="AL20" s="231" t="n">
        <f aca="false">SUM(P62:P65)</f>
        <v>4294.345733644</v>
      </c>
      <c r="AM20" s="231" t="n">
        <f aca="false">SUM(Q62:Q65)</f>
        <v>3049.544895281</v>
      </c>
      <c r="AN20" s="231" t="n">
        <f aca="false">SUM(R62:R65)</f>
        <v>13759.560362256</v>
      </c>
      <c r="AO20" s="231" t="n">
        <f aca="false">SUM(S62:S65)</f>
        <v>503.985399517</v>
      </c>
      <c r="AP20" s="232" t="n">
        <f aca="false">SUM(T62:T65)</f>
        <v>126613.153144754</v>
      </c>
    </row>
    <row r="21" customFormat="false" ht="13.5" hidden="false" customHeight="false" outlineLevel="0" collapsed="false">
      <c r="B21" s="235" t="s">
        <v>145</v>
      </c>
      <c r="C21" s="236" t="n">
        <v>4592.583297928</v>
      </c>
      <c r="D21" s="236" t="n">
        <v>504.732825539</v>
      </c>
      <c r="E21" s="236" t="n">
        <v>616.153156521</v>
      </c>
      <c r="F21" s="236" t="n">
        <v>85.43592002</v>
      </c>
      <c r="G21" s="236" t="n">
        <v>455.385983805</v>
      </c>
      <c r="H21" s="236" t="n">
        <v>330.21405297</v>
      </c>
      <c r="I21" s="236" t="n">
        <v>728.980786301</v>
      </c>
      <c r="J21" s="236" t="n">
        <v>327.727483487</v>
      </c>
      <c r="K21" s="236" t="n">
        <v>4018.116889169</v>
      </c>
      <c r="L21" s="236" t="n">
        <v>3801.153242601</v>
      </c>
      <c r="M21" s="236" t="n">
        <v>467.509608512</v>
      </c>
      <c r="N21" s="236" t="n">
        <v>1566.958566619</v>
      </c>
      <c r="O21" s="236" t="n">
        <v>1776.909495233</v>
      </c>
      <c r="P21" s="236" t="n">
        <v>1165.616502702</v>
      </c>
      <c r="Q21" s="236" t="n">
        <v>445.36379144</v>
      </c>
      <c r="R21" s="236" t="n">
        <v>2019.049211765</v>
      </c>
      <c r="S21" s="236" t="n">
        <v>101.73708199</v>
      </c>
      <c r="T21" s="237" t="n">
        <f aca="false">SUM(C21:S21)</f>
        <v>23003.627896602</v>
      </c>
      <c r="U21" s="241" t="n">
        <f aca="false">(T21-T17)/T17</f>
        <v>-0.0184268297563602</v>
      </c>
      <c r="X21" s="230" t="n">
        <v>2010</v>
      </c>
      <c r="Y21" s="231" t="n">
        <f aca="false">SUM(C66:C69)</f>
        <v>21776.01942801</v>
      </c>
      <c r="Z21" s="231" t="n">
        <f aca="false">SUM(D66:D69)</f>
        <v>4103.527643153</v>
      </c>
      <c r="AA21" s="231" t="n">
        <f aca="false">SUM(E66:E69)</f>
        <v>4283.608420217</v>
      </c>
      <c r="AB21" s="231" t="n">
        <f aca="false">SUM(F66:F69)</f>
        <v>429.985762463</v>
      </c>
      <c r="AC21" s="231" t="n">
        <f aca="false">SUM(G66:G69)</f>
        <v>3244.723691974</v>
      </c>
      <c r="AD21" s="231" t="n">
        <f aca="false">SUM(H66:H69)</f>
        <v>2074.05172285</v>
      </c>
      <c r="AE21" s="231" t="n">
        <f aca="false">SUM(I66:I69)</f>
        <v>4533.131283353</v>
      </c>
      <c r="AF21" s="231" t="n">
        <f aca="false">SUM(J66:J69)</f>
        <v>2480.873305179</v>
      </c>
      <c r="AG21" s="231" t="n">
        <f aca="false">SUM(K66:K69)</f>
        <v>26840.334835051</v>
      </c>
      <c r="AH21" s="231" t="n">
        <f aca="false">SUM(L66:L69)</f>
        <v>16623.156551648</v>
      </c>
      <c r="AI21" s="231" t="n">
        <f aca="false">SUM(M66:M69)</f>
        <v>1768.345680287</v>
      </c>
      <c r="AJ21" s="231" t="n">
        <f aca="false">SUM(N66:N69)</f>
        <v>10290.920241783</v>
      </c>
      <c r="AK21" s="231" t="n">
        <f aca="false">SUM(O66:O69)</f>
        <v>9456.498250729</v>
      </c>
      <c r="AL21" s="231" t="n">
        <f aca="false">SUM(P66:P69)</f>
        <v>4432.002418368</v>
      </c>
      <c r="AM21" s="231" t="n">
        <f aca="false">SUM(Q66:Q69)</f>
        <v>2738.160686379</v>
      </c>
      <c r="AN21" s="231" t="n">
        <f aca="false">SUM(R66:R69)</f>
        <v>11833.283546352</v>
      </c>
      <c r="AO21" s="231" t="n">
        <f aca="false">SUM(S66:S69)</f>
        <v>458.159937089</v>
      </c>
      <c r="AP21" s="232" t="n">
        <f aca="false">SUM(T66:T69)</f>
        <v>127366.783404885</v>
      </c>
    </row>
    <row r="22" customFormat="false" ht="12.75" hidden="false" customHeight="false" outlineLevel="0" collapsed="false">
      <c r="B22" s="238" t="s">
        <v>146</v>
      </c>
      <c r="C22" s="239" t="n">
        <v>4394.906146284</v>
      </c>
      <c r="D22" s="239" t="n">
        <v>489.145896503</v>
      </c>
      <c r="E22" s="239" t="n">
        <v>579.022511383</v>
      </c>
      <c r="F22" s="239" t="n">
        <v>40.334987918</v>
      </c>
      <c r="G22" s="239" t="n">
        <v>604.03192501</v>
      </c>
      <c r="H22" s="239" t="n">
        <v>332.12953364</v>
      </c>
      <c r="I22" s="239" t="n">
        <v>775.603437631</v>
      </c>
      <c r="J22" s="239" t="n">
        <v>263.914401209</v>
      </c>
      <c r="K22" s="239" t="n">
        <v>3820.301504757</v>
      </c>
      <c r="L22" s="239" t="n">
        <v>3418.072962355</v>
      </c>
      <c r="M22" s="239" t="n">
        <v>332.586375984</v>
      </c>
      <c r="N22" s="239" t="n">
        <v>1541.153190707</v>
      </c>
      <c r="O22" s="239" t="n">
        <v>1688.750562272</v>
      </c>
      <c r="P22" s="239" t="n">
        <v>928.484641129</v>
      </c>
      <c r="Q22" s="239" t="n">
        <v>429.87129135</v>
      </c>
      <c r="R22" s="239" t="n">
        <v>2081.130538532</v>
      </c>
      <c r="S22" s="239" t="n">
        <v>86.347190376</v>
      </c>
      <c r="T22" s="228" t="n">
        <f aca="false">SUM(C22:S22)</f>
        <v>21805.78709704</v>
      </c>
      <c r="U22" s="240" t="n">
        <f aca="false">(T22-T18)/T18</f>
        <v>-0.0492770522868475</v>
      </c>
      <c r="X22" s="230" t="str">
        <f aca="false">EXPT_TN!$P22</f>
        <v>2011</v>
      </c>
      <c r="Y22" s="231" t="n">
        <f aca="false">SUM(C70:C73)</f>
        <v>25666.835897715</v>
      </c>
      <c r="Z22" s="231" t="n">
        <f aca="false">SUM(D70:D73)</f>
        <v>4257.258321059</v>
      </c>
      <c r="AA22" s="231" t="n">
        <f aca="false">SUM(E70:E73)</f>
        <v>4549.035413936</v>
      </c>
      <c r="AB22" s="231" t="n">
        <f aca="false">SUM(F70:F73)</f>
        <v>329.942863124</v>
      </c>
      <c r="AC22" s="231" t="n">
        <f aca="false">SUM(G70:G73)</f>
        <v>3324.903018309</v>
      </c>
      <c r="AD22" s="231" t="n">
        <f aca="false">SUM(H70:H73)</f>
        <v>2347.698112111</v>
      </c>
      <c r="AE22" s="231" t="n">
        <f aca="false">SUM(I70:I73)</f>
        <v>4770.735055211</v>
      </c>
      <c r="AF22" s="231" t="n">
        <f aca="false">SUM(J70:J73)</f>
        <v>3011.348943249</v>
      </c>
      <c r="AG22" s="231" t="n">
        <f aca="false">SUM(K70:K73)</f>
        <v>28166.197560166</v>
      </c>
      <c r="AH22" s="231" t="n">
        <f aca="false">SUM(L70:L73)</f>
        <v>17611.036252491</v>
      </c>
      <c r="AI22" s="231" t="n">
        <f aca="false">SUM(M70:M73)</f>
        <v>1868.635419276</v>
      </c>
      <c r="AJ22" s="231" t="n">
        <f aca="false">SUM(N70:N73)</f>
        <v>11623.141191476</v>
      </c>
      <c r="AK22" s="231" t="n">
        <f aca="false">SUM(O70:O73)</f>
        <v>9040.630510048</v>
      </c>
      <c r="AL22" s="231" t="n">
        <f aca="false">SUM(P70:P73)</f>
        <v>5321.392167998</v>
      </c>
      <c r="AM22" s="231" t="n">
        <f aca="false">SUM(Q70:Q73)</f>
        <v>2864.444208023</v>
      </c>
      <c r="AN22" s="231" t="n">
        <f aca="false">SUM(R70:R73)</f>
        <v>11499.299484451</v>
      </c>
      <c r="AO22" s="231" t="n">
        <f aca="false">SUM(S70:S73)</f>
        <v>547.396666627</v>
      </c>
      <c r="AP22" s="232" t="n">
        <f aca="false">SUM(T70:T73)</f>
        <v>136799.93108527</v>
      </c>
    </row>
    <row r="23" customFormat="false" ht="12.75" hidden="false" customHeight="false" outlineLevel="0" collapsed="false">
      <c r="B23" s="230" t="s">
        <v>148</v>
      </c>
      <c r="C23" s="231" t="n">
        <v>4869.197931396</v>
      </c>
      <c r="D23" s="231" t="n">
        <v>498.258561043</v>
      </c>
      <c r="E23" s="231" t="n">
        <v>797.020408562</v>
      </c>
      <c r="F23" s="231" t="n">
        <v>113.747012039</v>
      </c>
      <c r="G23" s="231" t="n">
        <v>428.8900107</v>
      </c>
      <c r="H23" s="231" t="n">
        <v>341.600634083</v>
      </c>
      <c r="I23" s="231" t="n">
        <v>783.739346171</v>
      </c>
      <c r="J23" s="231" t="n">
        <v>274.367342768</v>
      </c>
      <c r="K23" s="231" t="n">
        <v>3954.185173421</v>
      </c>
      <c r="L23" s="231" t="n">
        <v>3043.286590986</v>
      </c>
      <c r="M23" s="231" t="n">
        <v>212.067257756</v>
      </c>
      <c r="N23" s="231" t="n">
        <v>1658.065570915</v>
      </c>
      <c r="O23" s="231" t="n">
        <v>1507.908932291</v>
      </c>
      <c r="P23" s="231" t="n">
        <v>822.011052177</v>
      </c>
      <c r="Q23" s="231" t="n">
        <v>455.69119741</v>
      </c>
      <c r="R23" s="231" t="n">
        <v>2166.793015921</v>
      </c>
      <c r="S23" s="231" t="n">
        <v>76.167901559</v>
      </c>
      <c r="T23" s="233" t="n">
        <f aca="false">SUM(C23:S23)</f>
        <v>22002.997939198</v>
      </c>
      <c r="U23" s="234" t="n">
        <f aca="false">(T23-T19)/T19</f>
        <v>-0.0632817511857148</v>
      </c>
      <c r="X23" s="230" t="str">
        <f aca="false">EXPT_TN!$P23</f>
        <v>2012</v>
      </c>
      <c r="Y23" s="231" t="n">
        <f aca="false">SUM(C74:C77)</f>
        <v>27966.415594829</v>
      </c>
      <c r="Z23" s="231" t="n">
        <f aca="false">SUM(D74:D77)</f>
        <v>3940.789879781</v>
      </c>
      <c r="AA23" s="231" t="n">
        <f aca="false">SUM(E74:E77)</f>
        <v>5115.858308522</v>
      </c>
      <c r="AB23" s="231" t="n">
        <f aca="false">SUM(F74:F77)</f>
        <v>465.453073845</v>
      </c>
      <c r="AC23" s="231" t="n">
        <f aca="false">SUM(G74:G77)</f>
        <v>2988.955923121</v>
      </c>
      <c r="AD23" s="231" t="n">
        <f aca="false">SUM(H74:H77)</f>
        <v>2306.61137131</v>
      </c>
      <c r="AE23" s="231" t="n">
        <f aca="false">SUM(I74:I77)</f>
        <v>4453.073615138</v>
      </c>
      <c r="AF23" s="231" t="n">
        <f aca="false">SUM(J74:J77)</f>
        <v>2889.957432741</v>
      </c>
      <c r="AG23" s="231" t="n">
        <f aca="false">SUM(K74:K77)</f>
        <v>29757.015941065</v>
      </c>
      <c r="AH23" s="231" t="n">
        <f aca="false">SUM(L74:L77)</f>
        <v>18890.763943567</v>
      </c>
      <c r="AI23" s="231" t="n">
        <f aca="false">SUM(M74:M77)</f>
        <v>1988.643052448</v>
      </c>
      <c r="AJ23" s="231" t="n">
        <f aca="false">SUM(N74:N77)</f>
        <v>11230.039012833</v>
      </c>
      <c r="AK23" s="231" t="n">
        <f aca="false">SUM(O74:O77)</f>
        <v>10592.83272175</v>
      </c>
      <c r="AL23" s="231" t="n">
        <f aca="false">SUM(P74:P77)</f>
        <v>10456.941903043</v>
      </c>
      <c r="AM23" s="231" t="n">
        <f aca="false">SUM(Q74:Q77)</f>
        <v>2741.256433215</v>
      </c>
      <c r="AN23" s="231" t="n">
        <f aca="false">SUM(R74:R77)</f>
        <v>12407.95009552</v>
      </c>
      <c r="AO23" s="231" t="n">
        <f aca="false">SUM(S74:S77)</f>
        <v>490.080574841</v>
      </c>
      <c r="AP23" s="232" t="n">
        <f aca="false">SUM(T74:T77)</f>
        <v>148682.638877569</v>
      </c>
    </row>
    <row r="24" customFormat="false" ht="12.75" hidden="false" customHeight="false" outlineLevel="0" collapsed="false">
      <c r="B24" s="230" t="s">
        <v>150</v>
      </c>
      <c r="C24" s="231" t="n">
        <v>3956.099038687</v>
      </c>
      <c r="D24" s="231" t="n">
        <v>509.465764308</v>
      </c>
      <c r="E24" s="231" t="n">
        <v>732.217398026</v>
      </c>
      <c r="F24" s="231" t="n">
        <v>115.753672911</v>
      </c>
      <c r="G24" s="231" t="n">
        <v>353.94822042</v>
      </c>
      <c r="H24" s="231" t="n">
        <v>309.867070231</v>
      </c>
      <c r="I24" s="231" t="n">
        <v>688.323179209</v>
      </c>
      <c r="J24" s="231" t="n">
        <v>300.61838471</v>
      </c>
      <c r="K24" s="231" t="n">
        <v>4011.564293071</v>
      </c>
      <c r="L24" s="231" t="n">
        <v>2625.892591126</v>
      </c>
      <c r="M24" s="231" t="n">
        <v>426.190463162</v>
      </c>
      <c r="N24" s="231" t="n">
        <v>1698.97787777</v>
      </c>
      <c r="O24" s="231" t="n">
        <v>1767.19664775</v>
      </c>
      <c r="P24" s="231" t="n">
        <v>617.593653735</v>
      </c>
      <c r="Q24" s="231" t="n">
        <v>382.289613866</v>
      </c>
      <c r="R24" s="231" t="n">
        <v>2029.989190787</v>
      </c>
      <c r="S24" s="231" t="n">
        <v>74.88394443</v>
      </c>
      <c r="T24" s="233" t="n">
        <f aca="false">SUM(C24:S24)</f>
        <v>20600.871004199</v>
      </c>
      <c r="U24" s="234" t="n">
        <f aca="false">(T24-T20)/T20</f>
        <v>-0.0425442868099565</v>
      </c>
      <c r="X24" s="230" t="n">
        <f aca="false">EXPT_TN!$P24</f>
        <v>2013</v>
      </c>
      <c r="Y24" s="231" t="n">
        <f aca="false">SUM(C78:C81)</f>
        <v>27723.691930466</v>
      </c>
      <c r="Z24" s="231" t="n">
        <f aca="false">SUM(D78:D81)</f>
        <v>3805.554116051</v>
      </c>
      <c r="AA24" s="231" t="n">
        <f aca="false">SUM(E78:E81)</f>
        <v>5989.736018263</v>
      </c>
      <c r="AB24" s="231" t="n">
        <f aca="false">SUM(F78:F81)</f>
        <v>514.102990461</v>
      </c>
      <c r="AC24" s="231" t="n">
        <f aca="false">SUM(G78:G81)</f>
        <v>3183.518322092</v>
      </c>
      <c r="AD24" s="231" t="n">
        <f aca="false">SUM(H78:H81)</f>
        <v>2349.686589189</v>
      </c>
      <c r="AE24" s="231" t="n">
        <f aca="false">SUM(I78:I81)</f>
        <v>4725.5508777</v>
      </c>
      <c r="AF24" s="231" t="n">
        <f aca="false">SUM(J78:J81)</f>
        <v>2949.735970646</v>
      </c>
      <c r="AG24" s="231" t="n">
        <f aca="false">SUM(K78:K81)</f>
        <v>28653.370588328</v>
      </c>
      <c r="AH24" s="231" t="n">
        <f aca="false">SUM(L78:L81)</f>
        <v>20544.881829248</v>
      </c>
      <c r="AI24" s="231" t="n">
        <f aca="false">SUM(M78:M81)</f>
        <v>1683.080388024</v>
      </c>
      <c r="AJ24" s="231" t="n">
        <f aca="false">SUM(N78:N81)</f>
        <v>12637.786413225</v>
      </c>
      <c r="AK24" s="231" t="n">
        <f aca="false">SUM(O78:O81)</f>
        <v>12407.069768773</v>
      </c>
      <c r="AL24" s="231" t="n">
        <f aca="false">SUM(P78:P81)</f>
        <v>11069.367988525</v>
      </c>
      <c r="AM24" s="231" t="n">
        <f aca="false">SUM(Q78:Q81)</f>
        <v>2909.758213498</v>
      </c>
      <c r="AN24" s="231" t="n">
        <f aca="false">SUM(R78:R81)</f>
        <v>13035.771372581</v>
      </c>
      <c r="AO24" s="231" t="n">
        <f aca="false">SUM(S78:S81)</f>
        <v>496.625704966</v>
      </c>
      <c r="AP24" s="232" t="n">
        <f aca="false">SUM(T78:T81)</f>
        <v>154679.289082036</v>
      </c>
    </row>
    <row r="25" customFormat="false" ht="13.5" hidden="false" customHeight="false" outlineLevel="0" collapsed="false">
      <c r="B25" s="235" t="s">
        <v>151</v>
      </c>
      <c r="C25" s="236" t="n">
        <v>4655.535514193</v>
      </c>
      <c r="D25" s="236" t="n">
        <v>528.650817424</v>
      </c>
      <c r="E25" s="236" t="n">
        <v>794.599411758</v>
      </c>
      <c r="F25" s="236" t="n">
        <v>95.415721118</v>
      </c>
      <c r="G25" s="236" t="n">
        <v>536.52278612</v>
      </c>
      <c r="H25" s="236" t="n">
        <v>338.83719257</v>
      </c>
      <c r="I25" s="236" t="n">
        <v>903.017456806</v>
      </c>
      <c r="J25" s="236" t="n">
        <v>332.531493355</v>
      </c>
      <c r="K25" s="236" t="n">
        <v>4061.78498719</v>
      </c>
      <c r="L25" s="236" t="n">
        <v>3899.111581603</v>
      </c>
      <c r="M25" s="236" t="n">
        <v>164.178349809</v>
      </c>
      <c r="N25" s="236" t="n">
        <v>1628.87586874</v>
      </c>
      <c r="O25" s="236" t="n">
        <v>1740.115930969</v>
      </c>
      <c r="P25" s="236" t="n">
        <v>922.560282452</v>
      </c>
      <c r="Q25" s="236" t="n">
        <v>476.141414279</v>
      </c>
      <c r="R25" s="236" t="n">
        <v>2098.861748887</v>
      </c>
      <c r="S25" s="236" t="n">
        <v>82.013975455</v>
      </c>
      <c r="T25" s="237" t="n">
        <f aca="false">SUM(C25:S25)</f>
        <v>23258.754532728</v>
      </c>
      <c r="U25" s="241" t="n">
        <f aca="false">(T25-T21)/T21</f>
        <v>0.0110907130506878</v>
      </c>
      <c r="X25" s="230" t="n">
        <f aca="false">EXPT_TN!$P25</f>
        <v>2014</v>
      </c>
      <c r="Y25" s="231" t="n">
        <f aca="false">SUM(C82:C85)</f>
        <v>31267.436878278</v>
      </c>
      <c r="Z25" s="231" t="n">
        <f aca="false">SUM(D82:D85)</f>
        <v>4039.219132961</v>
      </c>
      <c r="AA25" s="231" t="n">
        <f aca="false">SUM(E82:E85)</f>
        <v>5732.897185104</v>
      </c>
      <c r="AB25" s="231" t="n">
        <f aca="false">SUM(F82:F85)</f>
        <v>683.981205383</v>
      </c>
      <c r="AC25" s="231" t="n">
        <f aca="false">SUM(G82:G85)</f>
        <v>3338.390854147</v>
      </c>
      <c r="AD25" s="231" t="n">
        <f aca="false">SUM(H82:H85)</f>
        <v>2619.706926379</v>
      </c>
      <c r="AE25" s="231" t="n">
        <f aca="false">SUM(I82:I85)</f>
        <v>4958.594750568</v>
      </c>
      <c r="AF25" s="231" t="n">
        <f aca="false">SUM(J82:J85)</f>
        <v>3580.972461163</v>
      </c>
      <c r="AG25" s="231" t="n">
        <f aca="false">SUM(K82:K85)</f>
        <v>30770.303818013</v>
      </c>
      <c r="AH25" s="231" t="n">
        <f aca="false">SUM(L82:L85)</f>
        <v>21701.365478282</v>
      </c>
      <c r="AI25" s="231" t="n">
        <f aca="false">SUM(M82:M85)</f>
        <v>1988.418473768</v>
      </c>
      <c r="AJ25" s="231" t="n">
        <f aca="false">SUM(N82:N85)</f>
        <v>11655.400550757</v>
      </c>
      <c r="AK25" s="231" t="n">
        <f aca="false">SUM(O82:O85)</f>
        <v>11800.882535844</v>
      </c>
      <c r="AL25" s="231" t="n">
        <f aca="false">SUM(P82:P85)</f>
        <v>12928.309833385</v>
      </c>
      <c r="AM25" s="231" t="n">
        <f aca="false">SUM(Q82:Q85)</f>
        <v>3208.142250944</v>
      </c>
      <c r="AN25" s="231" t="n">
        <f aca="false">SUM(R82:R85)</f>
        <v>15863.089006935</v>
      </c>
      <c r="AO25" s="231" t="n">
        <f aca="false">SUM(S82:S85)</f>
        <v>579.143582405</v>
      </c>
      <c r="AP25" s="232" t="n">
        <f aca="false">SUM(T82:T85)</f>
        <v>166716.254924316</v>
      </c>
    </row>
    <row r="26" customFormat="false" ht="12.75" hidden="false" customHeight="false" outlineLevel="0" collapsed="false">
      <c r="B26" s="238" t="s">
        <v>152</v>
      </c>
      <c r="C26" s="239" t="n">
        <v>4341.312538315</v>
      </c>
      <c r="D26" s="239" t="n">
        <v>534.62609324</v>
      </c>
      <c r="E26" s="239" t="n">
        <v>886.857958405</v>
      </c>
      <c r="F26" s="239" t="n">
        <v>51.997426225</v>
      </c>
      <c r="G26" s="239" t="n">
        <v>641.59913973</v>
      </c>
      <c r="H26" s="239" t="n">
        <v>315.038227878</v>
      </c>
      <c r="I26" s="239" t="n">
        <v>915.967539275</v>
      </c>
      <c r="J26" s="239" t="n">
        <v>330.635965242</v>
      </c>
      <c r="K26" s="239" t="n">
        <v>4128.909408603</v>
      </c>
      <c r="L26" s="239" t="n">
        <v>3736.054444678</v>
      </c>
      <c r="M26" s="239" t="n">
        <v>193.61554473</v>
      </c>
      <c r="N26" s="239" t="n">
        <v>1694.660817612</v>
      </c>
      <c r="O26" s="239" t="n">
        <v>1499.903581681</v>
      </c>
      <c r="P26" s="239" t="n">
        <v>797.792985781</v>
      </c>
      <c r="Q26" s="239" t="n">
        <v>550.057528696</v>
      </c>
      <c r="R26" s="239" t="n">
        <v>2174.160485293</v>
      </c>
      <c r="S26" s="239" t="n">
        <v>83.64617324</v>
      </c>
      <c r="T26" s="228" t="n">
        <f aca="false">SUM(C26:S26)</f>
        <v>22876.835858624</v>
      </c>
      <c r="U26" s="240" t="n">
        <f aca="false">(T26-T22)/T22</f>
        <v>0.0491176382130865</v>
      </c>
      <c r="X26" s="230" t="str">
        <f aca="false">EXPT_TN!$P26</f>
        <v>2015</v>
      </c>
      <c r="Y26" s="231" t="n">
        <f aca="false">SUM(C86:C89)</f>
        <v>29477.484766596</v>
      </c>
      <c r="Z26" s="231" t="n">
        <f aca="false">SUM(D86:D89)</f>
        <v>4418.199682465</v>
      </c>
      <c r="AA26" s="231" t="n">
        <f aca="false">SUM(E86:E89)</f>
        <v>5690.041579684</v>
      </c>
      <c r="AB26" s="231" t="n">
        <f aca="false">SUM(F86:F89)</f>
        <v>1034.837565912</v>
      </c>
      <c r="AC26" s="231" t="n">
        <f aca="false">SUM(G86:G89)</f>
        <v>4187.760995171</v>
      </c>
      <c r="AD26" s="231" t="n">
        <f aca="false">SUM(H86:H89)</f>
        <v>2506.165851594</v>
      </c>
      <c r="AE26" s="231" t="n">
        <f aca="false">SUM(I86:I89)</f>
        <v>5412.099356981</v>
      </c>
      <c r="AF26" s="231" t="n">
        <f aca="false">SUM(J86:J89)</f>
        <v>3745.28746825</v>
      </c>
      <c r="AG26" s="231" t="n">
        <f aca="false">SUM(K86:K89)</f>
        <v>31629.722302476</v>
      </c>
      <c r="AH26" s="231" t="n">
        <f aca="false">SUM(L86:L89)</f>
        <v>22729.854554666</v>
      </c>
      <c r="AI26" s="231" t="n">
        <f aca="false">SUM(M86:M89)</f>
        <v>1831.339120248</v>
      </c>
      <c r="AJ26" s="231" t="n">
        <f aca="false">SUM(N86:N89)</f>
        <v>11697.581878732</v>
      </c>
      <c r="AK26" s="231" t="n">
        <f aca="false">SUM(O86:O89)</f>
        <v>11157.173250646</v>
      </c>
      <c r="AL26" s="231" t="n">
        <f aca="false">SUM(P86:P89)</f>
        <v>11983.787948373</v>
      </c>
      <c r="AM26" s="231" t="n">
        <f aca="false">SUM(Q86:Q89)</f>
        <v>3214.757713964</v>
      </c>
      <c r="AN26" s="231" t="n">
        <f aca="false">SUM(R86:R89)</f>
        <v>16347.648351721</v>
      </c>
      <c r="AO26" s="231" t="n">
        <f aca="false">SUM(S86:S89)</f>
        <v>598.818944625</v>
      </c>
      <c r="AP26" s="232" t="n">
        <f aca="false">SUM(T86:T89)</f>
        <v>167662.561332104</v>
      </c>
    </row>
    <row r="27" customFormat="false" ht="12.75" hidden="false" customHeight="false" outlineLevel="0" collapsed="false">
      <c r="B27" s="230" t="s">
        <v>154</v>
      </c>
      <c r="C27" s="231" t="n">
        <v>4806.160383055</v>
      </c>
      <c r="D27" s="231" t="n">
        <v>575.763616119</v>
      </c>
      <c r="E27" s="231" t="n">
        <v>908.5574695</v>
      </c>
      <c r="F27" s="231" t="n">
        <v>117.65373641</v>
      </c>
      <c r="G27" s="231" t="n">
        <v>547.204522447</v>
      </c>
      <c r="H27" s="231" t="n">
        <v>373.314575162</v>
      </c>
      <c r="I27" s="231" t="n">
        <v>917.682741801</v>
      </c>
      <c r="J27" s="231" t="n">
        <v>319.425848872</v>
      </c>
      <c r="K27" s="231" t="n">
        <v>4148.072768552</v>
      </c>
      <c r="L27" s="231" t="n">
        <v>3600.292778961</v>
      </c>
      <c r="M27" s="231" t="n">
        <v>210.07504931</v>
      </c>
      <c r="N27" s="231" t="n">
        <v>1884.130834267</v>
      </c>
      <c r="O27" s="231" t="n">
        <v>1788.943779287</v>
      </c>
      <c r="P27" s="231" t="n">
        <v>916.288797101</v>
      </c>
      <c r="Q27" s="231" t="n">
        <v>460.33649061</v>
      </c>
      <c r="R27" s="231" t="n">
        <v>2409.604966447</v>
      </c>
      <c r="S27" s="231" t="n">
        <v>83.493374335</v>
      </c>
      <c r="T27" s="233" t="n">
        <f aca="false">SUM(C27:S27)</f>
        <v>24067.001732236</v>
      </c>
      <c r="U27" s="234" t="n">
        <f aca="false">(T27-T23)/T23</f>
        <v>0.0938055713472122</v>
      </c>
    </row>
    <row r="28" customFormat="false" ht="12.75" hidden="false" customHeight="false" outlineLevel="0" collapsed="false">
      <c r="B28" s="230" t="s">
        <v>156</v>
      </c>
      <c r="C28" s="231" t="n">
        <v>4092.733263047</v>
      </c>
      <c r="D28" s="231" t="n">
        <v>683.351829944</v>
      </c>
      <c r="E28" s="231" t="n">
        <v>881.89298023</v>
      </c>
      <c r="F28" s="231" t="n">
        <v>141.83880799</v>
      </c>
      <c r="G28" s="231" t="n">
        <v>451.97636598</v>
      </c>
      <c r="H28" s="231" t="n">
        <v>358.015155162</v>
      </c>
      <c r="I28" s="231" t="n">
        <v>878.267049407</v>
      </c>
      <c r="J28" s="231" t="n">
        <v>322.213416174</v>
      </c>
      <c r="K28" s="231" t="n">
        <v>4060.062157093</v>
      </c>
      <c r="L28" s="231" t="n">
        <v>2941.225347999</v>
      </c>
      <c r="M28" s="231" t="n">
        <v>214.16594348</v>
      </c>
      <c r="N28" s="231" t="n">
        <v>1776.678986345</v>
      </c>
      <c r="O28" s="231" t="n">
        <v>1665.439400947</v>
      </c>
      <c r="P28" s="231" t="n">
        <v>742.069593226</v>
      </c>
      <c r="Q28" s="231" t="n">
        <v>428.106179674</v>
      </c>
      <c r="R28" s="231" t="n">
        <v>2199.4457257</v>
      </c>
      <c r="S28" s="231" t="n">
        <v>82.601046475</v>
      </c>
      <c r="T28" s="233" t="n">
        <f aca="false">SUM(C28:S28)</f>
        <v>21920.083248873</v>
      </c>
      <c r="U28" s="234" t="n">
        <f aca="false">(T28-T24)/T24</f>
        <v>0.0640367217679832</v>
      </c>
      <c r="X28" s="230" t="str">
        <f aca="false">EXPT_TN!$P27</f>
        <v>2016</v>
      </c>
      <c r="Y28" s="231" t="n">
        <f aca="false">SUM(C90:C93)</f>
        <v>32890.239220915</v>
      </c>
      <c r="Z28" s="231" t="n">
        <f aca="false">SUM(D90:D93)</f>
        <v>4562.829182486</v>
      </c>
      <c r="AA28" s="231" t="n">
        <f aca="false">SUM(E90:E93)</f>
        <v>5635.73648166</v>
      </c>
      <c r="AB28" s="231" t="n">
        <f aca="false">SUM(F90:F93)</f>
        <v>912.907478864</v>
      </c>
      <c r="AC28" s="231" t="n">
        <f aca="false">SUM(G90:G93)</f>
        <v>4303.99231126</v>
      </c>
      <c r="AD28" s="231" t="n">
        <f aca="false">SUM(H90:H93)</f>
        <v>2699.734438855</v>
      </c>
      <c r="AE28" s="231" t="n">
        <f aca="false">SUM(I90:I93)</f>
        <v>5563.999322362</v>
      </c>
      <c r="AF28" s="231" t="n">
        <f aca="false">SUM(J90:J93)</f>
        <v>3824.36609025</v>
      </c>
      <c r="AG28" s="231" t="n">
        <f aca="false">SUM(K90:K93)</f>
        <v>31099.052124789</v>
      </c>
      <c r="AH28" s="231" t="n">
        <f aca="false">SUM(L90:L93)</f>
        <v>22492.439537476</v>
      </c>
      <c r="AI28" s="231" t="n">
        <f aca="false">SUM(M90:M93)</f>
        <v>1843.704462497</v>
      </c>
      <c r="AJ28" s="231" t="n">
        <f aca="false">SUM(N90:N93)</f>
        <v>12608.511400713</v>
      </c>
      <c r="AK28" s="231" t="n">
        <f aca="false">SUM(O90:O93)</f>
        <v>10933.31335494</v>
      </c>
      <c r="AL28" s="231" t="n">
        <f aca="false">SUM(P90:P93)</f>
        <v>11460.296220561</v>
      </c>
      <c r="AM28" s="231" t="n">
        <f aca="false">SUM(Q90:Q93)</f>
        <v>3267.17221347</v>
      </c>
      <c r="AN28" s="231" t="n">
        <f aca="false">SUM(R90:R93)</f>
        <v>15208.343512633</v>
      </c>
      <c r="AO28" s="231" t="n">
        <f aca="false">SUM(S90:S93)</f>
        <v>663.916779123</v>
      </c>
      <c r="AP28" s="232" t="n">
        <f aca="false">SUM(T90:T93)</f>
        <v>169970.554132854</v>
      </c>
    </row>
    <row r="29" customFormat="false" ht="13.5" hidden="false" customHeight="false" outlineLevel="0" collapsed="false">
      <c r="B29" s="235" t="s">
        <v>157</v>
      </c>
      <c r="C29" s="236" t="n">
        <v>4483.081844588</v>
      </c>
      <c r="D29" s="236" t="n">
        <v>716.552798258</v>
      </c>
      <c r="E29" s="236" t="n">
        <v>824.74389565</v>
      </c>
      <c r="F29" s="236" t="n">
        <v>117.397813665</v>
      </c>
      <c r="G29" s="236" t="n">
        <v>550.5221836</v>
      </c>
      <c r="H29" s="236" t="n">
        <v>402.50707263</v>
      </c>
      <c r="I29" s="236" t="n">
        <v>845.586183389</v>
      </c>
      <c r="J29" s="236" t="n">
        <v>369.366941783</v>
      </c>
      <c r="K29" s="236" t="n">
        <v>4360.978474599</v>
      </c>
      <c r="L29" s="236" t="n">
        <v>4040.685426312</v>
      </c>
      <c r="M29" s="236" t="n">
        <v>194.467401095</v>
      </c>
      <c r="N29" s="236" t="n">
        <v>1830.184973986</v>
      </c>
      <c r="O29" s="236" t="n">
        <v>1563.221388967</v>
      </c>
      <c r="P29" s="236" t="n">
        <v>789.256868212</v>
      </c>
      <c r="Q29" s="236" t="n">
        <v>470.466919451</v>
      </c>
      <c r="R29" s="236" t="n">
        <v>2243.475759136</v>
      </c>
      <c r="S29" s="236" t="n">
        <v>80.9838269</v>
      </c>
      <c r="T29" s="237" t="n">
        <f aca="false">SUM(C29:S29)</f>
        <v>23883.479772221</v>
      </c>
      <c r="U29" s="241" t="n">
        <f aca="false">(T29-T25)/T25</f>
        <v>0.0268597890146665</v>
      </c>
      <c r="X29" s="230" t="str">
        <f aca="false">EXPT_TN!$P29</f>
        <v>2017</v>
      </c>
      <c r="Y29" s="231" t="n">
        <f aca="false">SUM(C96:C99)</f>
        <v>33864.137731758</v>
      </c>
      <c r="Z29" s="231" t="n">
        <f aca="false">SUM(D96:D99)</f>
        <v>4880.693687234</v>
      </c>
      <c r="AA29" s="231" t="n">
        <f aca="false">SUM(E96:E99)</f>
        <v>6231.872395718</v>
      </c>
      <c r="AB29" s="231" t="n">
        <f aca="false">SUM(F96:F99)</f>
        <v>1411.402345404</v>
      </c>
      <c r="AC29" s="231" t="n">
        <f aca="false">SUM(G96:G99)</f>
        <v>4683.523836059</v>
      </c>
      <c r="AD29" s="231" t="n">
        <f aca="false">SUM(H96:H99)</f>
        <v>2849.167763719</v>
      </c>
      <c r="AE29" s="231" t="n">
        <f aca="false">SUM(I96:I99)</f>
        <v>5526.21732095</v>
      </c>
      <c r="AF29" s="231" t="n">
        <f aca="false">SUM(J96:J99)</f>
        <v>4007.908551504</v>
      </c>
      <c r="AG29" s="231" t="n">
        <f aca="false">SUM(K96:K99)</f>
        <v>34554.3975425619</v>
      </c>
      <c r="AH29" s="231" t="n">
        <f aca="false">SUM(L96:L99)</f>
        <v>22793.315113677</v>
      </c>
      <c r="AI29" s="231" t="n">
        <f aca="false">SUM(M96:M99)</f>
        <v>1997.781242416</v>
      </c>
      <c r="AJ29" s="231" t="n">
        <f aca="false">SUM(N96:N99)</f>
        <v>12869.216274095</v>
      </c>
      <c r="AK29" s="231" t="n">
        <f aca="false">SUM(O96:O99)</f>
        <v>11468.860938576</v>
      </c>
      <c r="AL29" s="231" t="n">
        <f aca="false">SUM(P96:P99)</f>
        <v>13405.711742156</v>
      </c>
      <c r="AM29" s="231" t="n">
        <f aca="false">SUM(Q96:Q99)</f>
        <v>3487.576003801</v>
      </c>
      <c r="AN29" s="231" t="n">
        <f aca="false">SUM(R96:R99)</f>
        <v>15072.649018727</v>
      </c>
      <c r="AO29" s="231" t="n">
        <f aca="false">SUM(S96:S99)</f>
        <v>646.878992973</v>
      </c>
      <c r="AP29" s="232" t="n">
        <f aca="false">SUM(T96:T99)</f>
        <v>179751.310501329</v>
      </c>
    </row>
    <row r="30" customFormat="false" ht="12.75" hidden="false" customHeight="false" outlineLevel="0" collapsed="false">
      <c r="B30" s="238" t="s">
        <v>160</v>
      </c>
      <c r="C30" s="239" t="n">
        <v>4134.36643365</v>
      </c>
      <c r="D30" s="239" t="n">
        <v>833.24392738</v>
      </c>
      <c r="E30" s="239" t="n">
        <v>914.33941603</v>
      </c>
      <c r="F30" s="239" t="n">
        <v>55.49704818</v>
      </c>
      <c r="G30" s="239" t="n">
        <v>591.88230354</v>
      </c>
      <c r="H30" s="239" t="n">
        <v>362.237101318</v>
      </c>
      <c r="I30" s="239" t="n">
        <v>924.590296347</v>
      </c>
      <c r="J30" s="239" t="n">
        <v>346.232385756</v>
      </c>
      <c r="K30" s="239" t="n">
        <v>4250.862465815</v>
      </c>
      <c r="L30" s="239" t="n">
        <v>4097.480276414</v>
      </c>
      <c r="M30" s="239" t="n">
        <v>182.965302465</v>
      </c>
      <c r="N30" s="239" t="n">
        <v>1849.940365219</v>
      </c>
      <c r="O30" s="239" t="n">
        <v>1610.776242689</v>
      </c>
      <c r="P30" s="239" t="n">
        <v>989.884561569</v>
      </c>
      <c r="Q30" s="239" t="n">
        <v>510.173926437</v>
      </c>
      <c r="R30" s="239" t="n">
        <v>2094.318791918</v>
      </c>
      <c r="S30" s="239" t="n">
        <v>93.44225838</v>
      </c>
      <c r="T30" s="228" t="n">
        <f aca="false">SUM(C30:S30)</f>
        <v>23842.233103107</v>
      </c>
      <c r="U30" s="240" t="n">
        <f aca="false">(T30-T26)/T26</f>
        <v>0.0421997714390678</v>
      </c>
      <c r="X30" s="230" t="str">
        <f aca="false">EXPT_TN!$P30</f>
        <v>2018</v>
      </c>
      <c r="Y30" s="231" t="n">
        <f aca="false">SUM(C100:C103)</f>
        <v>36817.650135152</v>
      </c>
      <c r="Z30" s="231" t="n">
        <f aca="false">SUM(D100:D103)</f>
        <v>5020.766847515</v>
      </c>
      <c r="AA30" s="231" t="n">
        <f aca="false">SUM(E100:E103)</f>
        <v>5337.979286144</v>
      </c>
      <c r="AB30" s="231" t="n">
        <f aca="false">SUM(F100:F103)</f>
        <v>1535.171550238</v>
      </c>
      <c r="AC30" s="231" t="n">
        <f aca="false">SUM(G100:G103)</f>
        <v>3833.674769729</v>
      </c>
      <c r="AD30" s="231" t="n">
        <f aca="false">SUM(H100:H103)</f>
        <v>2783.118147363</v>
      </c>
      <c r="AE30" s="231" t="n">
        <f aca="false">SUM(I100:I103)</f>
        <v>5667.20146519</v>
      </c>
      <c r="AF30" s="231" t="n">
        <f aca="false">SUM(J100:J103)</f>
        <v>3894.087408408</v>
      </c>
      <c r="AG30" s="231" t="n">
        <f aca="false">SUM(K100:K103)</f>
        <v>34023.453806867</v>
      </c>
      <c r="AH30" s="231" t="n">
        <f aca="false">SUM(L100:L103)</f>
        <v>24634.634074838</v>
      </c>
      <c r="AI30" s="231" t="n">
        <f aca="false">SUM(M100:M103)</f>
        <v>2008.042798236</v>
      </c>
      <c r="AJ30" s="231" t="n">
        <f aca="false">SUM(N100:N103)</f>
        <v>14042.776126794</v>
      </c>
      <c r="AK30" s="231" t="n">
        <f aca="false">SUM(O100:O103)</f>
        <v>10223.333432146</v>
      </c>
      <c r="AL30" s="231" t="n">
        <f aca="false">SUM(P100:P103)</f>
        <v>12197.379827862</v>
      </c>
      <c r="AM30" s="231" t="n">
        <f aca="false">SUM(Q100:Q103)</f>
        <v>3574.743601881</v>
      </c>
      <c r="AN30" s="231" t="n">
        <f aca="false">SUM(R100:R103)</f>
        <v>14865.499456428</v>
      </c>
      <c r="AO30" s="231" t="n">
        <f aca="false">SUM(S100:S103)</f>
        <v>744.006641366</v>
      </c>
      <c r="AP30" s="232" t="n">
        <f aca="false">SUM(T100:T103)</f>
        <v>181203.519376157</v>
      </c>
    </row>
    <row r="31" customFormat="false" ht="12.75" hidden="false" customHeight="false" outlineLevel="0" collapsed="false">
      <c r="B31" s="230" t="s">
        <v>162</v>
      </c>
      <c r="C31" s="231" t="n">
        <v>4532.072634295</v>
      </c>
      <c r="D31" s="231" t="n">
        <v>686.02801469</v>
      </c>
      <c r="E31" s="231" t="n">
        <v>844.686009843</v>
      </c>
      <c r="F31" s="231" t="n">
        <v>93.49416098</v>
      </c>
      <c r="G31" s="231" t="n">
        <v>507.28057629</v>
      </c>
      <c r="H31" s="231" t="n">
        <v>359.573729474</v>
      </c>
      <c r="I31" s="231" t="n">
        <v>974.743613624</v>
      </c>
      <c r="J31" s="231" t="n">
        <v>349.25247757</v>
      </c>
      <c r="K31" s="231" t="n">
        <v>4341.454969668</v>
      </c>
      <c r="L31" s="231" t="n">
        <v>3366.052296156</v>
      </c>
      <c r="M31" s="231" t="n">
        <v>255.758779145</v>
      </c>
      <c r="N31" s="231" t="n">
        <v>1973.016609775</v>
      </c>
      <c r="O31" s="231" t="n">
        <v>1693.181531466</v>
      </c>
      <c r="P31" s="231" t="n">
        <v>898.148392765</v>
      </c>
      <c r="Q31" s="231" t="n">
        <v>486.588355063</v>
      </c>
      <c r="R31" s="231" t="n">
        <v>2331.437650749</v>
      </c>
      <c r="S31" s="231" t="n">
        <v>80.915651876</v>
      </c>
      <c r="T31" s="233" t="n">
        <f aca="false">SUM(C31:S31)</f>
        <v>23773.685453429</v>
      </c>
      <c r="U31" s="234" t="n">
        <f aca="false">(T31-T27)/T27</f>
        <v>-0.0121874873351642</v>
      </c>
    </row>
    <row r="32" customFormat="false" ht="12.75" hidden="false" customHeight="false" outlineLevel="0" collapsed="false">
      <c r="B32" s="230" t="s">
        <v>163</v>
      </c>
      <c r="C32" s="231" t="n">
        <v>3868.800348772</v>
      </c>
      <c r="D32" s="231" t="n">
        <v>667.547824138</v>
      </c>
      <c r="E32" s="231" t="n">
        <v>747.139374085</v>
      </c>
      <c r="F32" s="231" t="n">
        <v>129.070604515</v>
      </c>
      <c r="G32" s="231" t="n">
        <v>444.27310478</v>
      </c>
      <c r="H32" s="231" t="n">
        <v>368.246703992</v>
      </c>
      <c r="I32" s="231" t="n">
        <v>842.692942761</v>
      </c>
      <c r="J32" s="231" t="n">
        <v>374.364527965</v>
      </c>
      <c r="K32" s="231" t="n">
        <v>4345.83720791</v>
      </c>
      <c r="L32" s="231" t="n">
        <v>2986.513253024</v>
      </c>
      <c r="M32" s="231" t="n">
        <v>239.651007613</v>
      </c>
      <c r="N32" s="231" t="n">
        <v>1875.678624006</v>
      </c>
      <c r="O32" s="231" t="n">
        <v>1604.950996459</v>
      </c>
      <c r="P32" s="231" t="n">
        <v>606.742431402</v>
      </c>
      <c r="Q32" s="231" t="n">
        <v>419.02350438</v>
      </c>
      <c r="R32" s="231" t="n">
        <v>1910.485498589</v>
      </c>
      <c r="S32" s="231" t="n">
        <v>69.35624037</v>
      </c>
      <c r="T32" s="233" t="n">
        <f aca="false">SUM(C32:S32)</f>
        <v>21500.374194761</v>
      </c>
      <c r="U32" s="234" t="n">
        <f aca="false">(T32-T28)/T28</f>
        <v>-0.0191472381444344</v>
      </c>
    </row>
    <row r="33" customFormat="false" ht="13.5" hidden="false" customHeight="false" outlineLevel="0" collapsed="false">
      <c r="B33" s="235" t="s">
        <v>164</v>
      </c>
      <c r="C33" s="236" t="n">
        <v>4038.604616506</v>
      </c>
      <c r="D33" s="236" t="n">
        <v>624.787005627</v>
      </c>
      <c r="E33" s="236" t="n">
        <v>831.832043057</v>
      </c>
      <c r="F33" s="236" t="n">
        <v>89.649522398</v>
      </c>
      <c r="G33" s="236" t="n">
        <v>518.89027127</v>
      </c>
      <c r="H33" s="236" t="n">
        <v>357.573626293</v>
      </c>
      <c r="I33" s="236" t="n">
        <v>925.45123258</v>
      </c>
      <c r="J33" s="236" t="n">
        <v>350.545567187</v>
      </c>
      <c r="K33" s="236" t="n">
        <v>4213.756854224</v>
      </c>
      <c r="L33" s="236" t="n">
        <v>4177.578937875</v>
      </c>
      <c r="M33" s="236" t="n">
        <v>238.454968664</v>
      </c>
      <c r="N33" s="236" t="n">
        <v>1840.643179686</v>
      </c>
      <c r="O33" s="236" t="n">
        <v>1592.738475299</v>
      </c>
      <c r="P33" s="236" t="n">
        <v>815.937858243</v>
      </c>
      <c r="Q33" s="236" t="n">
        <v>414.7738722</v>
      </c>
      <c r="R33" s="236" t="n">
        <v>2098.708230524</v>
      </c>
      <c r="S33" s="236" t="n">
        <v>81.6220122</v>
      </c>
      <c r="T33" s="237" t="n">
        <f aca="false">SUM(C33:S33)</f>
        <v>23211.548273833</v>
      </c>
      <c r="U33" s="241" t="n">
        <f aca="false">(T33-T29)/T29</f>
        <v>-0.0281337353181475</v>
      </c>
    </row>
    <row r="34" customFormat="false" ht="12.75" hidden="false" customHeight="false" outlineLevel="0" collapsed="false">
      <c r="B34" s="238" t="s">
        <v>165</v>
      </c>
      <c r="C34" s="239" t="n">
        <v>3929.483015109</v>
      </c>
      <c r="D34" s="239" t="n">
        <v>590.738917727</v>
      </c>
      <c r="E34" s="239" t="n">
        <v>834.63847956</v>
      </c>
      <c r="F34" s="239" t="n">
        <v>37.429208577</v>
      </c>
      <c r="G34" s="239" t="n">
        <v>553.270494978</v>
      </c>
      <c r="H34" s="239" t="n">
        <v>397.823705372</v>
      </c>
      <c r="I34" s="239" t="n">
        <v>831.881229531</v>
      </c>
      <c r="J34" s="239" t="n">
        <v>334.179251032</v>
      </c>
      <c r="K34" s="239" t="n">
        <v>4074.4939445</v>
      </c>
      <c r="L34" s="239" t="n">
        <v>3882.755151034</v>
      </c>
      <c r="M34" s="239" t="n">
        <v>847.391640987</v>
      </c>
      <c r="N34" s="239" t="n">
        <v>1701.606022763</v>
      </c>
      <c r="O34" s="239" t="n">
        <v>1476.895184781</v>
      </c>
      <c r="P34" s="239" t="n">
        <v>838.779454727</v>
      </c>
      <c r="Q34" s="239" t="n">
        <v>437.35141375</v>
      </c>
      <c r="R34" s="239" t="n">
        <v>1934.260151751</v>
      </c>
      <c r="S34" s="239" t="n">
        <v>79.80827071</v>
      </c>
      <c r="T34" s="228" t="n">
        <f aca="false">SUM(C34:S34)</f>
        <v>22782.785536889</v>
      </c>
      <c r="U34" s="240" t="n">
        <f aca="false">(T34-T30)/T30</f>
        <v>-0.0444357523742163</v>
      </c>
    </row>
    <row r="35" customFormat="false" ht="12.75" hidden="false" customHeight="false" outlineLevel="0" collapsed="false">
      <c r="B35" s="230" t="s">
        <v>166</v>
      </c>
      <c r="C35" s="231" t="n">
        <v>4853.665161658</v>
      </c>
      <c r="D35" s="231" t="n">
        <v>595.683928797</v>
      </c>
      <c r="E35" s="231" t="n">
        <v>804.61793952</v>
      </c>
      <c r="F35" s="231" t="n">
        <v>82.133392792</v>
      </c>
      <c r="G35" s="231" t="n">
        <v>488.368050412</v>
      </c>
      <c r="H35" s="231" t="n">
        <v>375.86924394</v>
      </c>
      <c r="I35" s="231" t="n">
        <v>883.196710528</v>
      </c>
      <c r="J35" s="231" t="n">
        <v>358.314894526</v>
      </c>
      <c r="K35" s="231" t="n">
        <v>4335.448050945</v>
      </c>
      <c r="L35" s="231" t="n">
        <v>3703.668095986</v>
      </c>
      <c r="M35" s="231" t="n">
        <v>842.659433368</v>
      </c>
      <c r="N35" s="231" t="n">
        <v>1908.103912669</v>
      </c>
      <c r="O35" s="231" t="n">
        <v>1582.118122496</v>
      </c>
      <c r="P35" s="231" t="n">
        <v>1002.037392905</v>
      </c>
      <c r="Q35" s="231" t="n">
        <v>504.745616398</v>
      </c>
      <c r="R35" s="231" t="n">
        <v>2139.734253521</v>
      </c>
      <c r="S35" s="231" t="n">
        <v>75.183478255</v>
      </c>
      <c r="T35" s="233" t="n">
        <f aca="false">SUM(C35:S35)</f>
        <v>24535.547678716</v>
      </c>
      <c r="U35" s="234" t="n">
        <f aca="false">(T35-T31)/T31</f>
        <v>0.0320464501298897</v>
      </c>
    </row>
    <row r="36" customFormat="false" ht="12.75" hidden="false" customHeight="false" outlineLevel="0" collapsed="false">
      <c r="B36" s="230" t="s">
        <v>167</v>
      </c>
      <c r="C36" s="231" t="n">
        <v>4063.717555742</v>
      </c>
      <c r="D36" s="231" t="n">
        <v>577.155534541</v>
      </c>
      <c r="E36" s="231" t="n">
        <v>976.57771129</v>
      </c>
      <c r="F36" s="231" t="n">
        <v>95.305194777</v>
      </c>
      <c r="G36" s="231" t="n">
        <v>377.72671378</v>
      </c>
      <c r="H36" s="231" t="n">
        <v>408.29883562</v>
      </c>
      <c r="I36" s="231" t="n">
        <v>756.880186804</v>
      </c>
      <c r="J36" s="231" t="n">
        <v>358.238837472</v>
      </c>
      <c r="K36" s="231" t="n">
        <v>4155.048825925</v>
      </c>
      <c r="L36" s="231" t="n">
        <v>3275.854564459</v>
      </c>
      <c r="M36" s="231" t="n">
        <v>914.353263512</v>
      </c>
      <c r="N36" s="231" t="n">
        <v>1731.572325182</v>
      </c>
      <c r="O36" s="231" t="n">
        <v>1830.111210975</v>
      </c>
      <c r="P36" s="231" t="n">
        <v>752.089018428</v>
      </c>
      <c r="Q36" s="231" t="n">
        <v>443.596363551</v>
      </c>
      <c r="R36" s="231" t="n">
        <v>1864.259937102</v>
      </c>
      <c r="S36" s="231" t="n">
        <v>73.660410812</v>
      </c>
      <c r="T36" s="233" t="n">
        <f aca="false">SUM(C36:S36)</f>
        <v>22654.446489972</v>
      </c>
      <c r="U36" s="234" t="n">
        <f aca="false">(T36-T32)/T32</f>
        <v>0.0536768469588874</v>
      </c>
    </row>
    <row r="37" customFormat="false" ht="13.5" hidden="false" customHeight="false" outlineLevel="0" collapsed="false">
      <c r="B37" s="235" t="s">
        <v>168</v>
      </c>
      <c r="C37" s="236" t="n">
        <v>4448.544249609</v>
      </c>
      <c r="D37" s="236" t="n">
        <v>570.361279069</v>
      </c>
      <c r="E37" s="236" t="n">
        <v>827.134542218</v>
      </c>
      <c r="F37" s="236" t="n">
        <v>72.613120465</v>
      </c>
      <c r="G37" s="236" t="n">
        <v>517.76258348</v>
      </c>
      <c r="H37" s="236" t="n">
        <v>375.685635094</v>
      </c>
      <c r="I37" s="236" t="n">
        <v>827.508303009</v>
      </c>
      <c r="J37" s="236" t="n">
        <v>404.069010182</v>
      </c>
      <c r="K37" s="236" t="n">
        <v>4316.813328262</v>
      </c>
      <c r="L37" s="236" t="n">
        <v>4512.610385206</v>
      </c>
      <c r="M37" s="236" t="n">
        <v>715.328047641</v>
      </c>
      <c r="N37" s="236" t="n">
        <v>1754.887081973</v>
      </c>
      <c r="O37" s="236" t="n">
        <v>1738.406067583</v>
      </c>
      <c r="P37" s="236" t="n">
        <v>949.033176277</v>
      </c>
      <c r="Q37" s="236" t="n">
        <v>482.497052162</v>
      </c>
      <c r="R37" s="236" t="n">
        <v>2163.703131833</v>
      </c>
      <c r="S37" s="236" t="n">
        <v>81.475632908</v>
      </c>
      <c r="T37" s="237" t="n">
        <f aca="false">SUM(C37:S37)</f>
        <v>24758.432626971</v>
      </c>
      <c r="U37" s="241" t="n">
        <f aca="false">(T37-T33)/T33</f>
        <v>0.0666428768511683</v>
      </c>
    </row>
    <row r="38" customFormat="false" ht="12.75" hidden="false" customHeight="false" outlineLevel="0" collapsed="false">
      <c r="B38" s="238" t="s">
        <v>169</v>
      </c>
      <c r="C38" s="239" t="n">
        <v>4541.114373377</v>
      </c>
      <c r="D38" s="239" t="n">
        <v>636.217249304</v>
      </c>
      <c r="E38" s="239" t="n">
        <v>1032.414648536</v>
      </c>
      <c r="F38" s="239" t="n">
        <v>43.172626824</v>
      </c>
      <c r="G38" s="239" t="n">
        <v>556.25995309</v>
      </c>
      <c r="H38" s="239" t="n">
        <v>418.015542375</v>
      </c>
      <c r="I38" s="239" t="n">
        <v>921.583132021</v>
      </c>
      <c r="J38" s="239" t="n">
        <v>408.509919333</v>
      </c>
      <c r="K38" s="239" t="n">
        <v>4552.511152983</v>
      </c>
      <c r="L38" s="239" t="n">
        <v>3946.839700013</v>
      </c>
      <c r="M38" s="239" t="n">
        <v>727.544035619</v>
      </c>
      <c r="N38" s="239" t="n">
        <v>1798.798918547</v>
      </c>
      <c r="O38" s="239" t="n">
        <v>1772.610043164</v>
      </c>
      <c r="P38" s="239" t="n">
        <v>889.376190105</v>
      </c>
      <c r="Q38" s="239" t="n">
        <v>519.249094099</v>
      </c>
      <c r="R38" s="239" t="n">
        <v>2178.948142576</v>
      </c>
      <c r="S38" s="239" t="n">
        <v>89.906391895</v>
      </c>
      <c r="T38" s="228" t="n">
        <f aca="false">SUM(C38:S38)</f>
        <v>25033.071113861</v>
      </c>
      <c r="U38" s="240" t="n">
        <f aca="false">(T38-T34)/T34</f>
        <v>0.0987713101775208</v>
      </c>
    </row>
    <row r="39" customFormat="false" ht="12.75" hidden="false" customHeight="false" outlineLevel="0" collapsed="false">
      <c r="B39" s="230" t="s">
        <v>170</v>
      </c>
      <c r="C39" s="231" t="n">
        <v>4849.200661815</v>
      </c>
      <c r="D39" s="231" t="n">
        <v>644.046990465</v>
      </c>
      <c r="E39" s="231" t="n">
        <v>964.840066827</v>
      </c>
      <c r="F39" s="231" t="n">
        <v>81.927539789</v>
      </c>
      <c r="G39" s="231" t="n">
        <v>463.896102962</v>
      </c>
      <c r="H39" s="231" t="n">
        <v>388.649149027</v>
      </c>
      <c r="I39" s="231" t="n">
        <v>951.516038381</v>
      </c>
      <c r="J39" s="231" t="n">
        <v>396.397637734</v>
      </c>
      <c r="K39" s="231" t="n">
        <v>4864.946158075</v>
      </c>
      <c r="L39" s="231" t="n">
        <v>3680.015128945</v>
      </c>
      <c r="M39" s="231" t="n">
        <v>803.681084879</v>
      </c>
      <c r="N39" s="231" t="n">
        <v>1778.085750677</v>
      </c>
      <c r="O39" s="231" t="n">
        <v>1823.892948769</v>
      </c>
      <c r="P39" s="231" t="n">
        <v>1211.726322302</v>
      </c>
      <c r="Q39" s="231" t="n">
        <v>521.447184958</v>
      </c>
      <c r="R39" s="231" t="n">
        <v>2374.273275522</v>
      </c>
      <c r="S39" s="231" t="n">
        <v>86.828648279</v>
      </c>
      <c r="T39" s="233" t="n">
        <f aca="false">SUM(C39:S39)</f>
        <v>25885.370689406</v>
      </c>
      <c r="U39" s="234" t="n">
        <f aca="false">(T39-T35)/T35</f>
        <v>0.0550149940961351</v>
      </c>
    </row>
    <row r="40" customFormat="false" ht="12.75" hidden="false" customHeight="false" outlineLevel="0" collapsed="false">
      <c r="B40" s="230" t="s">
        <v>171</v>
      </c>
      <c r="C40" s="231" t="n">
        <v>4175.832670759</v>
      </c>
      <c r="D40" s="231" t="n">
        <v>746.651519648</v>
      </c>
      <c r="E40" s="231" t="n">
        <v>870.833429016</v>
      </c>
      <c r="F40" s="231" t="n">
        <v>107.230055788</v>
      </c>
      <c r="G40" s="231" t="n">
        <v>433.671503427</v>
      </c>
      <c r="H40" s="231" t="n">
        <v>419.12209352</v>
      </c>
      <c r="I40" s="231" t="n">
        <v>961.564254142</v>
      </c>
      <c r="J40" s="231" t="n">
        <v>421.294150002</v>
      </c>
      <c r="K40" s="231" t="n">
        <v>4709.272723878</v>
      </c>
      <c r="L40" s="231" t="n">
        <v>3134.096813826</v>
      </c>
      <c r="M40" s="231" t="n">
        <v>907.850511789</v>
      </c>
      <c r="N40" s="231" t="n">
        <v>1731.521675318</v>
      </c>
      <c r="O40" s="231" t="n">
        <v>1796.256631473</v>
      </c>
      <c r="P40" s="231" t="n">
        <v>891.23713353</v>
      </c>
      <c r="Q40" s="231" t="n">
        <v>523.619020817</v>
      </c>
      <c r="R40" s="231" t="n">
        <v>2128.879592435</v>
      </c>
      <c r="S40" s="231" t="n">
        <v>79.396247863</v>
      </c>
      <c r="T40" s="233" t="n">
        <f aca="false">SUM(C40:S40)</f>
        <v>24038.330027231</v>
      </c>
      <c r="U40" s="234" t="n">
        <f aca="false">(T40-T36)/T36</f>
        <v>0.0610866188177044</v>
      </c>
    </row>
    <row r="41" customFormat="false" ht="13.5" hidden="false" customHeight="false" outlineLevel="0" collapsed="false">
      <c r="B41" s="235" t="s">
        <v>172</v>
      </c>
      <c r="C41" s="236" t="n">
        <v>4587.110372761</v>
      </c>
      <c r="D41" s="236" t="n">
        <v>766.433621949</v>
      </c>
      <c r="E41" s="236" t="n">
        <v>1220.540747841</v>
      </c>
      <c r="F41" s="236" t="n">
        <v>84.424451424</v>
      </c>
      <c r="G41" s="236" t="n">
        <v>458.44534197</v>
      </c>
      <c r="H41" s="236" t="n">
        <v>432.453872445</v>
      </c>
      <c r="I41" s="236" t="n">
        <v>962.762837861</v>
      </c>
      <c r="J41" s="236" t="n">
        <v>361.326991999</v>
      </c>
      <c r="K41" s="236" t="n">
        <v>4744.390253228</v>
      </c>
      <c r="L41" s="236" t="n">
        <v>4538.600644563</v>
      </c>
      <c r="M41" s="236" t="n">
        <v>809.18684982</v>
      </c>
      <c r="N41" s="236" t="n">
        <v>1743.101903094</v>
      </c>
      <c r="O41" s="236" t="n">
        <v>1802.765735536</v>
      </c>
      <c r="P41" s="236" t="n">
        <v>901.525281503</v>
      </c>
      <c r="Q41" s="236" t="n">
        <v>550.968188055</v>
      </c>
      <c r="R41" s="236" t="n">
        <v>2492.638542934</v>
      </c>
      <c r="S41" s="236" t="n">
        <v>85.046209446</v>
      </c>
      <c r="T41" s="237" t="n">
        <f aca="false">SUM(C41:S41)</f>
        <v>26541.721846429</v>
      </c>
      <c r="U41" s="241" t="n">
        <f aca="false">(T41-T37)/T37</f>
        <v>0.0720275490103257</v>
      </c>
    </row>
    <row r="42" customFormat="false" ht="12.75" hidden="false" customHeight="false" outlineLevel="0" collapsed="false">
      <c r="B42" s="238" t="s">
        <v>173</v>
      </c>
      <c r="C42" s="239" t="n">
        <v>4971.433626114</v>
      </c>
      <c r="D42" s="239" t="n">
        <v>690.925609767</v>
      </c>
      <c r="E42" s="239" t="n">
        <v>1008.417201247</v>
      </c>
      <c r="F42" s="239" t="n">
        <v>40.368970118</v>
      </c>
      <c r="G42" s="239" t="n">
        <v>585.69141815</v>
      </c>
      <c r="H42" s="239" t="n">
        <v>451.316250286</v>
      </c>
      <c r="I42" s="239" t="n">
        <v>991.239593082</v>
      </c>
      <c r="J42" s="239" t="n">
        <v>394.307859797</v>
      </c>
      <c r="K42" s="239" t="n">
        <v>4921.728154599</v>
      </c>
      <c r="L42" s="239" t="n">
        <v>4166.984047038</v>
      </c>
      <c r="M42" s="239" t="n">
        <v>745.6050376</v>
      </c>
      <c r="N42" s="239" t="n">
        <v>1800.159284509</v>
      </c>
      <c r="O42" s="239" t="n">
        <v>1836.237988873</v>
      </c>
      <c r="P42" s="239" t="n">
        <v>1022.77227208</v>
      </c>
      <c r="Q42" s="239" t="n">
        <v>566.802555665</v>
      </c>
      <c r="R42" s="239" t="n">
        <v>2705.173339048</v>
      </c>
      <c r="S42" s="239" t="n">
        <v>88.603611941</v>
      </c>
      <c r="T42" s="228" t="n">
        <f aca="false">SUM(C42:S42)</f>
        <v>26987.766819914</v>
      </c>
      <c r="U42" s="240" t="n">
        <f aca="false">(T42-T38)/T38</f>
        <v>0.0780845345408167</v>
      </c>
    </row>
    <row r="43" customFormat="false" ht="12.75" hidden="false" customHeight="false" outlineLevel="0" collapsed="false">
      <c r="B43" s="230" t="s">
        <v>174</v>
      </c>
      <c r="C43" s="231" t="n">
        <v>5014.148979637</v>
      </c>
      <c r="D43" s="231" t="n">
        <v>726.719043567</v>
      </c>
      <c r="E43" s="231" t="n">
        <v>1053.533948473</v>
      </c>
      <c r="F43" s="231" t="n">
        <v>96.799135122</v>
      </c>
      <c r="G43" s="231" t="n">
        <v>458.39962503</v>
      </c>
      <c r="H43" s="231" t="n">
        <v>429.343672152</v>
      </c>
      <c r="I43" s="231" t="n">
        <v>1032.228416947</v>
      </c>
      <c r="J43" s="231" t="n">
        <v>379.558575734</v>
      </c>
      <c r="K43" s="231" t="n">
        <v>4649.548167512</v>
      </c>
      <c r="L43" s="231" t="n">
        <v>3940.033500377</v>
      </c>
      <c r="M43" s="231" t="n">
        <v>800.42937167</v>
      </c>
      <c r="N43" s="231" t="n">
        <v>2025.259794815</v>
      </c>
      <c r="O43" s="231" t="n">
        <v>1901.397978755</v>
      </c>
      <c r="P43" s="231" t="n">
        <v>1001.383301036</v>
      </c>
      <c r="Q43" s="231" t="n">
        <v>617.120342701</v>
      </c>
      <c r="R43" s="231" t="n">
        <v>2714.646467532</v>
      </c>
      <c r="S43" s="231" t="n">
        <v>81.238607512</v>
      </c>
      <c r="T43" s="233" t="n">
        <f aca="false">SUM(C43:S43)</f>
        <v>26921.788928572</v>
      </c>
      <c r="U43" s="234" t="n">
        <f aca="false">(T43-T39)/T39</f>
        <v>0.0400387636554175</v>
      </c>
    </row>
    <row r="44" customFormat="false" ht="12.75" hidden="false" customHeight="false" outlineLevel="0" collapsed="false">
      <c r="B44" s="230" t="s">
        <v>175</v>
      </c>
      <c r="C44" s="231" t="n">
        <v>4454.645059358</v>
      </c>
      <c r="D44" s="231" t="n">
        <v>734.239517071</v>
      </c>
      <c r="E44" s="231" t="n">
        <v>1063.12705109</v>
      </c>
      <c r="F44" s="231" t="n">
        <v>110.579567709</v>
      </c>
      <c r="G44" s="231" t="n">
        <v>419.594749218</v>
      </c>
      <c r="H44" s="231" t="n">
        <v>461.104523117</v>
      </c>
      <c r="I44" s="231" t="n">
        <v>988.061889109</v>
      </c>
      <c r="J44" s="231" t="n">
        <v>391.291179999</v>
      </c>
      <c r="K44" s="231" t="n">
        <v>4934.002691982</v>
      </c>
      <c r="L44" s="231" t="n">
        <v>3316.569114798</v>
      </c>
      <c r="M44" s="231" t="n">
        <v>748.340346521</v>
      </c>
      <c r="N44" s="231" t="n">
        <v>1849.446299569</v>
      </c>
      <c r="O44" s="231" t="n">
        <v>1886.036778456</v>
      </c>
      <c r="P44" s="231" t="n">
        <v>772.076480448</v>
      </c>
      <c r="Q44" s="231" t="n">
        <v>714.038827151</v>
      </c>
      <c r="R44" s="231" t="n">
        <v>2347.103755626</v>
      </c>
      <c r="S44" s="231" t="n">
        <v>81.704203495</v>
      </c>
      <c r="T44" s="233" t="n">
        <f aca="false">SUM(C44:S44)</f>
        <v>25271.962034717</v>
      </c>
      <c r="U44" s="234" t="n">
        <f aca="false">(T44-T40)/T40</f>
        <v>0.0513193722728875</v>
      </c>
    </row>
    <row r="45" customFormat="false" ht="13.5" hidden="false" customHeight="false" outlineLevel="0" collapsed="false">
      <c r="B45" s="235" t="s">
        <v>176</v>
      </c>
      <c r="C45" s="236" t="n">
        <v>5095.354874037</v>
      </c>
      <c r="D45" s="236" t="n">
        <v>687.159678014</v>
      </c>
      <c r="E45" s="236" t="n">
        <v>1066.605084529</v>
      </c>
      <c r="F45" s="236" t="n">
        <v>90.018241822</v>
      </c>
      <c r="G45" s="236" t="n">
        <v>468.739613786</v>
      </c>
      <c r="H45" s="236" t="n">
        <v>451.653659164</v>
      </c>
      <c r="I45" s="236" t="n">
        <v>1024.655429722</v>
      </c>
      <c r="J45" s="236" t="n">
        <v>409.862696116</v>
      </c>
      <c r="K45" s="236" t="n">
        <v>4987.071709357</v>
      </c>
      <c r="L45" s="236" t="n">
        <v>4524.571336768</v>
      </c>
      <c r="M45" s="236" t="n">
        <v>759.991180895</v>
      </c>
      <c r="N45" s="236" t="n">
        <v>2032.116900792</v>
      </c>
      <c r="O45" s="236" t="n">
        <v>1898.025685452</v>
      </c>
      <c r="P45" s="236" t="n">
        <v>1032.554892069</v>
      </c>
      <c r="Q45" s="236" t="n">
        <v>508.594170918</v>
      </c>
      <c r="R45" s="236" t="n">
        <v>2271.164612068</v>
      </c>
      <c r="S45" s="236" t="n">
        <v>83.260419311</v>
      </c>
      <c r="T45" s="237" t="n">
        <f aca="false">SUM(C45:S45)</f>
        <v>27391.40018482</v>
      </c>
      <c r="U45" s="241" t="n">
        <f aca="false">(T45-T41)/T41</f>
        <v>0.0320129320662486</v>
      </c>
    </row>
    <row r="46" customFormat="false" ht="12.75" hidden="false" customHeight="false" outlineLevel="0" collapsed="false">
      <c r="B46" s="238" t="s">
        <v>177</v>
      </c>
      <c r="C46" s="239" t="n">
        <v>4796.100999308</v>
      </c>
      <c r="D46" s="239" t="n">
        <v>706.629700427</v>
      </c>
      <c r="E46" s="239" t="n">
        <v>976.416270975</v>
      </c>
      <c r="F46" s="239" t="n">
        <v>41.909583908</v>
      </c>
      <c r="G46" s="239" t="n">
        <v>500.315219501</v>
      </c>
      <c r="H46" s="239" t="n">
        <v>492.071764494</v>
      </c>
      <c r="I46" s="239" t="n">
        <v>945.272880478</v>
      </c>
      <c r="J46" s="239" t="n">
        <v>359.435069884</v>
      </c>
      <c r="K46" s="239" t="n">
        <v>4911.782155799</v>
      </c>
      <c r="L46" s="239" t="n">
        <v>4338.318756735</v>
      </c>
      <c r="M46" s="239" t="n">
        <v>853.241814598</v>
      </c>
      <c r="N46" s="239" t="n">
        <v>2039.101492018</v>
      </c>
      <c r="O46" s="239" t="n">
        <v>1797.229949411</v>
      </c>
      <c r="P46" s="239" t="n">
        <v>895.323578565</v>
      </c>
      <c r="Q46" s="239" t="n">
        <v>518.495874634</v>
      </c>
      <c r="R46" s="239" t="n">
        <v>2027.227778339</v>
      </c>
      <c r="S46" s="239" t="n">
        <v>77.703652943</v>
      </c>
      <c r="T46" s="228" t="n">
        <f aca="false">SUM(C46:S46)</f>
        <v>26276.576542017</v>
      </c>
      <c r="U46" s="240" t="n">
        <f aca="false">(T46-T42)/T42</f>
        <v>-0.0263523203917789</v>
      </c>
    </row>
    <row r="47" customFormat="false" ht="12.75" hidden="false" customHeight="false" outlineLevel="0" collapsed="false">
      <c r="B47" s="230" t="s">
        <v>178</v>
      </c>
      <c r="C47" s="231" t="n">
        <v>5434.850563614</v>
      </c>
      <c r="D47" s="231" t="n">
        <v>721.189627977</v>
      </c>
      <c r="E47" s="231" t="n">
        <v>1054.685614645</v>
      </c>
      <c r="F47" s="231" t="n">
        <v>86.711894218</v>
      </c>
      <c r="G47" s="231" t="n">
        <v>351.607147265</v>
      </c>
      <c r="H47" s="231" t="n">
        <v>509.22847917</v>
      </c>
      <c r="I47" s="231" t="n">
        <v>1073.604548643</v>
      </c>
      <c r="J47" s="231" t="n">
        <v>384.72293821</v>
      </c>
      <c r="K47" s="231" t="n">
        <v>5207.212308679</v>
      </c>
      <c r="L47" s="231" t="n">
        <v>4244.058893844</v>
      </c>
      <c r="M47" s="231" t="n">
        <v>459.747187455</v>
      </c>
      <c r="N47" s="231" t="n">
        <v>2388.078235036</v>
      </c>
      <c r="O47" s="231" t="n">
        <v>1861.863104142</v>
      </c>
      <c r="P47" s="231" t="n">
        <v>1109.162045178</v>
      </c>
      <c r="Q47" s="231" t="n">
        <v>545.105952954</v>
      </c>
      <c r="R47" s="231" t="n">
        <v>2572.221538357</v>
      </c>
      <c r="S47" s="231" t="n">
        <v>83.501808462</v>
      </c>
      <c r="T47" s="233" t="n">
        <f aca="false">SUM(C47:S47)</f>
        <v>28087.551887849</v>
      </c>
      <c r="U47" s="234" t="n">
        <f aca="false">(T47-T43)/T43</f>
        <v>0.0433018386099809</v>
      </c>
    </row>
    <row r="48" customFormat="false" ht="12.75" hidden="false" customHeight="false" outlineLevel="0" collapsed="false">
      <c r="B48" s="230" t="s">
        <v>179</v>
      </c>
      <c r="C48" s="231" t="n">
        <v>4873.471873571</v>
      </c>
      <c r="D48" s="231" t="n">
        <v>744.612452467</v>
      </c>
      <c r="E48" s="231" t="n">
        <v>802.426303229</v>
      </c>
      <c r="F48" s="231" t="n">
        <v>132.126701119</v>
      </c>
      <c r="G48" s="231" t="n">
        <v>427.146557829</v>
      </c>
      <c r="H48" s="231" t="n">
        <v>453.436787098</v>
      </c>
      <c r="I48" s="231" t="n">
        <v>921.326333172</v>
      </c>
      <c r="J48" s="231" t="n">
        <v>395.75248286</v>
      </c>
      <c r="K48" s="231" t="n">
        <v>4681.659215555</v>
      </c>
      <c r="L48" s="231" t="n">
        <v>3908.746261835</v>
      </c>
      <c r="M48" s="231" t="n">
        <v>322.641142585</v>
      </c>
      <c r="N48" s="231" t="n">
        <v>2067.903027218</v>
      </c>
      <c r="O48" s="231" t="n">
        <v>1993.463685818</v>
      </c>
      <c r="P48" s="231" t="n">
        <v>766.270925778</v>
      </c>
      <c r="Q48" s="231" t="n">
        <v>468.995044858</v>
      </c>
      <c r="R48" s="231" t="n">
        <v>2093.998155138</v>
      </c>
      <c r="S48" s="231" t="n">
        <v>83.896385386</v>
      </c>
      <c r="T48" s="233" t="n">
        <f aca="false">SUM(C48:S48)</f>
        <v>25137.873335516</v>
      </c>
      <c r="U48" s="234" t="n">
        <f aca="false">(T48-T44)/T44</f>
        <v>-0.00530582861025178</v>
      </c>
    </row>
    <row r="49" customFormat="false" ht="13.5" hidden="false" customHeight="false" outlineLevel="0" collapsed="false">
      <c r="B49" s="235" t="s">
        <v>180</v>
      </c>
      <c r="C49" s="236" t="n">
        <v>4719.114899216</v>
      </c>
      <c r="D49" s="236" t="n">
        <v>719.463358395</v>
      </c>
      <c r="E49" s="236" t="n">
        <v>1058.383890302</v>
      </c>
      <c r="F49" s="236" t="n">
        <v>93.206876026</v>
      </c>
      <c r="G49" s="236" t="n">
        <v>468.3691118</v>
      </c>
      <c r="H49" s="236" t="n">
        <v>468.890515259</v>
      </c>
      <c r="I49" s="236" t="n">
        <v>942.522351392</v>
      </c>
      <c r="J49" s="236" t="n">
        <v>365.744825586</v>
      </c>
      <c r="K49" s="236" t="n">
        <v>4907.859828777</v>
      </c>
      <c r="L49" s="236" t="n">
        <v>4377.681026263</v>
      </c>
      <c r="M49" s="236" t="n">
        <v>246.021618864</v>
      </c>
      <c r="N49" s="236" t="n">
        <v>2328.424085956</v>
      </c>
      <c r="O49" s="236" t="n">
        <v>1989.24358317</v>
      </c>
      <c r="P49" s="236" t="n">
        <v>1010.246376219</v>
      </c>
      <c r="Q49" s="236" t="n">
        <v>489.502311635</v>
      </c>
      <c r="R49" s="236" t="n">
        <v>2482.963952147</v>
      </c>
      <c r="S49" s="236" t="n">
        <v>75.920563489</v>
      </c>
      <c r="T49" s="237" t="n">
        <f aca="false">SUM(C49:S49)</f>
        <v>26743.559174496</v>
      </c>
      <c r="U49" s="241" t="n">
        <f aca="false">(T49-T45)/T45</f>
        <v>-0.0236512557208752</v>
      </c>
    </row>
    <row r="50" customFormat="false" ht="12.75" hidden="false" customHeight="false" outlineLevel="0" collapsed="false">
      <c r="B50" s="238" t="s">
        <v>181</v>
      </c>
      <c r="C50" s="239" t="n">
        <v>5479.692763923</v>
      </c>
      <c r="D50" s="239" t="n">
        <v>613.992990352</v>
      </c>
      <c r="E50" s="239" t="n">
        <v>1116.764126436</v>
      </c>
      <c r="F50" s="239" t="n">
        <v>48.183345826</v>
      </c>
      <c r="G50" s="239" t="n">
        <v>421.49381072</v>
      </c>
      <c r="H50" s="239" t="n">
        <v>475.946410722</v>
      </c>
      <c r="I50" s="239" t="n">
        <v>709.333056881</v>
      </c>
      <c r="J50" s="239" t="n">
        <v>317.14291844</v>
      </c>
      <c r="K50" s="239" t="n">
        <v>4430.040860868</v>
      </c>
      <c r="L50" s="239" t="n">
        <v>3719.89434386</v>
      </c>
      <c r="M50" s="239" t="n">
        <v>203.713883177</v>
      </c>
      <c r="N50" s="239" t="n">
        <v>1855.685644309</v>
      </c>
      <c r="O50" s="239" t="n">
        <v>1749.332605401</v>
      </c>
      <c r="P50" s="239" t="n">
        <v>1065.13464724</v>
      </c>
      <c r="Q50" s="239" t="n">
        <v>648.3085235</v>
      </c>
      <c r="R50" s="239" t="n">
        <v>2550.286943813</v>
      </c>
      <c r="S50" s="239" t="n">
        <v>62.834665888</v>
      </c>
      <c r="T50" s="228" t="n">
        <f aca="false">SUM(C50:S50)</f>
        <v>25467.781541356</v>
      </c>
      <c r="U50" s="240" t="n">
        <f aca="false">(T50-T46)/T46</f>
        <v>-0.0307800751504944</v>
      </c>
    </row>
    <row r="51" customFormat="false" ht="12.75" hidden="false" customHeight="false" outlineLevel="0" collapsed="false">
      <c r="B51" s="230" t="s">
        <v>182</v>
      </c>
      <c r="C51" s="231" t="n">
        <v>5367.951607277</v>
      </c>
      <c r="D51" s="231" t="n">
        <v>657.984917644</v>
      </c>
      <c r="E51" s="231" t="n">
        <v>1179.31285539</v>
      </c>
      <c r="F51" s="231" t="n">
        <v>101.242538146</v>
      </c>
      <c r="G51" s="231" t="n">
        <v>451.67645234</v>
      </c>
      <c r="H51" s="231" t="n">
        <v>494.93852139</v>
      </c>
      <c r="I51" s="231" t="n">
        <v>692.292043312</v>
      </c>
      <c r="J51" s="231" t="n">
        <v>314.197422184</v>
      </c>
      <c r="K51" s="231" t="n">
        <v>5098.063812968</v>
      </c>
      <c r="L51" s="231" t="n">
        <v>3369.436551029</v>
      </c>
      <c r="M51" s="231" t="n">
        <v>247.2455184</v>
      </c>
      <c r="N51" s="231" t="n">
        <v>1913.188870205</v>
      </c>
      <c r="O51" s="231" t="n">
        <v>1906.529909002</v>
      </c>
      <c r="P51" s="231" t="n">
        <v>1056.545967766</v>
      </c>
      <c r="Q51" s="231" t="n">
        <v>705.802786198</v>
      </c>
      <c r="R51" s="231" t="n">
        <v>2300.854245763</v>
      </c>
      <c r="S51" s="231" t="n">
        <v>67.013751601</v>
      </c>
      <c r="T51" s="233" t="n">
        <f aca="false">SUM(C51:S51)</f>
        <v>25924.277770615</v>
      </c>
      <c r="U51" s="234" t="n">
        <f aca="false">(T51-T47)/T47</f>
        <v>-0.077018962915378</v>
      </c>
    </row>
    <row r="52" customFormat="false" ht="12.75" hidden="false" customHeight="false" outlineLevel="0" collapsed="false">
      <c r="B52" s="230" t="s">
        <v>183</v>
      </c>
      <c r="C52" s="231" t="n">
        <v>4762.146360364</v>
      </c>
      <c r="D52" s="231" t="n">
        <v>689.342580767</v>
      </c>
      <c r="E52" s="231" t="n">
        <v>893.736378745</v>
      </c>
      <c r="F52" s="231" t="n">
        <v>113.906134488</v>
      </c>
      <c r="G52" s="231" t="n">
        <v>741.791145042</v>
      </c>
      <c r="H52" s="231" t="n">
        <v>432.991173312</v>
      </c>
      <c r="I52" s="231" t="n">
        <v>700.842486907</v>
      </c>
      <c r="J52" s="231" t="n">
        <v>339.219980985</v>
      </c>
      <c r="K52" s="231" t="n">
        <v>4797.844198626</v>
      </c>
      <c r="L52" s="231" t="n">
        <v>2755.037312114</v>
      </c>
      <c r="M52" s="231" t="n">
        <v>286.398186264</v>
      </c>
      <c r="N52" s="231" t="n">
        <v>1724.186008238</v>
      </c>
      <c r="O52" s="231" t="n">
        <v>1712.232207761</v>
      </c>
      <c r="P52" s="231" t="n">
        <v>793.227039693</v>
      </c>
      <c r="Q52" s="231" t="n">
        <v>469.648049231</v>
      </c>
      <c r="R52" s="231" t="n">
        <v>2176.543647236</v>
      </c>
      <c r="S52" s="231" t="n">
        <v>67.400873496</v>
      </c>
      <c r="T52" s="233" t="n">
        <f aca="false">SUM(C52:S52)</f>
        <v>23456.493763269</v>
      </c>
      <c r="U52" s="234" t="n">
        <f aca="false">(T52-T48)/T48</f>
        <v>-0.0668863093470786</v>
      </c>
    </row>
    <row r="53" customFormat="false" ht="13.5" hidden="false" customHeight="false" outlineLevel="0" collapsed="false">
      <c r="B53" s="235" t="s">
        <v>184</v>
      </c>
      <c r="C53" s="236" t="n">
        <v>5069.391778381</v>
      </c>
      <c r="D53" s="236" t="n">
        <v>664.611066596</v>
      </c>
      <c r="E53" s="236" t="n">
        <v>958.955079956</v>
      </c>
      <c r="F53" s="236" t="n">
        <v>78.924693914</v>
      </c>
      <c r="G53" s="236" t="n">
        <v>722.069101197</v>
      </c>
      <c r="H53" s="236" t="n">
        <v>475.315202547</v>
      </c>
      <c r="I53" s="236" t="n">
        <v>706.799579729</v>
      </c>
      <c r="J53" s="236" t="n">
        <v>344.92931082</v>
      </c>
      <c r="K53" s="236" t="n">
        <v>5151.186479919</v>
      </c>
      <c r="L53" s="236" t="n">
        <v>3791.353901995</v>
      </c>
      <c r="M53" s="236" t="n">
        <v>227.125006438</v>
      </c>
      <c r="N53" s="236" t="n">
        <v>1744.528989486</v>
      </c>
      <c r="O53" s="236" t="n">
        <v>1725.544305891</v>
      </c>
      <c r="P53" s="236" t="n">
        <v>910.808957564</v>
      </c>
      <c r="Q53" s="236" t="n">
        <v>486.30257312</v>
      </c>
      <c r="R53" s="236" t="n">
        <v>2294.493827135</v>
      </c>
      <c r="S53" s="236" t="n">
        <v>67.439509532</v>
      </c>
      <c r="T53" s="237" t="n">
        <f aca="false">SUM(C53:S53)</f>
        <v>25419.77936422</v>
      </c>
      <c r="U53" s="241" t="n">
        <f aca="false">(T53-T49)/T49</f>
        <v>-0.0494990140107612</v>
      </c>
    </row>
    <row r="54" customFormat="false" ht="12.75" hidden="false" customHeight="false" outlineLevel="0" collapsed="false">
      <c r="B54" s="238" t="s">
        <v>185</v>
      </c>
      <c r="C54" s="239" t="n">
        <v>5130.10456533</v>
      </c>
      <c r="D54" s="239" t="n">
        <v>657.50676075</v>
      </c>
      <c r="E54" s="239" t="n">
        <v>981.010575918</v>
      </c>
      <c r="F54" s="239" t="n">
        <v>55.868666253</v>
      </c>
      <c r="G54" s="239" t="n">
        <v>902.075319405</v>
      </c>
      <c r="H54" s="239" t="n">
        <v>479.563359448</v>
      </c>
      <c r="I54" s="239" t="n">
        <v>707.028554254</v>
      </c>
      <c r="J54" s="239" t="n">
        <v>327.884436206</v>
      </c>
      <c r="K54" s="239" t="n">
        <v>5125.573046206</v>
      </c>
      <c r="L54" s="239" t="n">
        <v>3897.977576347</v>
      </c>
      <c r="M54" s="239" t="n">
        <v>236.330966764</v>
      </c>
      <c r="N54" s="239" t="n">
        <v>1786.847192682</v>
      </c>
      <c r="O54" s="239" t="n">
        <v>1648.466760914</v>
      </c>
      <c r="P54" s="239" t="n">
        <v>1029.419796618</v>
      </c>
      <c r="Q54" s="239" t="n">
        <v>546.579476862</v>
      </c>
      <c r="R54" s="239" t="n">
        <v>2751.297233048</v>
      </c>
      <c r="S54" s="239" t="n">
        <v>70.844367742</v>
      </c>
      <c r="T54" s="228" t="n">
        <f aca="false">SUM(C54:S54)</f>
        <v>26334.378654747</v>
      </c>
      <c r="U54" s="240" t="n">
        <f aca="false">(T54-T50)/T50</f>
        <v>0.0340271928272893</v>
      </c>
    </row>
    <row r="55" customFormat="false" ht="12.75" hidden="false" customHeight="false" outlineLevel="0" collapsed="false">
      <c r="B55" s="230" t="s">
        <v>186</v>
      </c>
      <c r="C55" s="231" t="n">
        <v>4800.322987416</v>
      </c>
      <c r="D55" s="231" t="n">
        <v>653.391151012</v>
      </c>
      <c r="E55" s="231" t="n">
        <v>1066.976620462</v>
      </c>
      <c r="F55" s="231" t="n">
        <v>117.344079103</v>
      </c>
      <c r="G55" s="231" t="n">
        <v>863.762013884</v>
      </c>
      <c r="H55" s="231" t="n">
        <v>459.149135809</v>
      </c>
      <c r="I55" s="231" t="n">
        <v>757.892360478</v>
      </c>
      <c r="J55" s="231" t="n">
        <v>317.666325321</v>
      </c>
      <c r="K55" s="231" t="n">
        <v>5302.711174599</v>
      </c>
      <c r="L55" s="231" t="n">
        <v>3727.361334531</v>
      </c>
      <c r="M55" s="231" t="n">
        <v>264.088994065</v>
      </c>
      <c r="N55" s="231" t="n">
        <v>2031.506833511</v>
      </c>
      <c r="O55" s="231" t="n">
        <v>1830.032256756</v>
      </c>
      <c r="P55" s="231" t="n">
        <v>983.592328672</v>
      </c>
      <c r="Q55" s="231" t="n">
        <v>513.688195784</v>
      </c>
      <c r="R55" s="231" t="n">
        <v>2653.474554454</v>
      </c>
      <c r="S55" s="231" t="n">
        <v>72.320300796</v>
      </c>
      <c r="T55" s="233" t="n">
        <f aca="false">SUM(C55:S55)</f>
        <v>26415.280646653</v>
      </c>
      <c r="U55" s="234" t="n">
        <f aca="false">(T55-T51)/T51</f>
        <v>0.0189398864023337</v>
      </c>
    </row>
    <row r="56" customFormat="false" ht="12.75" hidden="false" customHeight="false" outlineLevel="0" collapsed="false">
      <c r="B56" s="230" t="s">
        <v>187</v>
      </c>
      <c r="C56" s="231" t="n">
        <v>4308.532874291</v>
      </c>
      <c r="D56" s="231" t="n">
        <v>705.070449022</v>
      </c>
      <c r="E56" s="231" t="n">
        <v>1136.330701258</v>
      </c>
      <c r="F56" s="231" t="n">
        <v>158.047619196</v>
      </c>
      <c r="G56" s="231" t="n">
        <v>933.157273754</v>
      </c>
      <c r="H56" s="231" t="n">
        <v>465.319717519</v>
      </c>
      <c r="I56" s="231" t="n">
        <v>746.799586013</v>
      </c>
      <c r="J56" s="231" t="n">
        <v>361.194675603</v>
      </c>
      <c r="K56" s="231" t="n">
        <v>5307.993223964</v>
      </c>
      <c r="L56" s="231" t="n">
        <v>2881.431488778</v>
      </c>
      <c r="M56" s="231" t="n">
        <v>296.144144431</v>
      </c>
      <c r="N56" s="231" t="n">
        <v>1760.317819576</v>
      </c>
      <c r="O56" s="231" t="n">
        <v>1910.395681007</v>
      </c>
      <c r="P56" s="231" t="n">
        <v>941.317730122</v>
      </c>
      <c r="Q56" s="231" t="n">
        <v>487.895980449</v>
      </c>
      <c r="R56" s="231" t="n">
        <v>2664.715451981</v>
      </c>
      <c r="S56" s="231" t="n">
        <v>66.058713399</v>
      </c>
      <c r="T56" s="233" t="n">
        <f aca="false">SUM(C56:S56)</f>
        <v>25130.723130363</v>
      </c>
      <c r="U56" s="234" t="n">
        <f aca="false">(T56-T52)/T52</f>
        <v>0.0713759432245458</v>
      </c>
    </row>
    <row r="57" customFormat="false" ht="13.5" hidden="false" customHeight="false" outlineLevel="0" collapsed="false">
      <c r="B57" s="235" t="s">
        <v>188</v>
      </c>
      <c r="C57" s="236" t="n">
        <v>5198.125446974</v>
      </c>
      <c r="D57" s="236" t="n">
        <v>751.39879969</v>
      </c>
      <c r="E57" s="236" t="n">
        <v>1263.145844424</v>
      </c>
      <c r="F57" s="236" t="n">
        <v>145.487719843</v>
      </c>
      <c r="G57" s="236" t="n">
        <v>1010.072758592</v>
      </c>
      <c r="H57" s="236" t="n">
        <v>532.893779079</v>
      </c>
      <c r="I57" s="236" t="n">
        <v>755.481199497</v>
      </c>
      <c r="J57" s="236" t="n">
        <v>372.60314351</v>
      </c>
      <c r="K57" s="236" t="n">
        <v>5095.98331176</v>
      </c>
      <c r="L57" s="236" t="n">
        <v>4195.667124075</v>
      </c>
      <c r="M57" s="236" t="n">
        <v>271.428362538</v>
      </c>
      <c r="N57" s="236" t="n">
        <v>1834.113042559</v>
      </c>
      <c r="O57" s="236" t="n">
        <v>2065.646707718</v>
      </c>
      <c r="P57" s="236" t="n">
        <v>1029.988085243</v>
      </c>
      <c r="Q57" s="236" t="n">
        <v>505.802699728</v>
      </c>
      <c r="R57" s="236" t="n">
        <v>2658.205339206</v>
      </c>
      <c r="S57" s="236" t="n">
        <v>79.458740174</v>
      </c>
      <c r="T57" s="237" t="n">
        <f aca="false">SUM(C57:S57)</f>
        <v>27765.50210461</v>
      </c>
      <c r="U57" s="241" t="n">
        <f aca="false">(T57-T53)/T53</f>
        <v>0.0922794296040099</v>
      </c>
    </row>
    <row r="58" customFormat="false" ht="12.75" hidden="false" customHeight="false" outlineLevel="0" collapsed="false">
      <c r="B58" s="238" t="s">
        <v>189</v>
      </c>
      <c r="C58" s="239" t="n">
        <v>5682.058576218</v>
      </c>
      <c r="D58" s="239" t="n">
        <v>939.539502159</v>
      </c>
      <c r="E58" s="239" t="n">
        <v>1213.368717529</v>
      </c>
      <c r="F58" s="239" t="n">
        <v>88.815440049</v>
      </c>
      <c r="G58" s="239" t="n">
        <v>973.263078449</v>
      </c>
      <c r="H58" s="239" t="n">
        <v>511.233065705</v>
      </c>
      <c r="I58" s="239" t="n">
        <v>1150.96848668</v>
      </c>
      <c r="J58" s="239" t="n">
        <v>1325.670557329</v>
      </c>
      <c r="K58" s="239" t="n">
        <v>6049.885609409</v>
      </c>
      <c r="L58" s="239" t="n">
        <v>4754.296107216</v>
      </c>
      <c r="M58" s="239" t="n">
        <v>305.023809009</v>
      </c>
      <c r="N58" s="239" t="n">
        <v>2467.66655694</v>
      </c>
      <c r="O58" s="239" t="n">
        <v>2177.01002983</v>
      </c>
      <c r="P58" s="239" t="n">
        <v>1163.807479498</v>
      </c>
      <c r="Q58" s="239" t="n">
        <v>638.119717064</v>
      </c>
      <c r="R58" s="239" t="n">
        <v>3067.375907037</v>
      </c>
      <c r="S58" s="239" t="n">
        <v>111.668775481</v>
      </c>
      <c r="T58" s="228" t="n">
        <f aca="false">SUM(C58:S58)</f>
        <v>32619.771415602</v>
      </c>
      <c r="U58" s="240" t="n">
        <f aca="false">(T58-T54)/T54</f>
        <v>0.238676326609361</v>
      </c>
    </row>
    <row r="59" customFormat="false" ht="12.75" hidden="false" customHeight="false" outlineLevel="0" collapsed="false">
      <c r="B59" s="230" t="s">
        <v>190</v>
      </c>
      <c r="C59" s="231" t="n">
        <v>5763.127628277</v>
      </c>
      <c r="D59" s="231" t="n">
        <v>1021.22192298</v>
      </c>
      <c r="E59" s="231" t="n">
        <v>1075.697856796</v>
      </c>
      <c r="F59" s="231" t="n">
        <v>202.396236121</v>
      </c>
      <c r="G59" s="231" t="n">
        <v>878.935640972</v>
      </c>
      <c r="H59" s="231" t="n">
        <v>620.571017125</v>
      </c>
      <c r="I59" s="231" t="n">
        <v>1206.338226218</v>
      </c>
      <c r="J59" s="231" t="n">
        <v>605.852855807</v>
      </c>
      <c r="K59" s="231" t="n">
        <v>6630.856653977</v>
      </c>
      <c r="L59" s="231" t="n">
        <v>5061.429214471</v>
      </c>
      <c r="M59" s="231" t="n">
        <v>346.844338433</v>
      </c>
      <c r="N59" s="231" t="n">
        <v>2804.101288367</v>
      </c>
      <c r="O59" s="231" t="n">
        <v>2680.813393252</v>
      </c>
      <c r="P59" s="231" t="n">
        <v>1154.288576384</v>
      </c>
      <c r="Q59" s="231" t="n">
        <v>736.060473768</v>
      </c>
      <c r="R59" s="231" t="n">
        <v>4010.346032491</v>
      </c>
      <c r="S59" s="231" t="n">
        <v>111.885907794</v>
      </c>
      <c r="T59" s="233" t="n">
        <f aca="false">SUM(C59:S59)</f>
        <v>34910.767263233</v>
      </c>
      <c r="U59" s="234" t="n">
        <f aca="false">(T59-T55)/T55</f>
        <v>0.321612582134592</v>
      </c>
    </row>
    <row r="60" customFormat="false" ht="12.75" hidden="false" customHeight="false" outlineLevel="0" collapsed="false">
      <c r="B60" s="230" t="s">
        <v>191</v>
      </c>
      <c r="C60" s="231" t="n">
        <v>4839.761443193</v>
      </c>
      <c r="D60" s="231" t="n">
        <v>1016.369567198</v>
      </c>
      <c r="E60" s="231" t="n">
        <v>1267.702462677</v>
      </c>
      <c r="F60" s="231" t="n">
        <v>211.518077444</v>
      </c>
      <c r="G60" s="231" t="n">
        <v>755.497989687</v>
      </c>
      <c r="H60" s="231" t="n">
        <v>659.033493162</v>
      </c>
      <c r="I60" s="231" t="n">
        <v>1035.011922526</v>
      </c>
      <c r="J60" s="231" t="n">
        <v>752.133502181</v>
      </c>
      <c r="K60" s="231" t="n">
        <v>6421.228285802</v>
      </c>
      <c r="L60" s="231" t="n">
        <v>4112.736247612</v>
      </c>
      <c r="M60" s="231" t="n">
        <v>431.009063872</v>
      </c>
      <c r="N60" s="231" t="n">
        <v>2829.402003097</v>
      </c>
      <c r="O60" s="231" t="n">
        <v>2326.742764812</v>
      </c>
      <c r="P60" s="231" t="n">
        <v>1074.897162124</v>
      </c>
      <c r="Q60" s="231" t="n">
        <v>593.884822924</v>
      </c>
      <c r="R60" s="231" t="n">
        <v>3137.691902572</v>
      </c>
      <c r="S60" s="231" t="n">
        <v>161.138876677</v>
      </c>
      <c r="T60" s="233" t="n">
        <f aca="false">SUM(C60:S60)</f>
        <v>31625.75958756</v>
      </c>
      <c r="U60" s="234" t="n">
        <f aca="false">(T60-T56)/T56</f>
        <v>0.258450042344769</v>
      </c>
    </row>
    <row r="61" customFormat="false" ht="13.5" hidden="false" customHeight="false" outlineLevel="0" collapsed="false">
      <c r="B61" s="235" t="s">
        <v>192</v>
      </c>
      <c r="C61" s="236" t="n">
        <v>5470.455611096</v>
      </c>
      <c r="D61" s="236" t="n">
        <v>802.401560694</v>
      </c>
      <c r="E61" s="236" t="n">
        <v>858.387197275</v>
      </c>
      <c r="F61" s="236" t="n">
        <v>125.843878244</v>
      </c>
      <c r="G61" s="236" t="n">
        <v>850.494145633</v>
      </c>
      <c r="H61" s="236" t="n">
        <v>482.532317309</v>
      </c>
      <c r="I61" s="236" t="n">
        <v>1086.180631565</v>
      </c>
      <c r="J61" s="236" t="n">
        <v>542.771041417</v>
      </c>
      <c r="K61" s="236" t="n">
        <v>5904.264066782</v>
      </c>
      <c r="L61" s="236" t="n">
        <v>4561.070570174</v>
      </c>
      <c r="M61" s="236" t="n">
        <v>366.814578816</v>
      </c>
      <c r="N61" s="236" t="n">
        <v>2418.87465315</v>
      </c>
      <c r="O61" s="236" t="n">
        <v>2162.595061606</v>
      </c>
      <c r="P61" s="236" t="n">
        <v>1059.666515486</v>
      </c>
      <c r="Q61" s="236" t="n">
        <v>560.686815119</v>
      </c>
      <c r="R61" s="236" t="n">
        <v>2824.765528811</v>
      </c>
      <c r="S61" s="236" t="n">
        <v>102.858226929</v>
      </c>
      <c r="T61" s="237" t="n">
        <f aca="false">SUM(C61:S61)</f>
        <v>30180.662400106</v>
      </c>
      <c r="U61" s="241" t="n">
        <f aca="false">(T61-T57)/T57</f>
        <v>0.0869842110687057</v>
      </c>
    </row>
    <row r="62" customFormat="false" ht="12.75" hidden="false" customHeight="false" outlineLevel="0" collapsed="false">
      <c r="B62" s="238" t="s">
        <v>193</v>
      </c>
      <c r="C62" s="239" t="n">
        <v>5009.937984677</v>
      </c>
      <c r="D62" s="239" t="n">
        <v>780.709770205</v>
      </c>
      <c r="E62" s="239" t="n">
        <v>731.052081511</v>
      </c>
      <c r="F62" s="239" t="n">
        <v>76.735970507</v>
      </c>
      <c r="G62" s="239" t="n">
        <v>888.042570349</v>
      </c>
      <c r="H62" s="239" t="n">
        <v>1035.860241253</v>
      </c>
      <c r="I62" s="239" t="n">
        <v>897.062505728</v>
      </c>
      <c r="J62" s="239" t="n">
        <v>514.469051442</v>
      </c>
      <c r="K62" s="239" t="n">
        <v>5419.44863487</v>
      </c>
      <c r="L62" s="239" t="n">
        <v>4428.428664724</v>
      </c>
      <c r="M62" s="239" t="n">
        <v>459.826886773</v>
      </c>
      <c r="N62" s="239" t="n">
        <v>2098.686492689</v>
      </c>
      <c r="O62" s="239" t="n">
        <v>1852.813011018</v>
      </c>
      <c r="P62" s="239" t="n">
        <v>1122.723219713</v>
      </c>
      <c r="Q62" s="239" t="n">
        <v>516.043727734</v>
      </c>
      <c r="R62" s="239" t="n">
        <v>2789.940473036</v>
      </c>
      <c r="S62" s="239" t="n">
        <v>152.375852739</v>
      </c>
      <c r="T62" s="228" t="n">
        <f aca="false">SUM(C62:S62)</f>
        <v>28774.157138968</v>
      </c>
      <c r="U62" s="240" t="n">
        <f aca="false">(T62-T58)/T58</f>
        <v>-0.117892128293537</v>
      </c>
    </row>
    <row r="63" customFormat="false" ht="12.75" hidden="false" customHeight="false" outlineLevel="0" collapsed="false">
      <c r="B63" s="230" t="s">
        <v>194</v>
      </c>
      <c r="C63" s="231" t="n">
        <v>5370.980328189</v>
      </c>
      <c r="D63" s="231" t="n">
        <v>829.968490642</v>
      </c>
      <c r="E63" s="231" t="n">
        <v>1025.703011586</v>
      </c>
      <c r="F63" s="231" t="n">
        <v>164.335946926</v>
      </c>
      <c r="G63" s="231" t="n">
        <v>777.824319195</v>
      </c>
      <c r="H63" s="231" t="n">
        <v>497.428007325</v>
      </c>
      <c r="I63" s="231" t="n">
        <v>936.392216052</v>
      </c>
      <c r="J63" s="231" t="n">
        <v>725.34128463</v>
      </c>
      <c r="K63" s="231" t="n">
        <v>5978.625570128</v>
      </c>
      <c r="L63" s="231" t="n">
        <v>3926.167466475</v>
      </c>
      <c r="M63" s="231" t="n">
        <v>424.981345845</v>
      </c>
      <c r="N63" s="231" t="n">
        <v>2198.338040734</v>
      </c>
      <c r="O63" s="231" t="n">
        <v>1959.918058604</v>
      </c>
      <c r="P63" s="231" t="n">
        <v>1170.441997587</v>
      </c>
      <c r="Q63" s="231" t="n">
        <v>1243.013715107</v>
      </c>
      <c r="R63" s="231" t="n">
        <v>2818.727123397</v>
      </c>
      <c r="S63" s="231" t="n">
        <v>102.556284365</v>
      </c>
      <c r="T63" s="233" t="n">
        <f aca="false">SUM(C63:S63)</f>
        <v>30150.743206787</v>
      </c>
      <c r="U63" s="234" t="n">
        <f aca="false">(T63-T59)/T59</f>
        <v>-0.136348308261306</v>
      </c>
    </row>
    <row r="64" customFormat="false" ht="12.75" hidden="false" customHeight="false" outlineLevel="0" collapsed="false">
      <c r="B64" s="230" t="s">
        <v>195</v>
      </c>
      <c r="C64" s="231" t="n">
        <v>4287.183872126</v>
      </c>
      <c r="D64" s="231" t="n">
        <v>856.602816257</v>
      </c>
      <c r="E64" s="231" t="n">
        <v>877.076539765</v>
      </c>
      <c r="F64" s="231" t="n">
        <v>138.961047355</v>
      </c>
      <c r="G64" s="231" t="n">
        <v>634.721630839</v>
      </c>
      <c r="H64" s="231" t="n">
        <v>510.373601054</v>
      </c>
      <c r="I64" s="231" t="n">
        <v>1149.661716659</v>
      </c>
      <c r="J64" s="231" t="n">
        <v>537.913577979</v>
      </c>
      <c r="K64" s="231" t="n">
        <v>5920.992089236</v>
      </c>
      <c r="L64" s="231" t="n">
        <v>3214.736443409</v>
      </c>
      <c r="M64" s="231" t="n">
        <v>504.573113509</v>
      </c>
      <c r="N64" s="231" t="n">
        <v>2366.579891906</v>
      </c>
      <c r="O64" s="231" t="n">
        <v>2120.373312547</v>
      </c>
      <c r="P64" s="231" t="n">
        <v>839.388521303</v>
      </c>
      <c r="Q64" s="231" t="n">
        <v>528.391882846</v>
      </c>
      <c r="R64" s="231" t="n">
        <v>3573.340692154</v>
      </c>
      <c r="S64" s="231" t="n">
        <v>105.81666775</v>
      </c>
      <c r="T64" s="233" t="n">
        <f aca="false">SUM(C64:S64)</f>
        <v>28166.687416694</v>
      </c>
      <c r="U64" s="234" t="n">
        <f aca="false">(T64-T60)/T60</f>
        <v>-0.109375149118209</v>
      </c>
    </row>
    <row r="65" customFormat="false" ht="13.5" hidden="false" customHeight="false" outlineLevel="0" collapsed="false">
      <c r="B65" s="235" t="s">
        <v>196</v>
      </c>
      <c r="C65" s="236" t="n">
        <v>6525.567965015</v>
      </c>
      <c r="D65" s="236" t="n">
        <v>1082.874102612</v>
      </c>
      <c r="E65" s="236" t="n">
        <v>1207.827248203</v>
      </c>
      <c r="F65" s="236" t="n">
        <v>129.743444847</v>
      </c>
      <c r="G65" s="236" t="n">
        <v>847.495838646</v>
      </c>
      <c r="H65" s="236" t="n">
        <v>598.757325862</v>
      </c>
      <c r="I65" s="236" t="n">
        <v>1664.122119149</v>
      </c>
      <c r="J65" s="236" t="n">
        <v>720.002561251</v>
      </c>
      <c r="K65" s="236" t="n">
        <v>8037.436344668</v>
      </c>
      <c r="L65" s="236" t="n">
        <v>5541.390756548</v>
      </c>
      <c r="M65" s="236" t="n">
        <v>513.05906849</v>
      </c>
      <c r="N65" s="236" t="n">
        <v>3277.341022809</v>
      </c>
      <c r="O65" s="236" t="n">
        <v>2731.271351238</v>
      </c>
      <c r="P65" s="236" t="n">
        <v>1161.791995041</v>
      </c>
      <c r="Q65" s="236" t="n">
        <v>762.095569594</v>
      </c>
      <c r="R65" s="236" t="n">
        <v>4577.552073669</v>
      </c>
      <c r="S65" s="236" t="n">
        <v>143.236594663</v>
      </c>
      <c r="T65" s="237" t="n">
        <f aca="false">SUM(C65:S65)</f>
        <v>39521.565382305</v>
      </c>
      <c r="U65" s="241" t="n">
        <f aca="false">(T65-T61)/T61</f>
        <v>0.309499601379399</v>
      </c>
    </row>
    <row r="66" customFormat="false" ht="12.75" hidden="false" customHeight="false" outlineLevel="0" collapsed="false">
      <c r="B66" s="238" t="s">
        <v>197</v>
      </c>
      <c r="C66" s="239" t="n">
        <v>5258.79284784</v>
      </c>
      <c r="D66" s="239" t="n">
        <v>863.185089616</v>
      </c>
      <c r="E66" s="239" t="n">
        <v>1115.152326233</v>
      </c>
      <c r="F66" s="239" t="n">
        <v>81.904239283</v>
      </c>
      <c r="G66" s="239" t="n">
        <v>834.988987955</v>
      </c>
      <c r="H66" s="239" t="n">
        <v>495.436513885</v>
      </c>
      <c r="I66" s="239" t="n">
        <v>1041.489406415</v>
      </c>
      <c r="J66" s="239" t="n">
        <v>546.640857242</v>
      </c>
      <c r="K66" s="239" t="n">
        <v>6186.594240975</v>
      </c>
      <c r="L66" s="239" t="n">
        <v>4302.549743243</v>
      </c>
      <c r="M66" s="239" t="n">
        <v>346.778337035</v>
      </c>
      <c r="N66" s="239" t="n">
        <v>2217.472967118</v>
      </c>
      <c r="O66" s="239" t="n">
        <v>2760.370343175</v>
      </c>
      <c r="P66" s="239" t="n">
        <v>1062.72566705</v>
      </c>
      <c r="Q66" s="239" t="n">
        <v>684.930272178</v>
      </c>
      <c r="R66" s="239" t="n">
        <v>2369.172785383</v>
      </c>
      <c r="S66" s="239" t="n">
        <v>106.408761263</v>
      </c>
      <c r="T66" s="228" t="n">
        <f aca="false">SUM(C66:S66)</f>
        <v>30274.593385889</v>
      </c>
      <c r="U66" s="240" t="n">
        <f aca="false">(T66-T62)/T62</f>
        <v>0.05214527187276</v>
      </c>
    </row>
    <row r="67" customFormat="false" ht="12.75" hidden="false" customHeight="false" outlineLevel="0" collapsed="false">
      <c r="B67" s="230" t="s">
        <v>198</v>
      </c>
      <c r="C67" s="231" t="n">
        <v>5766.407586842</v>
      </c>
      <c r="D67" s="231" t="n">
        <v>984.66959839</v>
      </c>
      <c r="E67" s="231" t="n">
        <v>1101.521360407</v>
      </c>
      <c r="F67" s="231" t="n">
        <v>117.490791431</v>
      </c>
      <c r="G67" s="231" t="n">
        <v>864.338287635</v>
      </c>
      <c r="H67" s="231" t="n">
        <v>531.393261603</v>
      </c>
      <c r="I67" s="231" t="n">
        <v>1145.968621778</v>
      </c>
      <c r="J67" s="231" t="n">
        <v>615.559439266</v>
      </c>
      <c r="K67" s="231" t="n">
        <v>6194.563490243</v>
      </c>
      <c r="L67" s="231" t="n">
        <v>4121.123157248</v>
      </c>
      <c r="M67" s="231" t="n">
        <v>429.345479694</v>
      </c>
      <c r="N67" s="231" t="n">
        <v>3087.586725407</v>
      </c>
      <c r="O67" s="231" t="n">
        <v>1999.993284699</v>
      </c>
      <c r="P67" s="231" t="n">
        <v>1187.562799244</v>
      </c>
      <c r="Q67" s="231" t="n">
        <v>651.718082454</v>
      </c>
      <c r="R67" s="231" t="n">
        <v>3303.625109419</v>
      </c>
      <c r="S67" s="231" t="n">
        <v>119.231888054</v>
      </c>
      <c r="T67" s="233" t="n">
        <f aca="false">SUM(C67:S67)</f>
        <v>32222.098963814</v>
      </c>
      <c r="U67" s="234" t="n">
        <f aca="false">(T67-T63)/T63</f>
        <v>0.0686999900075678</v>
      </c>
    </row>
    <row r="68" customFormat="false" ht="12.75" hidden="false" customHeight="false" outlineLevel="0" collapsed="false">
      <c r="B68" s="230" t="s">
        <v>199</v>
      </c>
      <c r="C68" s="231" t="n">
        <v>5149.647504171</v>
      </c>
      <c r="D68" s="231" t="n">
        <v>1113.340200201</v>
      </c>
      <c r="E68" s="231" t="n">
        <v>1008.548369678</v>
      </c>
      <c r="F68" s="231" t="n">
        <v>142.903581596</v>
      </c>
      <c r="G68" s="231" t="n">
        <v>827.213952976</v>
      </c>
      <c r="H68" s="231" t="n">
        <v>543.879535208</v>
      </c>
      <c r="I68" s="231" t="n">
        <v>1069.593203086</v>
      </c>
      <c r="J68" s="231" t="n">
        <v>643.589089338</v>
      </c>
      <c r="K68" s="231" t="n">
        <v>7294.822460732</v>
      </c>
      <c r="L68" s="231" t="n">
        <v>3578.11699343</v>
      </c>
      <c r="M68" s="231" t="n">
        <v>532.252201385</v>
      </c>
      <c r="N68" s="231" t="n">
        <v>2370.688645754</v>
      </c>
      <c r="O68" s="231" t="n">
        <v>2177.505436981</v>
      </c>
      <c r="P68" s="231" t="n">
        <v>1093.061977735</v>
      </c>
      <c r="Q68" s="231" t="n">
        <v>651.366881955</v>
      </c>
      <c r="R68" s="231" t="n">
        <v>3064.7224009</v>
      </c>
      <c r="S68" s="231" t="n">
        <v>111.878015898</v>
      </c>
      <c r="T68" s="233" t="n">
        <f aca="false">SUM(C68:S68)</f>
        <v>31373.130451024</v>
      </c>
      <c r="U68" s="234" t="n">
        <f aca="false">(T68-T64)/T64</f>
        <v>0.113838130373456</v>
      </c>
    </row>
    <row r="69" customFormat="false" ht="13.5" hidden="false" customHeight="false" outlineLevel="0" collapsed="false">
      <c r="B69" s="235" t="s">
        <v>200</v>
      </c>
      <c r="C69" s="236" t="n">
        <v>5601.171489157</v>
      </c>
      <c r="D69" s="236" t="n">
        <v>1142.332754946</v>
      </c>
      <c r="E69" s="236" t="n">
        <v>1058.386363899</v>
      </c>
      <c r="F69" s="236" t="n">
        <v>87.687150153</v>
      </c>
      <c r="G69" s="236" t="n">
        <v>718.182463408</v>
      </c>
      <c r="H69" s="236" t="n">
        <v>503.342412154</v>
      </c>
      <c r="I69" s="236" t="n">
        <v>1276.080052074</v>
      </c>
      <c r="J69" s="236" t="n">
        <v>675.083919333</v>
      </c>
      <c r="K69" s="236" t="n">
        <v>7164.354643101</v>
      </c>
      <c r="L69" s="236" t="n">
        <v>4621.366657727</v>
      </c>
      <c r="M69" s="236" t="n">
        <v>459.969662173</v>
      </c>
      <c r="N69" s="236" t="n">
        <v>2615.171903504</v>
      </c>
      <c r="O69" s="236" t="n">
        <v>2518.629185874</v>
      </c>
      <c r="P69" s="236" t="n">
        <v>1088.651974339</v>
      </c>
      <c r="Q69" s="236" t="n">
        <v>750.145449792</v>
      </c>
      <c r="R69" s="236" t="n">
        <v>3095.76325065</v>
      </c>
      <c r="S69" s="236" t="n">
        <v>120.641271874</v>
      </c>
      <c r="T69" s="237" t="n">
        <f aca="false">SUM(C69:S69)</f>
        <v>33496.960604158</v>
      </c>
      <c r="U69" s="241" t="n">
        <f aca="false">(T69-T65)/T65</f>
        <v>-0.152438414821605</v>
      </c>
    </row>
    <row r="70" customFormat="false" ht="12.75" hidden="false" customHeight="false" outlineLevel="0" collapsed="false">
      <c r="B70" s="238" t="s">
        <v>201</v>
      </c>
      <c r="C70" s="239" t="n">
        <v>6213.35020027</v>
      </c>
      <c r="D70" s="239" t="n">
        <v>965.634332971001</v>
      </c>
      <c r="E70" s="239" t="n">
        <v>1308.603744572</v>
      </c>
      <c r="F70" s="239" t="n">
        <v>52.882838314</v>
      </c>
      <c r="G70" s="239" t="n">
        <v>1010.099219697</v>
      </c>
      <c r="H70" s="239" t="n">
        <v>552.537082971</v>
      </c>
      <c r="I70" s="239" t="n">
        <v>1195.395224948</v>
      </c>
      <c r="J70" s="239" t="n">
        <v>726.243558171</v>
      </c>
      <c r="K70" s="239" t="n">
        <v>7396.175518821</v>
      </c>
      <c r="L70" s="239" t="n">
        <v>4628.626978446</v>
      </c>
      <c r="M70" s="239" t="n">
        <v>432.652426786</v>
      </c>
      <c r="N70" s="239" t="n">
        <v>2892.139964532</v>
      </c>
      <c r="O70" s="239" t="n">
        <v>2134.619548544</v>
      </c>
      <c r="P70" s="239" t="n">
        <v>1358.349057988</v>
      </c>
      <c r="Q70" s="239" t="n">
        <v>713.103982239</v>
      </c>
      <c r="R70" s="239" t="n">
        <v>3102.768404694</v>
      </c>
      <c r="S70" s="239" t="n">
        <v>124.939733822</v>
      </c>
      <c r="T70" s="228" t="n">
        <f aca="false">SUM(C70:S70)</f>
        <v>34808.121817786</v>
      </c>
      <c r="U70" s="240" t="n">
        <f aca="false">(T70-T66)/T66</f>
        <v>0.149746963538413</v>
      </c>
    </row>
    <row r="71" customFormat="false" ht="12.75" hidden="false" customHeight="false" outlineLevel="0" collapsed="false">
      <c r="B71" s="230" t="s">
        <v>202</v>
      </c>
      <c r="C71" s="231" t="n">
        <v>6280.272095142</v>
      </c>
      <c r="D71" s="231" t="n">
        <v>1062.122412213</v>
      </c>
      <c r="E71" s="231" t="n">
        <v>1130.399969088</v>
      </c>
      <c r="F71" s="231" t="n">
        <v>92.556887366</v>
      </c>
      <c r="G71" s="231" t="n">
        <v>878.860479805</v>
      </c>
      <c r="H71" s="231" t="n">
        <v>618.267724918</v>
      </c>
      <c r="I71" s="231" t="n">
        <v>1213.740388387</v>
      </c>
      <c r="J71" s="231" t="n">
        <v>748.722666439</v>
      </c>
      <c r="K71" s="231" t="n">
        <v>6763.436532506</v>
      </c>
      <c r="L71" s="231" t="n">
        <v>4561.224758112</v>
      </c>
      <c r="M71" s="231" t="n">
        <v>446.975854609</v>
      </c>
      <c r="N71" s="231" t="n">
        <v>3190.795500466</v>
      </c>
      <c r="O71" s="231" t="n">
        <v>2254.89043723199</v>
      </c>
      <c r="P71" s="231" t="n">
        <v>1314.416629432</v>
      </c>
      <c r="Q71" s="231" t="n">
        <v>754.817710958</v>
      </c>
      <c r="R71" s="231" t="n">
        <v>3105.396599713</v>
      </c>
      <c r="S71" s="231" t="n">
        <v>130.327238994</v>
      </c>
      <c r="T71" s="233" t="n">
        <f aca="false">SUM(C71:S71)</f>
        <v>34547.22388538</v>
      </c>
      <c r="U71" s="234" t="n">
        <f aca="false">(T71-T67)/T67</f>
        <v>0.0721593253182279</v>
      </c>
    </row>
    <row r="72" customFormat="false" ht="12.75" hidden="false" customHeight="false" outlineLevel="0" collapsed="false">
      <c r="B72" s="230" t="s">
        <v>203</v>
      </c>
      <c r="C72" s="231" t="n">
        <v>6297.076145092</v>
      </c>
      <c r="D72" s="231" t="n">
        <v>1301.288876198</v>
      </c>
      <c r="E72" s="231" t="n">
        <v>1056.596100012</v>
      </c>
      <c r="F72" s="231" t="n">
        <v>117.214466327</v>
      </c>
      <c r="G72" s="231" t="n">
        <v>691.362442205</v>
      </c>
      <c r="H72" s="231" t="n">
        <v>603.868335405</v>
      </c>
      <c r="I72" s="231" t="n">
        <v>1228.606350067</v>
      </c>
      <c r="J72" s="231" t="n">
        <v>748.515886446</v>
      </c>
      <c r="K72" s="231" t="n">
        <v>7215.244802504</v>
      </c>
      <c r="L72" s="231" t="n">
        <v>3594.855962559</v>
      </c>
      <c r="M72" s="231" t="n">
        <v>486.356623413</v>
      </c>
      <c r="N72" s="231" t="n">
        <v>2810.078706152</v>
      </c>
      <c r="O72" s="231" t="n">
        <v>2392.921871237</v>
      </c>
      <c r="P72" s="231" t="n">
        <v>1183.664541101</v>
      </c>
      <c r="Q72" s="231" t="n">
        <v>704.680162935</v>
      </c>
      <c r="R72" s="231" t="n">
        <v>2791.173210286</v>
      </c>
      <c r="S72" s="231" t="n">
        <v>163.039024476</v>
      </c>
      <c r="T72" s="233" t="n">
        <f aca="false">SUM(C72:S72)</f>
        <v>33386.543506415</v>
      </c>
      <c r="U72" s="234" t="n">
        <f aca="false">(T72-T68)/T68</f>
        <v>0.0641763517521502</v>
      </c>
    </row>
    <row r="73" customFormat="false" ht="13.5" hidden="false" customHeight="false" outlineLevel="0" collapsed="false">
      <c r="B73" s="235" t="s">
        <v>204</v>
      </c>
      <c r="C73" s="236" t="n">
        <v>6876.137457211</v>
      </c>
      <c r="D73" s="236" t="n">
        <v>928.212699677</v>
      </c>
      <c r="E73" s="236" t="n">
        <v>1053.435600264</v>
      </c>
      <c r="F73" s="236" t="n">
        <v>67.288671117</v>
      </c>
      <c r="G73" s="236" t="n">
        <v>744.580876602</v>
      </c>
      <c r="H73" s="236" t="n">
        <v>573.024968817</v>
      </c>
      <c r="I73" s="236" t="n">
        <v>1132.993091809</v>
      </c>
      <c r="J73" s="236" t="n">
        <v>787.866832193</v>
      </c>
      <c r="K73" s="236" t="n">
        <v>6791.340706335</v>
      </c>
      <c r="L73" s="236" t="n">
        <v>4826.328553374</v>
      </c>
      <c r="M73" s="236" t="n">
        <v>502.650514468</v>
      </c>
      <c r="N73" s="236" t="n">
        <v>2730.127020326</v>
      </c>
      <c r="O73" s="236" t="n">
        <v>2258.198653035</v>
      </c>
      <c r="P73" s="236" t="n">
        <v>1464.961939477</v>
      </c>
      <c r="Q73" s="236" t="n">
        <v>691.842351891</v>
      </c>
      <c r="R73" s="236" t="n">
        <v>2499.961269758</v>
      </c>
      <c r="S73" s="236" t="n">
        <v>129.090669335</v>
      </c>
      <c r="T73" s="237" t="n">
        <f aca="false">SUM(C73:S73)</f>
        <v>34058.041875689</v>
      </c>
      <c r="U73" s="241" t="n">
        <f aca="false">(T73-T69)/T69</f>
        <v>0.0167502143899394</v>
      </c>
    </row>
    <row r="74" customFormat="false" ht="12.75" hidden="false" customHeight="false" outlineLevel="0" collapsed="false">
      <c r="B74" s="238" t="s">
        <v>205</v>
      </c>
      <c r="C74" s="239" t="n">
        <v>6932.360058686</v>
      </c>
      <c r="D74" s="239" t="n">
        <v>956.832363430999</v>
      </c>
      <c r="E74" s="239" t="n">
        <v>1296.410760692</v>
      </c>
      <c r="F74" s="239" t="n">
        <v>53.093801534</v>
      </c>
      <c r="G74" s="239" t="n">
        <v>862.45859856</v>
      </c>
      <c r="H74" s="239" t="n">
        <v>519.844824452</v>
      </c>
      <c r="I74" s="239" t="n">
        <v>1253.904583563</v>
      </c>
      <c r="J74" s="239" t="n">
        <v>730.1052416</v>
      </c>
      <c r="K74" s="239" t="n">
        <v>7263.79212655</v>
      </c>
      <c r="L74" s="239" t="n">
        <v>4945.258536406</v>
      </c>
      <c r="M74" s="239" t="n">
        <v>475.431078202</v>
      </c>
      <c r="N74" s="239" t="n">
        <v>2476.617295192</v>
      </c>
      <c r="O74" s="239" t="n">
        <v>2120.502153598</v>
      </c>
      <c r="P74" s="239" t="n">
        <v>2495.80192855</v>
      </c>
      <c r="Q74" s="239" t="n">
        <v>684.787670712</v>
      </c>
      <c r="R74" s="239" t="n">
        <v>2735.996797877</v>
      </c>
      <c r="S74" s="239" t="n">
        <v>120.360598444</v>
      </c>
      <c r="T74" s="228" t="n">
        <f aca="false">SUM(C74:S74)</f>
        <v>35923.558418049</v>
      </c>
      <c r="U74" s="240" t="n">
        <f aca="false">(T74-T70)/T70</f>
        <v>0.0320452969597754</v>
      </c>
    </row>
    <row r="75" customFormat="false" ht="12.75" hidden="false" customHeight="false" outlineLevel="0" collapsed="false">
      <c r="B75" s="230" t="s">
        <v>206</v>
      </c>
      <c r="C75" s="231" t="n">
        <v>7140.441544607</v>
      </c>
      <c r="D75" s="231" t="n">
        <v>953.130256551</v>
      </c>
      <c r="E75" s="231" t="n">
        <v>1378.172863452</v>
      </c>
      <c r="F75" s="231" t="n">
        <v>117.347117989</v>
      </c>
      <c r="G75" s="231" t="n">
        <v>633.881201416</v>
      </c>
      <c r="H75" s="231" t="n">
        <v>601.893697562</v>
      </c>
      <c r="I75" s="231" t="n">
        <v>1087.735362008</v>
      </c>
      <c r="J75" s="231" t="n">
        <v>818.608188412</v>
      </c>
      <c r="K75" s="231" t="n">
        <v>7420.015874449</v>
      </c>
      <c r="L75" s="231" t="n">
        <v>4771.954943581</v>
      </c>
      <c r="M75" s="231" t="n">
        <v>511.244491917</v>
      </c>
      <c r="N75" s="231" t="n">
        <v>2932.573541414</v>
      </c>
      <c r="O75" s="231" t="n">
        <v>2611.276533311</v>
      </c>
      <c r="P75" s="231" t="n">
        <v>2586.040941777</v>
      </c>
      <c r="Q75" s="231" t="n">
        <v>722.488893794</v>
      </c>
      <c r="R75" s="231" t="n">
        <v>2842.362003761</v>
      </c>
      <c r="S75" s="231" t="n">
        <v>127.274290479</v>
      </c>
      <c r="T75" s="233" t="n">
        <f aca="false">SUM(C75:S75)</f>
        <v>37256.44174648</v>
      </c>
      <c r="U75" s="234" t="n">
        <f aca="false">(T75-T71)/T71</f>
        <v>0.0784207110269872</v>
      </c>
    </row>
    <row r="76" customFormat="false" ht="12.75" hidden="false" customHeight="false" outlineLevel="0" collapsed="false">
      <c r="B76" s="230" t="s">
        <v>207</v>
      </c>
      <c r="C76" s="231" t="n">
        <v>7008.017782326</v>
      </c>
      <c r="D76" s="231" t="n">
        <v>1077.365409418</v>
      </c>
      <c r="E76" s="231" t="n">
        <v>1164.377906341</v>
      </c>
      <c r="F76" s="231" t="n">
        <v>195.414354505</v>
      </c>
      <c r="G76" s="231" t="n">
        <v>727.909547627</v>
      </c>
      <c r="H76" s="231" t="n">
        <v>643.035282295</v>
      </c>
      <c r="I76" s="231" t="n">
        <v>1036.334090191</v>
      </c>
      <c r="J76" s="231" t="n">
        <v>675.38899887</v>
      </c>
      <c r="K76" s="231" t="n">
        <v>7635.48024419501</v>
      </c>
      <c r="L76" s="231" t="n">
        <v>3928.100092718</v>
      </c>
      <c r="M76" s="231" t="n">
        <v>588.053501018</v>
      </c>
      <c r="N76" s="231" t="n">
        <v>2944.723687985</v>
      </c>
      <c r="O76" s="231" t="n">
        <v>2792.786428668</v>
      </c>
      <c r="P76" s="231" t="n">
        <v>2356.872337853</v>
      </c>
      <c r="Q76" s="231" t="n">
        <v>659.113509389</v>
      </c>
      <c r="R76" s="231" t="n">
        <v>2929.591730413</v>
      </c>
      <c r="S76" s="231" t="n">
        <v>121.918640533</v>
      </c>
      <c r="T76" s="233" t="n">
        <f aca="false">SUM(C76:S76)</f>
        <v>36484.483544345</v>
      </c>
      <c r="U76" s="234" t="n">
        <f aca="false">(T76-T72)/T72</f>
        <v>0.0927900798516249</v>
      </c>
    </row>
    <row r="77" customFormat="false" ht="13.5" hidden="false" customHeight="false" outlineLevel="0" collapsed="false">
      <c r="B77" s="235" t="s">
        <v>208</v>
      </c>
      <c r="C77" s="236" t="n">
        <v>6885.59620921</v>
      </c>
      <c r="D77" s="236" t="n">
        <v>953.461850380999</v>
      </c>
      <c r="E77" s="236" t="n">
        <v>1276.896778037</v>
      </c>
      <c r="F77" s="236" t="n">
        <v>99.597799817</v>
      </c>
      <c r="G77" s="236" t="n">
        <v>764.706575518</v>
      </c>
      <c r="H77" s="236" t="n">
        <v>541.837567001</v>
      </c>
      <c r="I77" s="236" t="n">
        <v>1075.099579376</v>
      </c>
      <c r="J77" s="236" t="n">
        <v>665.855003859</v>
      </c>
      <c r="K77" s="236" t="n">
        <v>7437.727695871</v>
      </c>
      <c r="L77" s="236" t="n">
        <v>5245.450370862</v>
      </c>
      <c r="M77" s="236" t="n">
        <v>413.913981311</v>
      </c>
      <c r="N77" s="236" t="n">
        <v>2876.124488242</v>
      </c>
      <c r="O77" s="236" t="n">
        <v>3068.267606173</v>
      </c>
      <c r="P77" s="236" t="n">
        <v>3018.226694863</v>
      </c>
      <c r="Q77" s="236" t="n">
        <v>674.86635932</v>
      </c>
      <c r="R77" s="236" t="n">
        <v>3899.999563469</v>
      </c>
      <c r="S77" s="236" t="n">
        <v>120.527045385</v>
      </c>
      <c r="T77" s="237" t="n">
        <f aca="false">SUM(C77:S77)</f>
        <v>39018.155168695</v>
      </c>
      <c r="U77" s="241" t="n">
        <f aca="false">(T77-T73)/T73</f>
        <v>0.14563706601543</v>
      </c>
    </row>
    <row r="78" customFormat="false" ht="12.75" hidden="false" customHeight="false" outlineLevel="0" collapsed="false">
      <c r="B78" s="238" t="s">
        <v>209</v>
      </c>
      <c r="C78" s="239" t="n">
        <v>6727.519285764</v>
      </c>
      <c r="D78" s="239" t="n">
        <v>896.753553716</v>
      </c>
      <c r="E78" s="239" t="n">
        <v>1367.00400789</v>
      </c>
      <c r="F78" s="239" t="n">
        <v>54.130412003</v>
      </c>
      <c r="G78" s="239" t="n">
        <v>905.192114564</v>
      </c>
      <c r="H78" s="239" t="n">
        <v>611.419564659</v>
      </c>
      <c r="I78" s="239" t="n">
        <v>1062.959692702</v>
      </c>
      <c r="J78" s="239" t="n">
        <v>694.79623154</v>
      </c>
      <c r="K78" s="239" t="n">
        <v>6877.345865099</v>
      </c>
      <c r="L78" s="239" t="n">
        <v>5052.088653804</v>
      </c>
      <c r="M78" s="239" t="n">
        <v>393.725762876</v>
      </c>
      <c r="N78" s="239" t="n">
        <v>2997.004955365</v>
      </c>
      <c r="O78" s="239" t="n">
        <v>2715.725795964</v>
      </c>
      <c r="P78" s="239" t="n">
        <v>2599.042173816</v>
      </c>
      <c r="Q78" s="239" t="n">
        <v>700.802305907</v>
      </c>
      <c r="R78" s="239" t="n">
        <v>2998.830330227</v>
      </c>
      <c r="S78" s="242" t="n">
        <v>112.965734548</v>
      </c>
      <c r="T78" s="228" t="n">
        <f aca="false">SUM(C78:S78)</f>
        <v>36767.306440444</v>
      </c>
      <c r="U78" s="240" t="n">
        <f aca="false">(T78-T74)/T74</f>
        <v>0.0234873175027975</v>
      </c>
    </row>
    <row r="79" customFormat="false" ht="12.75" hidden="false" customHeight="false" outlineLevel="0" collapsed="false">
      <c r="B79" s="230" t="s">
        <v>210</v>
      </c>
      <c r="C79" s="231" t="n">
        <v>7784.975214297</v>
      </c>
      <c r="D79" s="231" t="n">
        <v>941.637103909999</v>
      </c>
      <c r="E79" s="231" t="n">
        <v>1530.211062571</v>
      </c>
      <c r="F79" s="231" t="n">
        <v>147.87647164</v>
      </c>
      <c r="G79" s="231" t="n">
        <v>742.719770913</v>
      </c>
      <c r="H79" s="231" t="n">
        <v>574.917251734</v>
      </c>
      <c r="I79" s="231" t="n">
        <v>1153.637138916</v>
      </c>
      <c r="J79" s="231" t="n">
        <v>719.612446234</v>
      </c>
      <c r="K79" s="231" t="n">
        <v>7292.28821583902</v>
      </c>
      <c r="L79" s="231" t="n">
        <v>5387.62611443199</v>
      </c>
      <c r="M79" s="231" t="n">
        <v>428.380447017</v>
      </c>
      <c r="N79" s="231" t="n">
        <v>3291.487330079</v>
      </c>
      <c r="O79" s="231" t="n">
        <v>3819.556795976</v>
      </c>
      <c r="P79" s="231" t="n">
        <v>3067.481731379</v>
      </c>
      <c r="Q79" s="231" t="n">
        <v>722.20375997</v>
      </c>
      <c r="R79" s="231" t="n">
        <v>3695.368131587</v>
      </c>
      <c r="S79" s="243" t="n">
        <v>122.041024527</v>
      </c>
      <c r="T79" s="233" t="n">
        <f aca="false">SUM(C79:S79)</f>
        <v>41422.020011021</v>
      </c>
      <c r="U79" s="234" t="n">
        <f aca="false">(T79-T75)/T75</f>
        <v>0.11180826910113</v>
      </c>
    </row>
    <row r="80" customFormat="false" ht="12.75" hidden="false" customHeight="false" outlineLevel="0" collapsed="false">
      <c r="B80" s="230" t="s">
        <v>211</v>
      </c>
      <c r="C80" s="231" t="n">
        <v>6594.278162269</v>
      </c>
      <c r="D80" s="231" t="n">
        <v>1052.054280491</v>
      </c>
      <c r="E80" s="231" t="n">
        <v>1552.841085878</v>
      </c>
      <c r="F80" s="231" t="n">
        <v>190.663227499</v>
      </c>
      <c r="G80" s="231" t="n">
        <v>772.763620698</v>
      </c>
      <c r="H80" s="231" t="n">
        <v>577.892128377</v>
      </c>
      <c r="I80" s="231" t="n">
        <v>1203.624953793</v>
      </c>
      <c r="J80" s="231" t="n">
        <v>791.640327785</v>
      </c>
      <c r="K80" s="231" t="n">
        <v>7338.194944718</v>
      </c>
      <c r="L80" s="231" t="n">
        <v>4528.888339035</v>
      </c>
      <c r="M80" s="231" t="n">
        <v>450.797438914</v>
      </c>
      <c r="N80" s="231" t="n">
        <v>3143.452984622</v>
      </c>
      <c r="O80" s="231" t="n">
        <v>3216.684840301</v>
      </c>
      <c r="P80" s="231" t="n">
        <v>2605.116146036</v>
      </c>
      <c r="Q80" s="231" t="n">
        <v>704.371908012</v>
      </c>
      <c r="R80" s="231" t="n">
        <v>3310.759424049</v>
      </c>
      <c r="S80" s="243" t="n">
        <v>126.841461869</v>
      </c>
      <c r="T80" s="233" t="n">
        <f aca="false">SUM(C80:S80)</f>
        <v>38160.865274346</v>
      </c>
      <c r="U80" s="234" t="n">
        <f aca="false">(T80-T76)/T76</f>
        <v>0.0459477993696537</v>
      </c>
    </row>
    <row r="81" customFormat="false" ht="13.5" hidden="false" customHeight="false" outlineLevel="0" collapsed="false">
      <c r="B81" s="235" t="s">
        <v>212</v>
      </c>
      <c r="C81" s="236" t="n">
        <v>6616.919268136</v>
      </c>
      <c r="D81" s="236" t="n">
        <v>915.109177934</v>
      </c>
      <c r="E81" s="236" t="n">
        <v>1539.679861924</v>
      </c>
      <c r="F81" s="236" t="n">
        <v>121.432879319</v>
      </c>
      <c r="G81" s="236" t="n">
        <v>762.842815917</v>
      </c>
      <c r="H81" s="236" t="n">
        <v>585.457644419</v>
      </c>
      <c r="I81" s="236" t="n">
        <v>1305.329092289</v>
      </c>
      <c r="J81" s="236" t="n">
        <v>743.686965087</v>
      </c>
      <c r="K81" s="236" t="n">
        <v>7145.54156267198</v>
      </c>
      <c r="L81" s="236" t="n">
        <v>5576.27872197701</v>
      </c>
      <c r="M81" s="236" t="n">
        <v>410.176739217</v>
      </c>
      <c r="N81" s="236" t="n">
        <v>3205.841143159</v>
      </c>
      <c r="O81" s="236" t="n">
        <v>2655.102336532</v>
      </c>
      <c r="P81" s="236" t="n">
        <v>2797.727937294</v>
      </c>
      <c r="Q81" s="236" t="n">
        <v>782.380239609</v>
      </c>
      <c r="R81" s="236" t="n">
        <v>3030.813486718</v>
      </c>
      <c r="S81" s="244" t="n">
        <v>134.777484022</v>
      </c>
      <c r="T81" s="237" t="n">
        <f aca="false">SUM(C81:S81)</f>
        <v>38329.097356225</v>
      </c>
      <c r="U81" s="241" t="n">
        <f aca="false">(T81-T77)/T77</f>
        <v>-0.0176599280383932</v>
      </c>
    </row>
    <row r="82" customFormat="false" ht="12.75" hidden="false" customHeight="false" outlineLevel="0" collapsed="false">
      <c r="B82" s="238" t="s">
        <v>213</v>
      </c>
      <c r="C82" s="239" t="n">
        <v>7778.891644872</v>
      </c>
      <c r="D82" s="239" t="n">
        <v>975.401879414</v>
      </c>
      <c r="E82" s="239" t="n">
        <v>1445.170322717</v>
      </c>
      <c r="F82" s="239" t="n">
        <v>70.383649786</v>
      </c>
      <c r="G82" s="239" t="n">
        <v>921.268432174</v>
      </c>
      <c r="H82" s="239" t="n">
        <v>590.921767276</v>
      </c>
      <c r="I82" s="239" t="n">
        <v>1207.136607101</v>
      </c>
      <c r="J82" s="239" t="n">
        <v>803.554832586</v>
      </c>
      <c r="K82" s="239" t="n">
        <v>7578.54117819901</v>
      </c>
      <c r="L82" s="239" t="n">
        <v>5249.862375045</v>
      </c>
      <c r="M82" s="239" t="n">
        <v>379.658602714</v>
      </c>
      <c r="N82" s="239" t="n">
        <v>2806.751170592</v>
      </c>
      <c r="O82" s="239" t="n">
        <v>2836.460492499</v>
      </c>
      <c r="P82" s="239" t="n">
        <v>2625.893977796</v>
      </c>
      <c r="Q82" s="239" t="n">
        <v>801.175433016</v>
      </c>
      <c r="R82" s="239" t="n">
        <v>4027.194836818</v>
      </c>
      <c r="S82" s="242" t="n">
        <v>119.550971062</v>
      </c>
      <c r="T82" s="228" t="n">
        <f aca="false">SUM(C82:S82)</f>
        <v>40217.818173667</v>
      </c>
      <c r="U82" s="240" t="n">
        <f aca="false">(T82-T78)/T78</f>
        <v>0.0938472808393557</v>
      </c>
    </row>
    <row r="83" customFormat="false" ht="12.75" hidden="false" customHeight="false" outlineLevel="0" collapsed="false">
      <c r="B83" s="230" t="s">
        <v>214</v>
      </c>
      <c r="C83" s="231" t="n">
        <v>8330.37642556</v>
      </c>
      <c r="D83" s="231" t="n">
        <v>987.980832344</v>
      </c>
      <c r="E83" s="231" t="n">
        <v>1518.594685154</v>
      </c>
      <c r="F83" s="231" t="n">
        <v>200.925484205</v>
      </c>
      <c r="G83" s="231" t="n">
        <v>776.217486747</v>
      </c>
      <c r="H83" s="231" t="n">
        <v>658.976579513</v>
      </c>
      <c r="I83" s="231" t="n">
        <v>1289.64983394</v>
      </c>
      <c r="J83" s="231" t="n">
        <v>870.415265163</v>
      </c>
      <c r="K83" s="231" t="n">
        <v>7371.73331564401</v>
      </c>
      <c r="L83" s="231" t="n">
        <v>5727.845435976</v>
      </c>
      <c r="M83" s="231" t="n">
        <v>463.19081265</v>
      </c>
      <c r="N83" s="231" t="n">
        <v>2940.704472051</v>
      </c>
      <c r="O83" s="231" t="n">
        <v>3057.538553983</v>
      </c>
      <c r="P83" s="231" t="n">
        <v>3133.191820223</v>
      </c>
      <c r="Q83" s="231" t="n">
        <v>852.389577819</v>
      </c>
      <c r="R83" s="231" t="n">
        <v>4090.564936038</v>
      </c>
      <c r="S83" s="243" t="n">
        <v>139.077076187</v>
      </c>
      <c r="T83" s="233" t="n">
        <f aca="false">SUM(C83:S83)</f>
        <v>42409.372593197</v>
      </c>
      <c r="U83" s="234" t="n">
        <f aca="false">(T83-T79)/T79</f>
        <v>0.0238364179707626</v>
      </c>
    </row>
    <row r="84" customFormat="false" ht="12.75" hidden="false" customHeight="false" outlineLevel="0" collapsed="false">
      <c r="B84" s="230" t="s">
        <v>215</v>
      </c>
      <c r="C84" s="231" t="n">
        <v>7495.269051857</v>
      </c>
      <c r="D84" s="231" t="n">
        <v>1066.086405105</v>
      </c>
      <c r="E84" s="231" t="n">
        <v>1405.104200661</v>
      </c>
      <c r="F84" s="231" t="n">
        <v>235.605020522</v>
      </c>
      <c r="G84" s="231" t="n">
        <v>769.033291079</v>
      </c>
      <c r="H84" s="231" t="n">
        <v>707.798618483</v>
      </c>
      <c r="I84" s="231" t="n">
        <v>1226.989259973</v>
      </c>
      <c r="J84" s="231" t="n">
        <v>992.214539116</v>
      </c>
      <c r="K84" s="231" t="n">
        <v>7846.35915435299</v>
      </c>
      <c r="L84" s="231" t="n">
        <v>4672.047459117</v>
      </c>
      <c r="M84" s="231" t="n">
        <v>478.359497782</v>
      </c>
      <c r="N84" s="231" t="n">
        <v>3098.102122401</v>
      </c>
      <c r="O84" s="231" t="n">
        <v>3023.706229354</v>
      </c>
      <c r="P84" s="231" t="n">
        <v>3544.785702755</v>
      </c>
      <c r="Q84" s="231" t="n">
        <v>775.776587319001</v>
      </c>
      <c r="R84" s="231" t="n">
        <v>3712.610786622</v>
      </c>
      <c r="S84" s="243" t="n">
        <v>184.040786663</v>
      </c>
      <c r="T84" s="233" t="n">
        <f aca="false">SUM(C84:S84)</f>
        <v>41233.888713162</v>
      </c>
      <c r="U84" s="234" t="n">
        <f aca="false">(T84-T80)/T80</f>
        <v>0.0805281383617328</v>
      </c>
    </row>
    <row r="85" customFormat="false" ht="13.5" hidden="false" customHeight="false" outlineLevel="0" collapsed="false">
      <c r="B85" s="230" t="s">
        <v>216</v>
      </c>
      <c r="C85" s="231" t="n">
        <v>7662.899755989</v>
      </c>
      <c r="D85" s="231" t="n">
        <v>1009.750016098</v>
      </c>
      <c r="E85" s="231" t="n">
        <v>1364.027976572</v>
      </c>
      <c r="F85" s="231" t="n">
        <v>177.06705087</v>
      </c>
      <c r="G85" s="231" t="n">
        <v>871.871644147</v>
      </c>
      <c r="H85" s="231" t="n">
        <v>662.009961107</v>
      </c>
      <c r="I85" s="231" t="n">
        <v>1234.819049554</v>
      </c>
      <c r="J85" s="231" t="n">
        <v>914.787824298</v>
      </c>
      <c r="K85" s="231" t="n">
        <v>7973.67016981698</v>
      </c>
      <c r="L85" s="231" t="n">
        <v>6051.610208144</v>
      </c>
      <c r="M85" s="231" t="n">
        <v>667.209560622</v>
      </c>
      <c r="N85" s="231" t="n">
        <v>2809.842785713</v>
      </c>
      <c r="O85" s="231" t="n">
        <v>2883.177260008</v>
      </c>
      <c r="P85" s="231" t="n">
        <v>3624.438332611</v>
      </c>
      <c r="Q85" s="231" t="n">
        <v>778.800652790001</v>
      </c>
      <c r="R85" s="231" t="n">
        <v>4032.718447457</v>
      </c>
      <c r="S85" s="243" t="n">
        <v>136.474748493</v>
      </c>
      <c r="T85" s="233" t="n">
        <f aca="false">SUM(C85:S85)</f>
        <v>42855.17544429</v>
      </c>
      <c r="U85" s="234" t="n">
        <f aca="false">(T85-T81)/T81</f>
        <v>0.118084651094188</v>
      </c>
    </row>
    <row r="86" customFormat="false" ht="12.75" hidden="false" customHeight="false" outlineLevel="0" collapsed="false">
      <c r="B86" s="238" t="str">
        <f aca="false">EXPT_VL!B86</f>
        <v>2015:1</v>
      </c>
      <c r="C86" s="239" t="n">
        <v>7151.982269729</v>
      </c>
      <c r="D86" s="239" t="n">
        <v>1057.327837207</v>
      </c>
      <c r="E86" s="239" t="n">
        <v>1253.947005607</v>
      </c>
      <c r="F86" s="239" t="n">
        <v>124.325459989</v>
      </c>
      <c r="G86" s="239" t="n">
        <v>1075.263131151</v>
      </c>
      <c r="H86" s="239" t="n">
        <v>650.476766242</v>
      </c>
      <c r="I86" s="239" t="n">
        <v>1279.845934518</v>
      </c>
      <c r="J86" s="239" t="n">
        <v>869.713123843</v>
      </c>
      <c r="K86" s="239" t="n">
        <v>7854.64240257199</v>
      </c>
      <c r="L86" s="239" t="n">
        <v>5831.7217742</v>
      </c>
      <c r="M86" s="239" t="n">
        <v>451.99968579</v>
      </c>
      <c r="N86" s="239" t="n">
        <v>2756.817008904</v>
      </c>
      <c r="O86" s="239" t="n">
        <v>2614.195867746</v>
      </c>
      <c r="P86" s="239" t="n">
        <v>2793.275014896</v>
      </c>
      <c r="Q86" s="239" t="n">
        <v>848.173278341</v>
      </c>
      <c r="R86" s="239" t="n">
        <v>3480.757830774</v>
      </c>
      <c r="S86" s="242" t="n">
        <v>145.554844209</v>
      </c>
      <c r="T86" s="228" t="n">
        <f aca="false">SUM(C86:S86)</f>
        <v>40240.019235718</v>
      </c>
      <c r="U86" s="240" t="n">
        <f aca="false">(T86-T82)/T82</f>
        <v>0.000552020548581782</v>
      </c>
    </row>
    <row r="87" customFormat="false" ht="12.75" hidden="false" customHeight="false" outlineLevel="0" collapsed="false">
      <c r="B87" s="230" t="str">
        <f aca="false">EXPT_VL!B87</f>
        <v>2015:2</v>
      </c>
      <c r="C87" s="231" t="n">
        <v>7980.447570841</v>
      </c>
      <c r="D87" s="231" t="n">
        <v>1079.665119669</v>
      </c>
      <c r="E87" s="231" t="n">
        <v>1543.190157767</v>
      </c>
      <c r="F87" s="231" t="n">
        <v>293.147924201</v>
      </c>
      <c r="G87" s="231" t="n">
        <v>1058.820964896</v>
      </c>
      <c r="H87" s="231" t="n">
        <v>667.088720329</v>
      </c>
      <c r="I87" s="231" t="n">
        <v>1346.37686946</v>
      </c>
      <c r="J87" s="231" t="n">
        <v>951.515180589</v>
      </c>
      <c r="K87" s="231" t="n">
        <v>8033.36538663699</v>
      </c>
      <c r="L87" s="231" t="n">
        <v>6024.155354938</v>
      </c>
      <c r="M87" s="231" t="n">
        <v>460.117941475</v>
      </c>
      <c r="N87" s="231" t="n">
        <v>3072.988723718</v>
      </c>
      <c r="O87" s="231" t="n">
        <v>2834.414507996</v>
      </c>
      <c r="P87" s="231" t="n">
        <v>2884.674967717</v>
      </c>
      <c r="Q87" s="231" t="n">
        <v>836.403929079001</v>
      </c>
      <c r="R87" s="231" t="n">
        <v>4522.809849414</v>
      </c>
      <c r="S87" s="243" t="n">
        <v>157.485188287</v>
      </c>
      <c r="T87" s="233" t="n">
        <f aca="false">SUM(C87:S87)</f>
        <v>43746.668357013</v>
      </c>
      <c r="U87" s="234" t="n">
        <f aca="false">(T87-T83)/T83</f>
        <v>0.0315330240002302</v>
      </c>
    </row>
    <row r="88" customFormat="false" ht="12.75" hidden="false" customHeight="false" outlineLevel="0" collapsed="false">
      <c r="B88" s="230" t="str">
        <f aca="false">EXPT_VL!B88</f>
        <v>2015:3</v>
      </c>
      <c r="C88" s="231" t="n">
        <v>6560.196495788</v>
      </c>
      <c r="D88" s="231" t="n">
        <v>1142.785756706</v>
      </c>
      <c r="E88" s="231" t="n">
        <v>1613.124275289</v>
      </c>
      <c r="F88" s="231" t="n">
        <v>369.261702908</v>
      </c>
      <c r="G88" s="231" t="n">
        <v>974.625716733</v>
      </c>
      <c r="H88" s="231" t="n">
        <v>618.077519019</v>
      </c>
      <c r="I88" s="231" t="n">
        <v>1365.813792671</v>
      </c>
      <c r="J88" s="231" t="n">
        <v>965.372926016999</v>
      </c>
      <c r="K88" s="231" t="n">
        <v>7835.62560681</v>
      </c>
      <c r="L88" s="231" t="n">
        <v>4901.860939163</v>
      </c>
      <c r="M88" s="231" t="n">
        <v>522.358185558</v>
      </c>
      <c r="N88" s="231" t="n">
        <v>3109.399282256</v>
      </c>
      <c r="O88" s="231" t="n">
        <v>2705.321470775</v>
      </c>
      <c r="P88" s="231" t="n">
        <v>2990.998478746</v>
      </c>
      <c r="Q88" s="231" t="n">
        <v>737.738834124</v>
      </c>
      <c r="R88" s="231" t="n">
        <v>4261.860472012</v>
      </c>
      <c r="S88" s="243" t="n">
        <v>156.013131141</v>
      </c>
      <c r="T88" s="233" t="n">
        <f aca="false">SUM(C88:S88)</f>
        <v>40830.434585716</v>
      </c>
      <c r="U88" s="234" t="n">
        <f aca="false">(T88-T84)/T84</f>
        <v>-0.00978452772797053</v>
      </c>
    </row>
    <row r="89" customFormat="false" ht="13.5" hidden="false" customHeight="false" outlineLevel="0" collapsed="false">
      <c r="B89" s="230" t="str">
        <f aca="false">EXPT_VL!B89</f>
        <v>2015:4</v>
      </c>
      <c r="C89" s="231" t="n">
        <v>7784.858430238</v>
      </c>
      <c r="D89" s="231" t="n">
        <v>1138.420968883</v>
      </c>
      <c r="E89" s="231" t="n">
        <v>1279.780141021</v>
      </c>
      <c r="F89" s="231" t="n">
        <v>248.102478814</v>
      </c>
      <c r="G89" s="231" t="n">
        <v>1079.051182391</v>
      </c>
      <c r="H89" s="231" t="n">
        <v>570.522846004</v>
      </c>
      <c r="I89" s="231" t="n">
        <v>1420.062760332</v>
      </c>
      <c r="J89" s="231" t="n">
        <v>958.686237801</v>
      </c>
      <c r="K89" s="231" t="n">
        <v>7906.08890645697</v>
      </c>
      <c r="L89" s="231" t="n">
        <v>5972.116486365</v>
      </c>
      <c r="M89" s="231" t="n">
        <v>396.863307425</v>
      </c>
      <c r="N89" s="231" t="n">
        <v>2758.376863854</v>
      </c>
      <c r="O89" s="231" t="n">
        <v>3003.24140412899</v>
      </c>
      <c r="P89" s="231" t="n">
        <v>3314.839487014</v>
      </c>
      <c r="Q89" s="231" t="n">
        <v>792.44167242</v>
      </c>
      <c r="R89" s="231" t="n">
        <v>4082.220199521</v>
      </c>
      <c r="S89" s="243" t="n">
        <v>139.765780988</v>
      </c>
      <c r="T89" s="233" t="n">
        <f aca="false">SUM(C89:S89)</f>
        <v>42845.439153657</v>
      </c>
      <c r="U89" s="234" t="n">
        <f aca="false">(T89-T85)/T85</f>
        <v>-0.000227190544247979</v>
      </c>
    </row>
    <row r="90" customFormat="false" ht="12.75" hidden="false" customHeight="false" outlineLevel="0" collapsed="false">
      <c r="B90" s="238" t="str">
        <f aca="false">EXPT_VL!B90</f>
        <v>2016:1</v>
      </c>
      <c r="C90" s="239" t="n">
        <v>7752.089251574</v>
      </c>
      <c r="D90" s="239" t="n">
        <v>1057.735770271</v>
      </c>
      <c r="E90" s="239" t="n">
        <v>1409.951821461</v>
      </c>
      <c r="F90" s="239" t="n">
        <v>70.453688181</v>
      </c>
      <c r="G90" s="239" t="n">
        <v>1163.128183043</v>
      </c>
      <c r="H90" s="239" t="n">
        <v>595.967099453</v>
      </c>
      <c r="I90" s="239" t="n">
        <v>1321.210415355</v>
      </c>
      <c r="J90" s="239" t="n">
        <v>874.073304193</v>
      </c>
      <c r="K90" s="239" t="n">
        <v>7262.69681315399</v>
      </c>
      <c r="L90" s="239" t="n">
        <v>5779.20314275</v>
      </c>
      <c r="M90" s="239" t="n">
        <v>411.694910303</v>
      </c>
      <c r="N90" s="239" t="n">
        <v>2745.110420508</v>
      </c>
      <c r="O90" s="239" t="n">
        <v>2572.828396746</v>
      </c>
      <c r="P90" s="239" t="n">
        <v>2719.31113783</v>
      </c>
      <c r="Q90" s="239" t="n">
        <v>800.061704057</v>
      </c>
      <c r="R90" s="239" t="n">
        <v>3602.853147141</v>
      </c>
      <c r="S90" s="242" t="n">
        <v>182.348459069</v>
      </c>
      <c r="T90" s="228" t="n">
        <f aca="false">SUM(C90:S90)</f>
        <v>40320.717665089</v>
      </c>
      <c r="U90" s="240" t="n">
        <f aca="false">(T90-T86)/T86</f>
        <v>0.00200542720663893</v>
      </c>
    </row>
    <row r="91" customFormat="false" ht="12.75" hidden="false" customHeight="false" outlineLevel="0" collapsed="false">
      <c r="B91" s="230" t="str">
        <f aca="false">EXPT_VL!B91</f>
        <v>2016:2</v>
      </c>
      <c r="C91" s="231" t="n">
        <v>8908.513175063</v>
      </c>
      <c r="D91" s="231" t="n">
        <v>1191.774482362</v>
      </c>
      <c r="E91" s="231" t="n">
        <v>1626.875841033</v>
      </c>
      <c r="F91" s="231" t="n">
        <v>225.766073898</v>
      </c>
      <c r="G91" s="231" t="n">
        <v>1051.729368516</v>
      </c>
      <c r="H91" s="231" t="n">
        <v>731.09200989</v>
      </c>
      <c r="I91" s="231" t="n">
        <v>1462.64570386</v>
      </c>
      <c r="J91" s="231" t="n">
        <v>1000.558889477</v>
      </c>
      <c r="K91" s="231" t="n">
        <v>7788.295019018</v>
      </c>
      <c r="L91" s="231" t="n">
        <v>5898.161659351</v>
      </c>
      <c r="M91" s="231" t="n">
        <v>459.516126809</v>
      </c>
      <c r="N91" s="231" t="n">
        <v>3310.823653016</v>
      </c>
      <c r="O91" s="231" t="n">
        <v>2769.071933367</v>
      </c>
      <c r="P91" s="231" t="n">
        <v>2403.935925114</v>
      </c>
      <c r="Q91" s="231" t="n">
        <v>872.075137092</v>
      </c>
      <c r="R91" s="231" t="n">
        <v>4212.459537045</v>
      </c>
      <c r="S91" s="243" t="n">
        <v>161.834194076</v>
      </c>
      <c r="T91" s="233" t="n">
        <f aca="false">SUM(C91:S91)</f>
        <v>44075.128728987</v>
      </c>
      <c r="U91" s="234" t="n">
        <f aca="false">(T91-T87)/T87</f>
        <v>0.00750823741121172</v>
      </c>
    </row>
    <row r="92" customFormat="false" ht="12.75" hidden="false" customHeight="false" outlineLevel="0" collapsed="false">
      <c r="B92" s="230" t="str">
        <f aca="false">EXPT_VL!B92</f>
        <v>2016:3</v>
      </c>
      <c r="C92" s="231" t="n">
        <v>8077.918617215</v>
      </c>
      <c r="D92" s="231" t="n">
        <v>1212.360285414</v>
      </c>
      <c r="E92" s="231" t="n">
        <v>1325.48353919</v>
      </c>
      <c r="F92" s="231" t="n">
        <v>383.734056359</v>
      </c>
      <c r="G92" s="231" t="n">
        <v>1027.860362521</v>
      </c>
      <c r="H92" s="231" t="n">
        <v>669.473612249</v>
      </c>
      <c r="I92" s="231" t="n">
        <v>1413.758407754</v>
      </c>
      <c r="J92" s="231" t="n">
        <v>996.913103361</v>
      </c>
      <c r="K92" s="231" t="n">
        <v>8024.80696519299</v>
      </c>
      <c r="L92" s="231" t="n">
        <v>4842.682719601</v>
      </c>
      <c r="M92" s="231" t="n">
        <v>506.9949523</v>
      </c>
      <c r="N92" s="231" t="n">
        <v>3191.777560651</v>
      </c>
      <c r="O92" s="231" t="n">
        <v>2850.151623567</v>
      </c>
      <c r="P92" s="231" t="n">
        <v>2875.501594407</v>
      </c>
      <c r="Q92" s="231" t="n">
        <v>785.33114911</v>
      </c>
      <c r="R92" s="231" t="n">
        <v>3570.96579103899</v>
      </c>
      <c r="S92" s="243" t="n">
        <v>165.78633579</v>
      </c>
      <c r="T92" s="233" t="n">
        <f aca="false">SUM(C92:S92)</f>
        <v>41921.500675721</v>
      </c>
      <c r="U92" s="234" t="n">
        <f aca="false">(T92-T88)/T88</f>
        <v>0.0267218828571241</v>
      </c>
    </row>
    <row r="93" customFormat="false" ht="12.75" hidden="false" customHeight="false" outlineLevel="0" collapsed="false">
      <c r="B93" s="230" t="str">
        <f aca="false">EXPT_VL!B93</f>
        <v>2016:4</v>
      </c>
      <c r="C93" s="231" t="n">
        <v>8151.718177063</v>
      </c>
      <c r="D93" s="231" t="n">
        <v>1100.958644439</v>
      </c>
      <c r="E93" s="231" t="n">
        <v>1273.425279976</v>
      </c>
      <c r="F93" s="231" t="n">
        <v>232.953660426</v>
      </c>
      <c r="G93" s="231" t="n">
        <v>1061.27439718</v>
      </c>
      <c r="H93" s="231" t="n">
        <v>703.201717263</v>
      </c>
      <c r="I93" s="231" t="n">
        <v>1366.384795393</v>
      </c>
      <c r="J93" s="231" t="n">
        <v>952.820793219</v>
      </c>
      <c r="K93" s="231" t="n">
        <v>8023.25332742398</v>
      </c>
      <c r="L93" s="231" t="n">
        <v>5972.392015774</v>
      </c>
      <c r="M93" s="231" t="n">
        <v>465.498473085</v>
      </c>
      <c r="N93" s="231" t="n">
        <v>3360.799766538</v>
      </c>
      <c r="O93" s="231" t="n">
        <v>2741.26140126</v>
      </c>
      <c r="P93" s="231" t="n">
        <v>3461.54756320999</v>
      </c>
      <c r="Q93" s="231" t="n">
        <v>809.704223211</v>
      </c>
      <c r="R93" s="231" t="n">
        <v>3822.065037408</v>
      </c>
      <c r="S93" s="243" t="n">
        <v>153.947790188</v>
      </c>
      <c r="T93" s="233" t="n">
        <f aca="false">SUM(C93:S93)</f>
        <v>43653.207063057</v>
      </c>
      <c r="U93" s="234" t="n">
        <f aca="false">(T93-T89)/T89</f>
        <v>0.0188530664023096</v>
      </c>
    </row>
    <row r="95" customFormat="false" ht="13.5" hidden="false" customHeight="false" outlineLevel="0" collapsed="false"/>
    <row r="96" customFormat="false" ht="12.75" hidden="false" customHeight="false" outlineLevel="0" collapsed="false">
      <c r="B96" s="238" t="str">
        <f aca="false">EXPT_VL!B96</f>
        <v>2017:1</v>
      </c>
      <c r="C96" s="239" t="n">
        <v>8926.492123494</v>
      </c>
      <c r="D96" s="239" t="n">
        <v>1202.993991938</v>
      </c>
      <c r="E96" s="239" t="n">
        <v>1387.015983798</v>
      </c>
      <c r="F96" s="239" t="n">
        <v>210.134761213</v>
      </c>
      <c r="G96" s="239" t="n">
        <v>1223.59934794</v>
      </c>
      <c r="H96" s="239" t="n">
        <v>701.07697714</v>
      </c>
      <c r="I96" s="239" t="n">
        <v>1335.268087823</v>
      </c>
      <c r="J96" s="239" t="n">
        <v>955.829612933</v>
      </c>
      <c r="K96" s="239" t="n">
        <v>8234.60521251397</v>
      </c>
      <c r="L96" s="239" t="n">
        <v>5918.950067576</v>
      </c>
      <c r="M96" s="239" t="n">
        <v>443.070886038</v>
      </c>
      <c r="N96" s="239" t="n">
        <v>3067.52590642</v>
      </c>
      <c r="O96" s="239" t="n">
        <v>2409.22604921601</v>
      </c>
      <c r="P96" s="239" t="n">
        <v>3471.64938373</v>
      </c>
      <c r="Q96" s="239" t="n">
        <v>918.924144213</v>
      </c>
      <c r="R96" s="239" t="n">
        <v>3448.321323415</v>
      </c>
      <c r="S96" s="242" t="n">
        <v>172.145987683</v>
      </c>
      <c r="T96" s="228" t="n">
        <f aca="false">SUM(C96:S96)</f>
        <v>44026.829847084</v>
      </c>
      <c r="U96" s="240" t="n">
        <f aca="false">(T96-T90)/T90</f>
        <v>0.0919158287999391</v>
      </c>
    </row>
    <row r="97" customFormat="false" ht="12.75" hidden="false" customHeight="false" outlineLevel="0" collapsed="false">
      <c r="B97" s="230" t="str">
        <f aca="false">EXPT_VL!B97</f>
        <v>2017:2</v>
      </c>
      <c r="C97" s="231" t="n">
        <v>8471.89235595</v>
      </c>
      <c r="D97" s="231" t="n">
        <v>1162.833788252</v>
      </c>
      <c r="E97" s="231" t="n">
        <v>1633.205634111</v>
      </c>
      <c r="F97" s="231" t="n">
        <v>413.049261187</v>
      </c>
      <c r="G97" s="231" t="n">
        <v>1178.705348671</v>
      </c>
      <c r="H97" s="231" t="n">
        <v>759.382338434</v>
      </c>
      <c r="I97" s="231" t="n">
        <v>1404.155466929</v>
      </c>
      <c r="J97" s="231" t="n">
        <v>1050.331825117</v>
      </c>
      <c r="K97" s="231" t="n">
        <v>8664.77867939099</v>
      </c>
      <c r="L97" s="231" t="n">
        <v>5694.32401791001</v>
      </c>
      <c r="M97" s="231" t="n">
        <v>520.614538451</v>
      </c>
      <c r="N97" s="231" t="n">
        <v>3221.232097523</v>
      </c>
      <c r="O97" s="231" t="n">
        <v>3005.370113523</v>
      </c>
      <c r="P97" s="231" t="n">
        <v>3572.217750373</v>
      </c>
      <c r="Q97" s="231" t="n">
        <v>902.014566840001</v>
      </c>
      <c r="R97" s="231" t="n">
        <v>4109.036850737</v>
      </c>
      <c r="S97" s="243" t="n">
        <v>169.069333114</v>
      </c>
      <c r="T97" s="233" t="n">
        <f aca="false">SUM(C97:S97)</f>
        <v>45932.213966513</v>
      </c>
      <c r="U97" s="234" t="n">
        <f aca="false">(T97-T91)/T91</f>
        <v>0.0421345391625515</v>
      </c>
    </row>
    <row r="98" customFormat="false" ht="12.75" hidden="false" customHeight="false" outlineLevel="0" collapsed="false">
      <c r="B98" s="230" t="str">
        <f aca="false">EXPT_VL!B98</f>
        <v>2017:3</v>
      </c>
      <c r="C98" s="231" t="n">
        <v>7549.940913459</v>
      </c>
      <c r="D98" s="231" t="n">
        <v>1262.590150942</v>
      </c>
      <c r="E98" s="231" t="n">
        <v>1556.307300775</v>
      </c>
      <c r="F98" s="231" t="n">
        <v>423.832004717</v>
      </c>
      <c r="G98" s="231" t="n">
        <v>1133.960069047</v>
      </c>
      <c r="H98" s="231" t="n">
        <v>700.186039689</v>
      </c>
      <c r="I98" s="231" t="n">
        <v>1293.741913327</v>
      </c>
      <c r="J98" s="231" t="n">
        <v>1041.426924235</v>
      </c>
      <c r="K98" s="231" t="n">
        <v>8888.89270195698</v>
      </c>
      <c r="L98" s="231" t="n">
        <v>5239.13240203299</v>
      </c>
      <c r="M98" s="231" t="n">
        <v>529.003553003</v>
      </c>
      <c r="N98" s="231" t="n">
        <v>3234.669327715</v>
      </c>
      <c r="O98" s="231" t="n">
        <v>3009.390702845</v>
      </c>
      <c r="P98" s="231" t="n">
        <v>3029.790832097</v>
      </c>
      <c r="Q98" s="231" t="n">
        <v>794.162011344001</v>
      </c>
      <c r="R98" s="231" t="n">
        <v>3601.716763131</v>
      </c>
      <c r="S98" s="243" t="n">
        <v>156.956953026</v>
      </c>
      <c r="T98" s="233" t="n">
        <f aca="false">SUM(C98:S98)</f>
        <v>43445.700563342</v>
      </c>
      <c r="U98" s="234" t="n">
        <f aca="false">(T98-T92)/T92</f>
        <v>0.03635842856417</v>
      </c>
    </row>
    <row r="99" customFormat="false" ht="13.5" hidden="false" customHeight="false" outlineLevel="0" collapsed="false">
      <c r="B99" s="235" t="str">
        <f aca="false">EXPT_VL!B99</f>
        <v>2017:4</v>
      </c>
      <c r="C99" s="236" t="n">
        <v>8915.812338855</v>
      </c>
      <c r="D99" s="236" t="n">
        <v>1252.275756102</v>
      </c>
      <c r="E99" s="236" t="n">
        <v>1655.343477034</v>
      </c>
      <c r="F99" s="236" t="n">
        <v>364.386318287</v>
      </c>
      <c r="G99" s="236" t="n">
        <v>1147.259070401</v>
      </c>
      <c r="H99" s="236" t="n">
        <v>688.522408456</v>
      </c>
      <c r="I99" s="236" t="n">
        <v>1493.051852871</v>
      </c>
      <c r="J99" s="236" t="n">
        <v>960.320189219</v>
      </c>
      <c r="K99" s="236" t="n">
        <v>8766.12094869998</v>
      </c>
      <c r="L99" s="236" t="n">
        <v>5940.908626158</v>
      </c>
      <c r="M99" s="236" t="n">
        <v>505.092264924</v>
      </c>
      <c r="N99" s="236" t="n">
        <v>3345.788942437</v>
      </c>
      <c r="O99" s="236" t="n">
        <v>3044.874072992</v>
      </c>
      <c r="P99" s="236" t="n">
        <v>3332.053775956</v>
      </c>
      <c r="Q99" s="236" t="n">
        <v>872.475281404001</v>
      </c>
      <c r="R99" s="236" t="n">
        <v>3913.57408144399</v>
      </c>
      <c r="S99" s="244" t="n">
        <v>148.70671915</v>
      </c>
      <c r="T99" s="237" t="n">
        <f aca="false">SUM(C99:S99)</f>
        <v>46346.56612439</v>
      </c>
      <c r="U99" s="241" t="n">
        <f aca="false">(T99-T93)/T93</f>
        <v>0.0616989963061009</v>
      </c>
    </row>
    <row r="100" customFormat="false" ht="12.75" hidden="false" customHeight="false" outlineLevel="0" collapsed="false">
      <c r="B100" s="245" t="str">
        <f aca="false">EXPT_VL!B100</f>
        <v>2018:1</v>
      </c>
      <c r="C100" s="246" t="n">
        <v>8707.071486237</v>
      </c>
      <c r="D100" s="246" t="n">
        <v>1179.411945398</v>
      </c>
      <c r="E100" s="246" t="n">
        <v>1183.271195716</v>
      </c>
      <c r="F100" s="246" t="n">
        <v>280.951974914</v>
      </c>
      <c r="G100" s="246" t="n">
        <v>894.179032944</v>
      </c>
      <c r="H100" s="246" t="n">
        <v>657.764022044</v>
      </c>
      <c r="I100" s="246" t="n">
        <v>1392.222952464</v>
      </c>
      <c r="J100" s="246" t="n">
        <v>929.952808133</v>
      </c>
      <c r="K100" s="246" t="n">
        <v>8443.33006860501</v>
      </c>
      <c r="L100" s="246" t="n">
        <v>6406.900995936</v>
      </c>
      <c r="M100" s="246" t="n">
        <v>425.103092965</v>
      </c>
      <c r="N100" s="246" t="n">
        <v>3254.968538626</v>
      </c>
      <c r="O100" s="246" t="n">
        <v>2309.900525927</v>
      </c>
      <c r="P100" s="246" t="n">
        <v>2837.227242798</v>
      </c>
      <c r="Q100" s="246" t="n">
        <v>876.453909360001</v>
      </c>
      <c r="R100" s="246" t="n">
        <v>3670.987460219</v>
      </c>
      <c r="S100" s="247" t="n">
        <v>149.368453869</v>
      </c>
      <c r="T100" s="248" t="n">
        <f aca="false">SUM(C100:S100)</f>
        <v>43599.065706155</v>
      </c>
      <c r="U100" s="249" t="n">
        <f aca="false">(T100-T96)/T96</f>
        <v>-0.00971598778323796</v>
      </c>
    </row>
    <row r="101" customFormat="false" ht="12.75" hidden="false" customHeight="false" outlineLevel="0" collapsed="false">
      <c r="B101" s="245" t="str">
        <f aca="false">EXPT_VL!B101</f>
        <v>2018:2</v>
      </c>
      <c r="C101" s="246" t="n">
        <v>10529.735564708</v>
      </c>
      <c r="D101" s="246" t="n">
        <v>1217.174095345</v>
      </c>
      <c r="E101" s="246" t="n">
        <v>1251.484543133</v>
      </c>
      <c r="F101" s="246" t="n">
        <v>413.259314063</v>
      </c>
      <c r="G101" s="246" t="n">
        <v>1067.359006828</v>
      </c>
      <c r="H101" s="246" t="n">
        <v>680.063285969</v>
      </c>
      <c r="I101" s="246" t="n">
        <v>1530.628885603</v>
      </c>
      <c r="J101" s="246" t="n">
        <v>1008.386476584</v>
      </c>
      <c r="K101" s="246" t="n">
        <v>8238.03186948801</v>
      </c>
      <c r="L101" s="246" t="n">
        <v>6322.71931058999</v>
      </c>
      <c r="M101" s="246" t="n">
        <v>475.679894063</v>
      </c>
      <c r="N101" s="246" t="n">
        <v>3705.670045219</v>
      </c>
      <c r="O101" s="246" t="n">
        <v>2574.224301559</v>
      </c>
      <c r="P101" s="246" t="n">
        <v>2940.713399265</v>
      </c>
      <c r="Q101" s="246" t="n">
        <v>921.112491686001</v>
      </c>
      <c r="R101" s="246" t="n">
        <v>3892.830484791</v>
      </c>
      <c r="S101" s="247" t="n">
        <v>182.927759824</v>
      </c>
      <c r="T101" s="248" t="n">
        <f aca="false">SUM(C101:S101)</f>
        <v>46952.000728718</v>
      </c>
      <c r="U101" s="249" t="n">
        <f aca="false">(T101-T97)/T97</f>
        <v>0.0222019945075691</v>
      </c>
    </row>
    <row r="102" customFormat="false" ht="12.75" hidden="false" customHeight="false" outlineLevel="0" collapsed="false">
      <c r="B102" s="245" t="str">
        <f aca="false">EXPT_VL!B102</f>
        <v>2018:3</v>
      </c>
      <c r="C102" s="246" t="n">
        <v>8837.052499243</v>
      </c>
      <c r="D102" s="246" t="n">
        <v>1303.228606374</v>
      </c>
      <c r="E102" s="246" t="n">
        <v>1750.863187242</v>
      </c>
      <c r="F102" s="246" t="n">
        <v>467.456426897</v>
      </c>
      <c r="G102" s="246" t="n">
        <v>964.079701449</v>
      </c>
      <c r="H102" s="246" t="n">
        <v>741.753851729</v>
      </c>
      <c r="I102" s="246" t="n">
        <v>1290.868460679</v>
      </c>
      <c r="J102" s="246" t="n">
        <v>970.327247319</v>
      </c>
      <c r="K102" s="246" t="n">
        <v>8571.198644353</v>
      </c>
      <c r="L102" s="246" t="n">
        <v>5523.505024552</v>
      </c>
      <c r="M102" s="246" t="n">
        <v>571.395999554</v>
      </c>
      <c r="N102" s="246" t="n">
        <v>3488.31775724</v>
      </c>
      <c r="O102" s="246" t="n">
        <v>2660.176833227</v>
      </c>
      <c r="P102" s="246" t="n">
        <v>3032.166052717</v>
      </c>
      <c r="Q102" s="246" t="n">
        <v>842.880797143</v>
      </c>
      <c r="R102" s="246" t="n">
        <v>3430.604934181</v>
      </c>
      <c r="S102" s="247" t="n">
        <v>234.659723253</v>
      </c>
      <c r="T102" s="248" t="n">
        <f aca="false">SUM(C102:S102)</f>
        <v>44680.535747152</v>
      </c>
      <c r="U102" s="249" t="n">
        <f aca="false">(T102-T98)/T98</f>
        <v>0.0284224944654692</v>
      </c>
    </row>
    <row r="103" customFormat="false" ht="13.5" hidden="false" customHeight="false" outlineLevel="0" collapsed="false">
      <c r="B103" s="235" t="str">
        <f aca="false">EXPT_VL!B103</f>
        <v>2018:4</v>
      </c>
      <c r="C103" s="236" t="n">
        <v>8743.790584964</v>
      </c>
      <c r="D103" s="236" t="n">
        <v>1320.952200398</v>
      </c>
      <c r="E103" s="236" t="n">
        <v>1152.360360053</v>
      </c>
      <c r="F103" s="236" t="n">
        <v>373.503834364</v>
      </c>
      <c r="G103" s="236" t="n">
        <v>908.057028508</v>
      </c>
      <c r="H103" s="236" t="n">
        <v>703.536987621</v>
      </c>
      <c r="I103" s="236" t="n">
        <v>1453.481166444</v>
      </c>
      <c r="J103" s="236" t="n">
        <v>985.420876372</v>
      </c>
      <c r="K103" s="236" t="n">
        <v>8770.89322442103</v>
      </c>
      <c r="L103" s="236" t="n">
        <v>6381.50874376</v>
      </c>
      <c r="M103" s="236" t="n">
        <v>535.863811654</v>
      </c>
      <c r="N103" s="236" t="n">
        <v>3593.819785709</v>
      </c>
      <c r="O103" s="236" t="n">
        <v>2679.031771433</v>
      </c>
      <c r="P103" s="236" t="n">
        <v>3387.273133082</v>
      </c>
      <c r="Q103" s="236" t="n">
        <v>934.296403692</v>
      </c>
      <c r="R103" s="236" t="n">
        <v>3871.076577237</v>
      </c>
      <c r="S103" s="244" t="n">
        <v>177.05070442</v>
      </c>
      <c r="T103" s="237" t="n">
        <f aca="false">SUM(C103:S103)</f>
        <v>45971.917194132</v>
      </c>
      <c r="U103" s="241" t="n">
        <f aca="false">(T103-T99)/T99</f>
        <v>-0.00808363944919715</v>
      </c>
    </row>
    <row r="104" customFormat="false" ht="12.75" hidden="false" customHeight="false" outlineLevel="0" collapsed="false">
      <c r="B104" s="245" t="str">
        <f aca="false">EXPT_VL!B104</f>
        <v>2019:1</v>
      </c>
      <c r="C104" s="246" t="n">
        <v>9379.971343571</v>
      </c>
      <c r="D104" s="246" t="n">
        <v>1205.366529845</v>
      </c>
      <c r="E104" s="246" t="n">
        <v>1222.261461182</v>
      </c>
      <c r="F104" s="246" t="n">
        <v>240.928159118</v>
      </c>
      <c r="G104" s="246" t="n">
        <v>709.588931986</v>
      </c>
      <c r="H104" s="246" t="n">
        <v>717.347916541999</v>
      </c>
      <c r="I104" s="246" t="n">
        <v>1331.113866345</v>
      </c>
      <c r="J104" s="246" t="n">
        <v>1083.125248727</v>
      </c>
      <c r="K104" s="246" t="n">
        <v>7946.92175746201</v>
      </c>
      <c r="L104" s="246" t="n">
        <v>6203.52445043099</v>
      </c>
      <c r="M104" s="246" t="n">
        <v>508.11115781</v>
      </c>
      <c r="N104" s="246" t="n">
        <v>3024.349939735</v>
      </c>
      <c r="O104" s="246" t="n">
        <v>2381.192462554</v>
      </c>
      <c r="P104" s="246" t="n">
        <v>3001.665336854</v>
      </c>
      <c r="Q104" s="246" t="n">
        <v>942.268820868</v>
      </c>
      <c r="R104" s="246" t="n">
        <v>3419.611990906</v>
      </c>
      <c r="S104" s="247" t="n">
        <v>205.210213448</v>
      </c>
      <c r="T104" s="248" t="n">
        <f aca="false">SUM(C104:S104)</f>
        <v>43522.559587384</v>
      </c>
      <c r="U104" s="249" t="n">
        <f aca="false">(T104-T100)/T100</f>
        <v>-0.00175476509718471</v>
      </c>
    </row>
  </sheetData>
  <mergeCells count="4">
    <mergeCell ref="F1:G1"/>
    <mergeCell ref="I1:J2"/>
    <mergeCell ref="AB1:AC1"/>
    <mergeCell ref="AE1:AF2"/>
  </mergeCells>
  <hyperlinks>
    <hyperlink ref="I1" location="Indice!A1" display="Índice"/>
    <hyperlink ref="AE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AP107"/>
  <sheetViews>
    <sheetView showFormulas="false" showGridLines="false" showRowColHeaders="false" showZeros="true" rightToLeft="false" tabSelected="false" showOutlineSymbols="true" defaultGridColor="true" view="normal" topLeftCell="A73" colorId="64" zoomScale="100" zoomScaleNormal="100" zoomScalePageLayoutView="100" workbookViewId="0">
      <selection pane="topLeft" activeCell="K111" activeCellId="0" sqref="K111"/>
    </sheetView>
  </sheetViews>
  <sheetFormatPr defaultRowHeight="12.75" zeroHeight="false" outlineLevelRow="0" outlineLevelCol="0"/>
  <cols>
    <col collapsed="false" customWidth="true" hidden="false" outlineLevel="0" max="1" min="1" style="0" width="4.98"/>
    <col collapsed="false" customWidth="true" hidden="false" outlineLevel="0" max="19" min="2" style="0" width="11.04"/>
    <col collapsed="false" customWidth="true" hidden="false" outlineLevel="0" max="21" min="20" style="0" width="16.97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B1" s="133" t="s">
        <v>275</v>
      </c>
      <c r="C1" s="27"/>
      <c r="D1" s="27"/>
      <c r="E1" s="27"/>
      <c r="F1" s="174" t="s">
        <v>234</v>
      </c>
      <c r="G1" s="174"/>
      <c r="I1" s="134" t="s">
        <v>0</v>
      </c>
      <c r="J1" s="134"/>
      <c r="X1" s="133" t="s">
        <v>275</v>
      </c>
      <c r="AB1" s="174" t="s">
        <v>234</v>
      </c>
      <c r="AC1" s="174"/>
      <c r="AE1" s="134" t="s">
        <v>0</v>
      </c>
      <c r="AF1" s="134"/>
    </row>
    <row r="2" customFormat="false" ht="15.75" hidden="false" customHeight="true" outlineLevel="0" collapsed="false">
      <c r="B2" s="21" t="s">
        <v>286</v>
      </c>
      <c r="C2" s="21"/>
      <c r="D2" s="21"/>
      <c r="E2" s="21"/>
      <c r="I2" s="134"/>
      <c r="J2" s="134"/>
      <c r="X2" s="219" t="s">
        <v>286</v>
      </c>
      <c r="AE2" s="134"/>
      <c r="AF2" s="134"/>
    </row>
    <row r="3" customFormat="false" ht="13.5" hidden="false" customHeight="false" outlineLevel="0" collapsed="false">
      <c r="B3" s="21" t="str">
        <f aca="false">EXPT_VL!B3</f>
        <v>Periodo:1995:1-2019:1</v>
      </c>
      <c r="C3" s="21"/>
      <c r="D3" s="21"/>
      <c r="X3" s="21" t="str">
        <f aca="false">EXPT_TN!$P$3</f>
        <v>Periodo:1995:1-2019:1</v>
      </c>
    </row>
    <row r="4" customFormat="false" ht="13.5" hidden="false" customHeight="false" outlineLevel="0" collapsed="false">
      <c r="B4" s="21" t="s">
        <v>17</v>
      </c>
      <c r="X4" s="21" t="s">
        <v>17</v>
      </c>
    </row>
    <row r="5" customFormat="false" ht="26.25" hidden="false" customHeight="true" outlineLevel="0" collapsed="false">
      <c r="B5" s="220" t="s">
        <v>124</v>
      </c>
      <c r="C5" s="221" t="s">
        <v>47</v>
      </c>
      <c r="D5" s="221" t="s">
        <v>67</v>
      </c>
      <c r="E5" s="221" t="s">
        <v>278</v>
      </c>
      <c r="F5" s="221" t="s">
        <v>69</v>
      </c>
      <c r="G5" s="221" t="s">
        <v>71</v>
      </c>
      <c r="H5" s="221" t="s">
        <v>72</v>
      </c>
      <c r="I5" s="221" t="s">
        <v>73</v>
      </c>
      <c r="J5" s="221" t="s">
        <v>74</v>
      </c>
      <c r="K5" s="221" t="s">
        <v>75</v>
      </c>
      <c r="L5" s="221" t="s">
        <v>76</v>
      </c>
      <c r="M5" s="221" t="s">
        <v>77</v>
      </c>
      <c r="N5" s="221" t="s">
        <v>78</v>
      </c>
      <c r="O5" s="221" t="s">
        <v>79</v>
      </c>
      <c r="P5" s="221" t="s">
        <v>80</v>
      </c>
      <c r="Q5" s="221" t="s">
        <v>82</v>
      </c>
      <c r="R5" s="221" t="s">
        <v>83</v>
      </c>
      <c r="S5" s="222" t="s">
        <v>112</v>
      </c>
      <c r="T5" s="223" t="s">
        <v>287</v>
      </c>
      <c r="U5" s="224" t="s">
        <v>127</v>
      </c>
      <c r="X5" s="225" t="s">
        <v>128</v>
      </c>
      <c r="Y5" s="221" t="s">
        <v>47</v>
      </c>
      <c r="Z5" s="221" t="s">
        <v>67</v>
      </c>
      <c r="AA5" s="221" t="s">
        <v>278</v>
      </c>
      <c r="AB5" s="221" t="s">
        <v>69</v>
      </c>
      <c r="AC5" s="221" t="s">
        <v>71</v>
      </c>
      <c r="AD5" s="221" t="s">
        <v>72</v>
      </c>
      <c r="AE5" s="221" t="s">
        <v>73</v>
      </c>
      <c r="AF5" s="221" t="s">
        <v>74</v>
      </c>
      <c r="AG5" s="221" t="s">
        <v>75</v>
      </c>
      <c r="AH5" s="221" t="s">
        <v>76</v>
      </c>
      <c r="AI5" s="221" t="s">
        <v>77</v>
      </c>
      <c r="AJ5" s="221" t="s">
        <v>78</v>
      </c>
      <c r="AK5" s="221" t="s">
        <v>79</v>
      </c>
      <c r="AL5" s="221" t="s">
        <v>80</v>
      </c>
      <c r="AM5" s="221" t="s">
        <v>82</v>
      </c>
      <c r="AN5" s="221" t="s">
        <v>83</v>
      </c>
      <c r="AO5" s="222" t="s">
        <v>112</v>
      </c>
      <c r="AP5" s="224" t="s">
        <v>129</v>
      </c>
    </row>
    <row r="6" customFormat="false" ht="13.5" hidden="false" customHeight="false" outlineLevel="0" collapsed="false">
      <c r="B6" s="226" t="s">
        <v>130</v>
      </c>
      <c r="C6" s="227" t="n">
        <v>8808.228009922</v>
      </c>
      <c r="D6" s="227" t="n">
        <v>785.910759474</v>
      </c>
      <c r="E6" s="227" t="n">
        <v>3086.482973132</v>
      </c>
      <c r="F6" s="227" t="n">
        <v>96.478870116</v>
      </c>
      <c r="G6" s="227" t="n">
        <v>1733.71600406</v>
      </c>
      <c r="H6" s="227" t="n">
        <v>512.495659268</v>
      </c>
      <c r="I6" s="227" t="n">
        <v>657.775705826</v>
      </c>
      <c r="J6" s="227" t="n">
        <v>157.651023828</v>
      </c>
      <c r="K6" s="227" t="n">
        <v>8776.738552961</v>
      </c>
      <c r="L6" s="227" t="n">
        <v>3416.715247315</v>
      </c>
      <c r="M6" s="227" t="n">
        <v>58.051888227</v>
      </c>
      <c r="N6" s="227" t="n">
        <v>4057.485787735</v>
      </c>
      <c r="O6" s="227" t="n">
        <v>1690.344079177</v>
      </c>
      <c r="P6" s="227" t="n">
        <v>2495.816626214</v>
      </c>
      <c r="Q6" s="227" t="n">
        <v>253.668913166</v>
      </c>
      <c r="R6" s="227" t="n">
        <v>4260.911517707</v>
      </c>
      <c r="S6" s="227" t="n">
        <v>67.521015831</v>
      </c>
      <c r="T6" s="228" t="n">
        <f aca="false">SUM(C6:S6)</f>
        <v>40915.992633959</v>
      </c>
      <c r="U6" s="229"/>
      <c r="X6" s="230" t="n">
        <v>1995</v>
      </c>
      <c r="Y6" s="231" t="n">
        <f aca="false">SUM(C6:C9)</f>
        <v>36633.944451265</v>
      </c>
      <c r="Z6" s="231" t="n">
        <f aca="false">SUM(D6:D9)</f>
        <v>3189.344939558</v>
      </c>
      <c r="AA6" s="231" t="n">
        <f aca="false">SUM(E6:E9)</f>
        <v>12501.30989772</v>
      </c>
      <c r="AB6" s="231" t="n">
        <f aca="false">SUM(F6:F9)</f>
        <v>892.300884867</v>
      </c>
      <c r="AC6" s="231" t="n">
        <f aca="false">SUM(G6:G9)</f>
        <v>6446.914494404</v>
      </c>
      <c r="AD6" s="231" t="n">
        <f aca="false">SUM(H6:H9)</f>
        <v>2799.791624635</v>
      </c>
      <c r="AE6" s="231" t="n">
        <f aca="false">SUM(I6:I9)</f>
        <v>2785.089668817</v>
      </c>
      <c r="AF6" s="231" t="n">
        <f aca="false">SUM(J6:J9)</f>
        <v>770.437563215</v>
      </c>
      <c r="AG6" s="231" t="n">
        <f aca="false">SUM(K6:K9)</f>
        <v>31930.209961827</v>
      </c>
      <c r="AH6" s="231" t="n">
        <f aca="false">SUM(L6:L9)</f>
        <v>12661.359047609</v>
      </c>
      <c r="AI6" s="231" t="n">
        <f aca="false">SUM(M6:M9)</f>
        <v>278.714393618</v>
      </c>
      <c r="AJ6" s="231" t="n">
        <f aca="false">SUM(N6:N9)</f>
        <v>15561.218516095</v>
      </c>
      <c r="AK6" s="231" t="n">
        <f aca="false">SUM(O6:O9)</f>
        <v>8509.607033198</v>
      </c>
      <c r="AL6" s="231" t="n">
        <f aca="false">SUM(P6:P9)</f>
        <v>9444.576051443</v>
      </c>
      <c r="AM6" s="231" t="n">
        <f aca="false">SUM(Q6:Q9)</f>
        <v>1192.318383797</v>
      </c>
      <c r="AN6" s="231" t="n">
        <f aca="false">SUM(R6:R9)</f>
        <v>16784.854921392</v>
      </c>
      <c r="AO6" s="231" t="n">
        <f aca="false">SUM(S6:S9)</f>
        <v>234.003776389</v>
      </c>
      <c r="AP6" s="232" t="n">
        <f aca="false">SUM(T6:T9)</f>
        <v>162615.995609849</v>
      </c>
    </row>
    <row r="7" customFormat="false" ht="12.75" hidden="false" customHeight="false" outlineLevel="0" collapsed="false">
      <c r="B7" s="230" t="s">
        <v>131</v>
      </c>
      <c r="C7" s="231" t="n">
        <v>8756.533956398</v>
      </c>
      <c r="D7" s="231" t="n">
        <v>771.126617788</v>
      </c>
      <c r="E7" s="231" t="n">
        <v>3079.585676473</v>
      </c>
      <c r="F7" s="231" t="n">
        <v>377.883326527</v>
      </c>
      <c r="G7" s="231" t="n">
        <v>1283.802014407</v>
      </c>
      <c r="H7" s="231" t="n">
        <v>806.03993162</v>
      </c>
      <c r="I7" s="231" t="n">
        <v>674.311000982</v>
      </c>
      <c r="J7" s="231" t="n">
        <v>172.79311262</v>
      </c>
      <c r="K7" s="231" t="n">
        <v>8191.199282646</v>
      </c>
      <c r="L7" s="231" t="n">
        <v>2950.163313866</v>
      </c>
      <c r="M7" s="231" t="n">
        <v>65.688110823</v>
      </c>
      <c r="N7" s="231" t="n">
        <v>3743.111763134</v>
      </c>
      <c r="O7" s="231" t="n">
        <v>2062.897543175</v>
      </c>
      <c r="P7" s="231" t="n">
        <v>1534.00340295</v>
      </c>
      <c r="Q7" s="231" t="n">
        <v>252.600953244</v>
      </c>
      <c r="R7" s="231" t="n">
        <v>3784.147648644</v>
      </c>
      <c r="S7" s="231" t="n">
        <v>56.379232541</v>
      </c>
      <c r="T7" s="233" t="n">
        <f aca="false">SUM(C7:S7)</f>
        <v>38562.266887838</v>
      </c>
      <c r="U7" s="234"/>
      <c r="X7" s="230" t="n">
        <v>1996</v>
      </c>
      <c r="Y7" s="231" t="n">
        <f aca="false">SUM(C10:C13)</f>
        <v>35815.29261321</v>
      </c>
      <c r="Z7" s="231" t="n">
        <f aca="false">SUM(D10:D13)</f>
        <v>3258.011831381</v>
      </c>
      <c r="AA7" s="231" t="n">
        <f aca="false">SUM(E10:E13)</f>
        <v>13293.843437047</v>
      </c>
      <c r="AB7" s="231" t="n">
        <f aca="false">SUM(F10:F13)</f>
        <v>1114.29648428</v>
      </c>
      <c r="AC7" s="231" t="n">
        <f aca="false">SUM(G10:G13)</f>
        <v>6661.566603474</v>
      </c>
      <c r="AD7" s="231" t="n">
        <f aca="false">SUM(H10:H13)</f>
        <v>2693.490247142</v>
      </c>
      <c r="AE7" s="231" t="n">
        <f aca="false">SUM(I10:I13)</f>
        <v>2547.394762635</v>
      </c>
      <c r="AF7" s="231" t="n">
        <f aca="false">SUM(J10:J13)</f>
        <v>698.216120428</v>
      </c>
      <c r="AG7" s="231" t="n">
        <f aca="false">SUM(K10:K13)</f>
        <v>31346.311496884</v>
      </c>
      <c r="AH7" s="231" t="n">
        <f aca="false">SUM(L10:L13)</f>
        <v>13158.518105355</v>
      </c>
      <c r="AI7" s="231" t="n">
        <f aca="false">SUM(M10:M13)</f>
        <v>365.002991412</v>
      </c>
      <c r="AJ7" s="231" t="n">
        <f aca="false">SUM(N10:N13)</f>
        <v>15532.853325861</v>
      </c>
      <c r="AK7" s="231" t="n">
        <f aca="false">SUM(O10:O13)</f>
        <v>10602.615689723</v>
      </c>
      <c r="AL7" s="231" t="n">
        <f aca="false">SUM(P10:P13)</f>
        <v>7443.602219373</v>
      </c>
      <c r="AM7" s="231" t="n">
        <f aca="false">SUM(Q10:Q13)</f>
        <v>1236.451643804</v>
      </c>
      <c r="AN7" s="231" t="n">
        <f aca="false">SUM(R10:R13)</f>
        <v>15953.096478973</v>
      </c>
      <c r="AO7" s="231" t="n">
        <f aca="false">SUM(S10:S13)</f>
        <v>255.468321901</v>
      </c>
      <c r="AP7" s="232" t="n">
        <f aca="false">SUM(T10:T13)</f>
        <v>161976.032372883</v>
      </c>
    </row>
    <row r="8" customFormat="false" ht="12.75" hidden="false" customHeight="false" outlineLevel="0" collapsed="false">
      <c r="B8" s="230" t="s">
        <v>132</v>
      </c>
      <c r="C8" s="231" t="n">
        <v>8944.782176603</v>
      </c>
      <c r="D8" s="231" t="n">
        <v>711.640329247</v>
      </c>
      <c r="E8" s="231" t="n">
        <v>2989.381212167</v>
      </c>
      <c r="F8" s="231" t="n">
        <v>212.23644191</v>
      </c>
      <c r="G8" s="231" t="n">
        <v>1268.482856975</v>
      </c>
      <c r="H8" s="231" t="n">
        <v>769.891727005</v>
      </c>
      <c r="I8" s="231" t="n">
        <v>678.55260089</v>
      </c>
      <c r="J8" s="231" t="n">
        <v>180.193813517</v>
      </c>
      <c r="K8" s="231" t="n">
        <v>7420.644432212</v>
      </c>
      <c r="L8" s="231" t="n">
        <v>3376.730350803</v>
      </c>
      <c r="M8" s="231" t="n">
        <v>71.140277314</v>
      </c>
      <c r="N8" s="231" t="n">
        <v>3885.834590413</v>
      </c>
      <c r="O8" s="231" t="n">
        <v>2433.971443286</v>
      </c>
      <c r="P8" s="231" t="n">
        <v>3242.930574508</v>
      </c>
      <c r="Q8" s="231" t="n">
        <v>335.004297087</v>
      </c>
      <c r="R8" s="231" t="n">
        <v>4337.917060069</v>
      </c>
      <c r="S8" s="231" t="n">
        <v>56.866378723</v>
      </c>
      <c r="T8" s="233" t="n">
        <f aca="false">SUM(C8:S8)</f>
        <v>40916.200562729</v>
      </c>
      <c r="U8" s="234"/>
      <c r="X8" s="230" t="n">
        <v>1997</v>
      </c>
      <c r="Y8" s="231" t="n">
        <f aca="false">SUM(C14:C17)</f>
        <v>38168.59465999</v>
      </c>
      <c r="Z8" s="231" t="n">
        <f aca="false">SUM(D14:D17)</f>
        <v>3827.546827721</v>
      </c>
      <c r="AA8" s="231" t="n">
        <f aca="false">SUM(E14:E17)</f>
        <v>12554.579990477</v>
      </c>
      <c r="AB8" s="231" t="n">
        <f aca="false">SUM(F14:F17)</f>
        <v>1314.656921565</v>
      </c>
      <c r="AC8" s="231" t="n">
        <f aca="false">SUM(G14:G17)</f>
        <v>7200.872183898</v>
      </c>
      <c r="AD8" s="231" t="n">
        <f aca="false">SUM(H14:H17)</f>
        <v>2300.482499115</v>
      </c>
      <c r="AE8" s="231" t="n">
        <f aca="false">SUM(I14:I17)</f>
        <v>2955.395034405</v>
      </c>
      <c r="AF8" s="231" t="n">
        <f aca="false">SUM(J14:J17)</f>
        <v>667.612145979</v>
      </c>
      <c r="AG8" s="231" t="n">
        <f aca="false">SUM(K14:K17)</f>
        <v>34224.160728342</v>
      </c>
      <c r="AH8" s="231" t="n">
        <f aca="false">SUM(L14:L17)</f>
        <v>13293.054661433</v>
      </c>
      <c r="AI8" s="231" t="n">
        <f aca="false">SUM(M14:M17)</f>
        <v>456.090339899</v>
      </c>
      <c r="AJ8" s="231" t="n">
        <f aca="false">SUM(N14:N17)</f>
        <v>16033.958753344</v>
      </c>
      <c r="AK8" s="231" t="n">
        <f aca="false">SUM(O14:O17)</f>
        <v>12165.482310723</v>
      </c>
      <c r="AL8" s="231" t="n">
        <f aca="false">SUM(P14:P17)</f>
        <v>7281.225450486</v>
      </c>
      <c r="AM8" s="231" t="n">
        <f aca="false">SUM(Q14:Q17)</f>
        <v>1389.122739258</v>
      </c>
      <c r="AN8" s="231" t="n">
        <f aca="false">SUM(R14:R17)</f>
        <v>16563.524591921</v>
      </c>
      <c r="AO8" s="231" t="n">
        <f aca="false">SUM(S14:S17)</f>
        <v>317.420600582</v>
      </c>
      <c r="AP8" s="232" t="n">
        <f aca="false">SUM(T14:T17)</f>
        <v>170713.780439138</v>
      </c>
    </row>
    <row r="9" customFormat="false" ht="13.5" hidden="false" customHeight="false" outlineLevel="0" collapsed="false">
      <c r="B9" s="235" t="s">
        <v>133</v>
      </c>
      <c r="C9" s="236" t="n">
        <v>10124.400308342</v>
      </c>
      <c r="D9" s="236" t="n">
        <v>920.667233049</v>
      </c>
      <c r="E9" s="236" t="n">
        <v>3345.860035948</v>
      </c>
      <c r="F9" s="236" t="n">
        <v>205.702246314</v>
      </c>
      <c r="G9" s="236" t="n">
        <v>2160.913618962</v>
      </c>
      <c r="H9" s="236" t="n">
        <v>711.364306742</v>
      </c>
      <c r="I9" s="236" t="n">
        <v>774.450361119</v>
      </c>
      <c r="J9" s="236" t="n">
        <v>259.79961325</v>
      </c>
      <c r="K9" s="236" t="n">
        <v>7541.627694008</v>
      </c>
      <c r="L9" s="236" t="n">
        <v>2917.750135625</v>
      </c>
      <c r="M9" s="236" t="n">
        <v>83.834117254</v>
      </c>
      <c r="N9" s="236" t="n">
        <v>3874.786374813</v>
      </c>
      <c r="O9" s="236" t="n">
        <v>2322.39396756</v>
      </c>
      <c r="P9" s="236" t="n">
        <v>2171.825447771</v>
      </c>
      <c r="Q9" s="236" t="n">
        <v>351.0442203</v>
      </c>
      <c r="R9" s="236" t="n">
        <v>4401.878694972</v>
      </c>
      <c r="S9" s="236" t="n">
        <v>53.237149294</v>
      </c>
      <c r="T9" s="237" t="n">
        <f aca="false">SUM(C9:S9)</f>
        <v>42221.535525323</v>
      </c>
      <c r="U9" s="234"/>
      <c r="X9" s="230" t="n">
        <v>1998</v>
      </c>
      <c r="Y9" s="231" t="n">
        <f aca="false">SUM(C18:C21)</f>
        <v>43668.019866104</v>
      </c>
      <c r="Z9" s="231" t="n">
        <f aca="false">SUM(D18:D21)</f>
        <v>3545.460543007</v>
      </c>
      <c r="AA9" s="231" t="n">
        <f aca="false">SUM(E18:E21)</f>
        <v>14907.130572741</v>
      </c>
      <c r="AB9" s="231" t="n">
        <f aca="false">SUM(F18:F21)</f>
        <v>1590.382507058</v>
      </c>
      <c r="AC9" s="231" t="n">
        <f aca="false">SUM(G18:G21)</f>
        <v>8179.135304139</v>
      </c>
      <c r="AD9" s="231" t="n">
        <f aca="false">SUM(H18:H21)</f>
        <v>2902.56254377</v>
      </c>
      <c r="AE9" s="231" t="n">
        <f aca="false">SUM(I18:I21)</f>
        <v>3223.945906767</v>
      </c>
      <c r="AF9" s="231" t="n">
        <f aca="false">SUM(J18:J21)</f>
        <v>888.086169597</v>
      </c>
      <c r="AG9" s="231" t="n">
        <f aca="false">SUM(K18:K21)</f>
        <v>35713.214057283</v>
      </c>
      <c r="AH9" s="231" t="n">
        <f aca="false">SUM(L18:L21)</f>
        <v>14629.022334258</v>
      </c>
      <c r="AI9" s="231" t="n">
        <f aca="false">SUM(M18:M21)</f>
        <v>554.450497631</v>
      </c>
      <c r="AJ9" s="231" t="n">
        <f aca="false">SUM(N18:N21)</f>
        <v>18161.808373215</v>
      </c>
      <c r="AK9" s="231" t="n">
        <f aca="false">SUM(O18:O21)</f>
        <v>13079.869344523</v>
      </c>
      <c r="AL9" s="231" t="n">
        <f aca="false">SUM(P18:P21)</f>
        <v>9059.002026683</v>
      </c>
      <c r="AM9" s="231" t="n">
        <f aca="false">SUM(Q18:Q21)</f>
        <v>2330.805467402</v>
      </c>
      <c r="AN9" s="231" t="n">
        <f aca="false">SUM(R18:R21)</f>
        <v>19126.796551493</v>
      </c>
      <c r="AO9" s="231" t="n">
        <f aca="false">SUM(S18:S21)</f>
        <v>385.431284652</v>
      </c>
      <c r="AP9" s="232" t="n">
        <f aca="false">SUM(T18:T21)</f>
        <v>191945.123350323</v>
      </c>
    </row>
    <row r="10" customFormat="false" ht="12.75" hidden="false" customHeight="false" outlineLevel="0" collapsed="false">
      <c r="B10" s="238" t="s">
        <v>134</v>
      </c>
      <c r="C10" s="239" t="n">
        <v>9068.346350705</v>
      </c>
      <c r="D10" s="239" t="n">
        <v>786.948431169</v>
      </c>
      <c r="E10" s="239" t="n">
        <v>3527.553148854</v>
      </c>
      <c r="F10" s="239" t="n">
        <v>287.38339706</v>
      </c>
      <c r="G10" s="239" t="n">
        <v>1734.130558541</v>
      </c>
      <c r="H10" s="239" t="n">
        <v>725.129894621</v>
      </c>
      <c r="I10" s="239" t="n">
        <v>783.097308541</v>
      </c>
      <c r="J10" s="239" t="n">
        <v>212.944519963</v>
      </c>
      <c r="K10" s="239" t="n">
        <v>8421.247570066</v>
      </c>
      <c r="L10" s="239" t="n">
        <v>3587.742777988</v>
      </c>
      <c r="M10" s="239" t="n">
        <v>86.401563536</v>
      </c>
      <c r="N10" s="239" t="n">
        <v>4039.066953393</v>
      </c>
      <c r="O10" s="239" t="n">
        <v>2572.840768506</v>
      </c>
      <c r="P10" s="239" t="n">
        <v>1841.02201853</v>
      </c>
      <c r="Q10" s="239" t="n">
        <v>355.076299654</v>
      </c>
      <c r="R10" s="239" t="n">
        <v>5101.663083194</v>
      </c>
      <c r="S10" s="239" t="n">
        <v>80.066066368</v>
      </c>
      <c r="T10" s="228" t="n">
        <f aca="false">SUM(C10:S10)</f>
        <v>43210.660710689</v>
      </c>
      <c r="U10" s="240" t="n">
        <f aca="false">(T10-T6)/T6</f>
        <v>0.0560824247198025</v>
      </c>
      <c r="X10" s="230" t="n">
        <v>1999</v>
      </c>
      <c r="Y10" s="231" t="n">
        <f aca="false">SUM(C22:C25)</f>
        <v>48807.775684154</v>
      </c>
      <c r="Z10" s="231" t="n">
        <f aca="false">SUM(D22:D25)</f>
        <v>3703.810327153</v>
      </c>
      <c r="AA10" s="231" t="n">
        <f aca="false">SUM(E22:E25)</f>
        <v>17262.463637048</v>
      </c>
      <c r="AB10" s="231" t="n">
        <f aca="false">SUM(F22:F25)</f>
        <v>1621.832984538</v>
      </c>
      <c r="AC10" s="231" t="n">
        <f aca="false">SUM(G22:G25)</f>
        <v>8348.370174798</v>
      </c>
      <c r="AD10" s="231" t="n">
        <f aca="false">SUM(H22:H25)</f>
        <v>3009.628395874</v>
      </c>
      <c r="AE10" s="231" t="n">
        <f aca="false">SUM(I22:I25)</f>
        <v>3372.812353868</v>
      </c>
      <c r="AF10" s="231" t="n">
        <f aca="false">SUM(J22:J25)</f>
        <v>970.385194325</v>
      </c>
      <c r="AG10" s="231" t="n">
        <f aca="false">SUM(K22:K25)</f>
        <v>40303.61729261</v>
      </c>
      <c r="AH10" s="231" t="n">
        <f aca="false">SUM(L22:L25)</f>
        <v>16041.379061135</v>
      </c>
      <c r="AI10" s="231" t="n">
        <f aca="false">SUM(M22:M25)</f>
        <v>852.262231739</v>
      </c>
      <c r="AJ10" s="231" t="n">
        <f aca="false">SUM(N22:N25)</f>
        <v>18065.350548105</v>
      </c>
      <c r="AK10" s="231" t="n">
        <f aca="false">SUM(O22:O25)</f>
        <v>14514.862013856</v>
      </c>
      <c r="AL10" s="231" t="n">
        <f aca="false">SUM(P22:P25)</f>
        <v>8895.669001021</v>
      </c>
      <c r="AM10" s="231" t="n">
        <f aca="false">SUM(Q22:Q25)</f>
        <v>1741.563535344</v>
      </c>
      <c r="AN10" s="231" t="n">
        <f aca="false">SUM(R22:R25)</f>
        <v>18472.082749175</v>
      </c>
      <c r="AO10" s="231" t="n">
        <f aca="false">SUM(S22:S25)</f>
        <v>387.374034998</v>
      </c>
      <c r="AP10" s="232" t="n">
        <f aca="false">SUM(T22:T25)</f>
        <v>206371.239219741</v>
      </c>
    </row>
    <row r="11" customFormat="false" ht="12.75" hidden="false" customHeight="false" outlineLevel="0" collapsed="false">
      <c r="B11" s="230" t="s">
        <v>135</v>
      </c>
      <c r="C11" s="231" t="n">
        <v>9336.859324889</v>
      </c>
      <c r="D11" s="231" t="n">
        <v>810.353829581</v>
      </c>
      <c r="E11" s="231" t="n">
        <v>3255.594696004</v>
      </c>
      <c r="F11" s="231" t="n">
        <v>337.428973733</v>
      </c>
      <c r="G11" s="231" t="n">
        <v>1738.42766556</v>
      </c>
      <c r="H11" s="231" t="n">
        <v>820.269639469</v>
      </c>
      <c r="I11" s="231" t="n">
        <v>606.475375608</v>
      </c>
      <c r="J11" s="231" t="n">
        <v>175.730972182</v>
      </c>
      <c r="K11" s="231" t="n">
        <v>7599.482760652</v>
      </c>
      <c r="L11" s="231" t="n">
        <v>2903.373488667</v>
      </c>
      <c r="M11" s="231" t="n">
        <v>85.21655686</v>
      </c>
      <c r="N11" s="231" t="n">
        <v>3765.499032239</v>
      </c>
      <c r="O11" s="231" t="n">
        <v>2527.247928861</v>
      </c>
      <c r="P11" s="231" t="n">
        <v>1744.330986722</v>
      </c>
      <c r="Q11" s="231" t="n">
        <v>278.608577117</v>
      </c>
      <c r="R11" s="231" t="n">
        <v>3859.238489064</v>
      </c>
      <c r="S11" s="231" t="n">
        <v>61.289895103</v>
      </c>
      <c r="T11" s="233" t="n">
        <f aca="false">SUM(C11:S11)</f>
        <v>39905.428192311</v>
      </c>
      <c r="U11" s="234" t="n">
        <f aca="false">(T11-T7)/T7</f>
        <v>0.0348309737179019</v>
      </c>
      <c r="X11" s="230" t="n">
        <v>2000</v>
      </c>
      <c r="Y11" s="231" t="n">
        <f aca="false">SUM(C26:C29)</f>
        <v>45513.668629695</v>
      </c>
      <c r="Z11" s="231" t="n">
        <f aca="false">SUM(D26:D29)</f>
        <v>3923.849631368</v>
      </c>
      <c r="AA11" s="231" t="n">
        <f aca="false">SUM(E26:E29)</f>
        <v>17838.110573119</v>
      </c>
      <c r="AB11" s="231" t="n">
        <f aca="false">SUM(F26:F29)</f>
        <v>1725.585827105</v>
      </c>
      <c r="AC11" s="231" t="n">
        <f aca="false">SUM(G26:G29)</f>
        <v>8910.826647269</v>
      </c>
      <c r="AD11" s="231" t="n">
        <f aca="false">SUM(H26:H29)</f>
        <v>2742.288395771</v>
      </c>
      <c r="AE11" s="231" t="n">
        <f aca="false">SUM(I26:I29)</f>
        <v>3465.618161619</v>
      </c>
      <c r="AF11" s="231" t="n">
        <f aca="false">SUM(J26:J29)</f>
        <v>1085.19920068</v>
      </c>
      <c r="AG11" s="231" t="n">
        <f aca="false">SUM(K26:K29)</f>
        <v>43351.111872132</v>
      </c>
      <c r="AH11" s="231" t="n">
        <f aca="false">SUM(L26:L29)</f>
        <v>16602.277930937</v>
      </c>
      <c r="AI11" s="231" t="n">
        <f aca="false">SUM(M26:M29)</f>
        <v>806.137570597</v>
      </c>
      <c r="AJ11" s="231" t="n">
        <f aca="false">SUM(N26:N29)</f>
        <v>20302.347207707</v>
      </c>
      <c r="AK11" s="231" t="n">
        <f aca="false">SUM(O26:O29)</f>
        <v>14758.341764436</v>
      </c>
      <c r="AL11" s="231" t="n">
        <f aca="false">SUM(P26:P29)</f>
        <v>14519.47592111</v>
      </c>
      <c r="AM11" s="231" t="n">
        <f aca="false">SUM(Q26:Q29)</f>
        <v>2113.335619565</v>
      </c>
      <c r="AN11" s="231" t="n">
        <f aca="false">SUM(R26:R29)</f>
        <v>22589.336011045</v>
      </c>
      <c r="AO11" s="231" t="n">
        <f aca="false">SUM(S26:S29)</f>
        <v>425.257500333</v>
      </c>
      <c r="AP11" s="232" t="n">
        <f aca="false">SUM(T26:T29)</f>
        <v>220672.768464488</v>
      </c>
    </row>
    <row r="12" customFormat="false" ht="12.75" hidden="false" customHeight="false" outlineLevel="0" collapsed="false">
      <c r="B12" s="230" t="s">
        <v>136</v>
      </c>
      <c r="C12" s="231" t="n">
        <v>9057.980070235</v>
      </c>
      <c r="D12" s="231" t="n">
        <v>826.002704112</v>
      </c>
      <c r="E12" s="231" t="n">
        <v>3271.478946114</v>
      </c>
      <c r="F12" s="231" t="n">
        <v>165.816265133</v>
      </c>
      <c r="G12" s="231" t="n">
        <v>1852.483932047</v>
      </c>
      <c r="H12" s="231" t="n">
        <v>540.290294954</v>
      </c>
      <c r="I12" s="231" t="n">
        <v>523.806035634</v>
      </c>
      <c r="J12" s="231" t="n">
        <v>144.534441161</v>
      </c>
      <c r="K12" s="231" t="n">
        <v>7309.632699413</v>
      </c>
      <c r="L12" s="231" t="n">
        <v>3098.975226693</v>
      </c>
      <c r="M12" s="231" t="n">
        <v>102.451274514</v>
      </c>
      <c r="N12" s="231" t="n">
        <v>3838.732575966</v>
      </c>
      <c r="O12" s="231" t="n">
        <v>2513.360277685</v>
      </c>
      <c r="P12" s="231" t="n">
        <v>1753.338614306</v>
      </c>
      <c r="Q12" s="231" t="n">
        <v>251.744080701</v>
      </c>
      <c r="R12" s="231" t="n">
        <v>3299.453766479</v>
      </c>
      <c r="S12" s="231" t="n">
        <v>58.516441997</v>
      </c>
      <c r="T12" s="233" t="n">
        <f aca="false">SUM(C12:S12)</f>
        <v>38608.597647144</v>
      </c>
      <c r="U12" s="234" t="n">
        <f aca="false">(T12-T8)/T8</f>
        <v>-0.0563982697280797</v>
      </c>
      <c r="X12" s="230" t="n">
        <v>2001</v>
      </c>
      <c r="Y12" s="231" t="n">
        <f aca="false">SUM(C30:C33)</f>
        <v>43084.215544208</v>
      </c>
      <c r="Z12" s="231" t="n">
        <f aca="false">SUM(D30:D33)</f>
        <v>3566.018723253</v>
      </c>
      <c r="AA12" s="231" t="n">
        <f aca="false">SUM(E30:E33)</f>
        <v>17325.612641812</v>
      </c>
      <c r="AB12" s="231" t="n">
        <f aca="false">SUM(F30:F33)</f>
        <v>1846.89418156</v>
      </c>
      <c r="AC12" s="231" t="n">
        <f aca="false">SUM(G30:G33)</f>
        <v>10005.329044223</v>
      </c>
      <c r="AD12" s="231" t="n">
        <f aca="false">SUM(H30:H33)</f>
        <v>2784.88557539</v>
      </c>
      <c r="AE12" s="231" t="n">
        <f aca="false">SUM(I30:I33)</f>
        <v>3912.865612506</v>
      </c>
      <c r="AF12" s="231" t="n">
        <f aca="false">SUM(J30:J33)</f>
        <v>940.977171322</v>
      </c>
      <c r="AG12" s="231" t="n">
        <f aca="false">SUM(K30:K33)</f>
        <v>44797.603184922</v>
      </c>
      <c r="AH12" s="231" t="n">
        <f aca="false">SUM(L30:L33)</f>
        <v>18451.860508541</v>
      </c>
      <c r="AI12" s="231" t="n">
        <f aca="false">SUM(M30:M33)</f>
        <v>927.88667428</v>
      </c>
      <c r="AJ12" s="231" t="n">
        <f aca="false">SUM(N30:N33)</f>
        <v>19808.866105779</v>
      </c>
      <c r="AK12" s="231" t="n">
        <f aca="false">SUM(O30:O33)</f>
        <v>14849.818968831</v>
      </c>
      <c r="AL12" s="231" t="n">
        <f aca="false">SUM(P30:P33)</f>
        <v>16652.83356472</v>
      </c>
      <c r="AM12" s="231" t="n">
        <f aca="false">SUM(Q30:Q33)</f>
        <v>1969.63123124</v>
      </c>
      <c r="AN12" s="231" t="n">
        <f aca="false">SUM(R30:R33)</f>
        <v>21383.944030967</v>
      </c>
      <c r="AO12" s="231" t="n">
        <f aca="false">SUM(S30:S33)</f>
        <v>437.209548451</v>
      </c>
      <c r="AP12" s="232" t="n">
        <f aca="false">SUM(T30:T33)</f>
        <v>222746.452312005</v>
      </c>
    </row>
    <row r="13" customFormat="false" ht="13.5" hidden="false" customHeight="false" outlineLevel="0" collapsed="false">
      <c r="B13" s="235" t="s">
        <v>137</v>
      </c>
      <c r="C13" s="236" t="n">
        <v>8352.106867381</v>
      </c>
      <c r="D13" s="236" t="n">
        <v>834.706866519</v>
      </c>
      <c r="E13" s="236" t="n">
        <v>3239.216646075</v>
      </c>
      <c r="F13" s="236" t="n">
        <v>323.667848354</v>
      </c>
      <c r="G13" s="236" t="n">
        <v>1336.524447326</v>
      </c>
      <c r="H13" s="236" t="n">
        <v>607.800418098</v>
      </c>
      <c r="I13" s="236" t="n">
        <v>634.016042852</v>
      </c>
      <c r="J13" s="236" t="n">
        <v>165.006187122</v>
      </c>
      <c r="K13" s="236" t="n">
        <v>8015.948466753</v>
      </c>
      <c r="L13" s="236" t="n">
        <v>3568.426612007</v>
      </c>
      <c r="M13" s="236" t="n">
        <v>90.933596502</v>
      </c>
      <c r="N13" s="236" t="n">
        <v>3889.554764263</v>
      </c>
      <c r="O13" s="236" t="n">
        <v>2989.166714671</v>
      </c>
      <c r="P13" s="236" t="n">
        <v>2104.910599815</v>
      </c>
      <c r="Q13" s="236" t="n">
        <v>351.022686332</v>
      </c>
      <c r="R13" s="236" t="n">
        <v>3692.741140236</v>
      </c>
      <c r="S13" s="236" t="n">
        <v>55.595918433</v>
      </c>
      <c r="T13" s="237" t="n">
        <f aca="false">SUM(C13:S13)</f>
        <v>40251.345822739</v>
      </c>
      <c r="U13" s="241" t="n">
        <f aca="false">(T13-T9)/T9</f>
        <v>-0.0466631466163127</v>
      </c>
      <c r="X13" s="230" t="n">
        <v>2002</v>
      </c>
      <c r="Y13" s="231" t="n">
        <f aca="false">SUM(C34:C37)</f>
        <v>38900.891574308</v>
      </c>
      <c r="Z13" s="231" t="n">
        <f aca="false">SUM(D34:D37)</f>
        <v>4511.491351976</v>
      </c>
      <c r="AA13" s="231" t="n">
        <f aca="false">SUM(E34:E37)</f>
        <v>19514.094336894</v>
      </c>
      <c r="AB13" s="231" t="n">
        <f aca="false">SUM(F34:F37)</f>
        <v>1947.633925465</v>
      </c>
      <c r="AC13" s="231" t="n">
        <f aca="false">SUM(G34:G37)</f>
        <v>9306.564698231</v>
      </c>
      <c r="AD13" s="231" t="n">
        <f aca="false">SUM(H34:H37)</f>
        <v>2742.940541877</v>
      </c>
      <c r="AE13" s="231" t="n">
        <f aca="false">SUM(I34:I37)</f>
        <v>3663.201057314</v>
      </c>
      <c r="AF13" s="231" t="n">
        <f aca="false">SUM(J34:J37)</f>
        <v>1064.816716776</v>
      </c>
      <c r="AG13" s="231" t="n">
        <f aca="false">SUM(K34:K37)</f>
        <v>46557.970686601</v>
      </c>
      <c r="AH13" s="231" t="n">
        <f aca="false">SUM(L34:L37)</f>
        <v>19918.365451024</v>
      </c>
      <c r="AI13" s="231" t="n">
        <f aca="false">SUM(M34:M37)</f>
        <v>963.909539126</v>
      </c>
      <c r="AJ13" s="231" t="n">
        <f aca="false">SUM(N34:N37)</f>
        <v>20978.053419404</v>
      </c>
      <c r="AK13" s="231" t="n">
        <f aca="false">SUM(O34:O37)</f>
        <v>25778.587930681</v>
      </c>
      <c r="AL13" s="231" t="n">
        <f aca="false">SUM(P34:P37)</f>
        <v>19136.832041774</v>
      </c>
      <c r="AM13" s="231" t="n">
        <f aca="false">SUM(Q34:Q37)</f>
        <v>2171.394232998</v>
      </c>
      <c r="AN13" s="231" t="n">
        <f aca="false">SUM(R34:R37)</f>
        <v>22354.737845733</v>
      </c>
      <c r="AO13" s="231" t="n">
        <f aca="false">SUM(S34:S37)</f>
        <v>413.413159113</v>
      </c>
      <c r="AP13" s="232" t="n">
        <f aca="false">SUM(T34:T37)</f>
        <v>239924.898509295</v>
      </c>
    </row>
    <row r="14" customFormat="false" ht="12.75" hidden="false" customHeight="false" outlineLevel="0" collapsed="false">
      <c r="B14" s="238" t="s">
        <v>138</v>
      </c>
      <c r="C14" s="239" t="n">
        <v>9444.700671695</v>
      </c>
      <c r="D14" s="239" t="n">
        <v>864.25307348</v>
      </c>
      <c r="E14" s="239" t="n">
        <v>3405.96022202</v>
      </c>
      <c r="F14" s="239" t="n">
        <v>287.553684046</v>
      </c>
      <c r="G14" s="239" t="n">
        <v>1800.855827827</v>
      </c>
      <c r="H14" s="239" t="n">
        <v>555.638409081</v>
      </c>
      <c r="I14" s="239" t="n">
        <v>713.889090682</v>
      </c>
      <c r="J14" s="239" t="n">
        <v>160.374219894</v>
      </c>
      <c r="K14" s="239" t="n">
        <v>8198.982138523</v>
      </c>
      <c r="L14" s="239" t="n">
        <v>3079.559825988</v>
      </c>
      <c r="M14" s="239" t="n">
        <v>108.43467127</v>
      </c>
      <c r="N14" s="239" t="n">
        <v>3554.517730718</v>
      </c>
      <c r="O14" s="239" t="n">
        <v>3057.845342129</v>
      </c>
      <c r="P14" s="239" t="n">
        <v>1507.534166401</v>
      </c>
      <c r="Q14" s="239" t="n">
        <v>321.684735526</v>
      </c>
      <c r="R14" s="239" t="n">
        <v>3136.206603564</v>
      </c>
      <c r="S14" s="239" t="n">
        <v>69.658366767</v>
      </c>
      <c r="T14" s="228" t="n">
        <f aca="false">SUM(C14:S14)</f>
        <v>40267.648779611</v>
      </c>
      <c r="U14" s="240" t="n">
        <f aca="false">(T14-T10)/T10</f>
        <v>-0.0681084686666222</v>
      </c>
      <c r="X14" s="230" t="n">
        <v>2003</v>
      </c>
      <c r="Y14" s="231" t="n">
        <f aca="false">SUM(C38:C41)</f>
        <v>40876.602899371</v>
      </c>
      <c r="Z14" s="231" t="n">
        <f aca="false">SUM(D38:D41)</f>
        <v>4418.34785812</v>
      </c>
      <c r="AA14" s="231" t="n">
        <f aca="false">SUM(E38:E41)</f>
        <v>18791.2212107</v>
      </c>
      <c r="AB14" s="231" t="n">
        <f aca="false">SUM(F38:F41)</f>
        <v>1800.78483707</v>
      </c>
      <c r="AC14" s="231" t="n">
        <f aca="false">SUM(G38:G41)</f>
        <v>9953.542976847</v>
      </c>
      <c r="AD14" s="231" t="n">
        <f aca="false">SUM(H38:H41)</f>
        <v>2643.754981416</v>
      </c>
      <c r="AE14" s="231" t="n">
        <f aca="false">SUM(I38:I41)</f>
        <v>3823.171347328</v>
      </c>
      <c r="AF14" s="231" t="n">
        <f aca="false">SUM(J38:J41)</f>
        <v>1257.666066113</v>
      </c>
      <c r="AG14" s="231" t="n">
        <f aca="false">SUM(K38:K41)</f>
        <v>49228.003155145</v>
      </c>
      <c r="AH14" s="231" t="n">
        <f aca="false">SUM(L38:L41)</f>
        <v>20282.281365958</v>
      </c>
      <c r="AI14" s="231" t="n">
        <f aca="false">SUM(M38:M41)</f>
        <v>1143.102981639</v>
      </c>
      <c r="AJ14" s="231" t="n">
        <f aca="false">SUM(N38:N41)</f>
        <v>21663.969604061</v>
      </c>
      <c r="AK14" s="231" t="n">
        <f aca="false">SUM(O38:O41)</f>
        <v>20941.806520287</v>
      </c>
      <c r="AL14" s="231" t="n">
        <f aca="false">SUM(P38:P41)</f>
        <v>18696.628045713</v>
      </c>
      <c r="AM14" s="231" t="n">
        <f aca="false">SUM(Q38:Q41)</f>
        <v>2187.122165327</v>
      </c>
      <c r="AN14" s="231" t="n">
        <f aca="false">SUM(R38:R41)</f>
        <v>23626.842413557</v>
      </c>
      <c r="AO14" s="231" t="n">
        <f aca="false">SUM(S38:S41)</f>
        <v>440.637633958</v>
      </c>
      <c r="AP14" s="232" t="n">
        <f aca="false">SUM(T38:T41)</f>
        <v>241775.48606261</v>
      </c>
    </row>
    <row r="15" customFormat="false" ht="12.75" hidden="false" customHeight="false" outlineLevel="0" collapsed="false">
      <c r="B15" s="230" t="s">
        <v>139</v>
      </c>
      <c r="C15" s="231" t="n">
        <v>8575.540025915</v>
      </c>
      <c r="D15" s="231" t="n">
        <v>986.422842258</v>
      </c>
      <c r="E15" s="231" t="n">
        <v>3184.112553172</v>
      </c>
      <c r="F15" s="231" t="n">
        <v>314.950098832</v>
      </c>
      <c r="G15" s="231" t="n">
        <v>1866.099497006</v>
      </c>
      <c r="H15" s="231" t="n">
        <v>654.703826743</v>
      </c>
      <c r="I15" s="231" t="n">
        <v>693.791806231</v>
      </c>
      <c r="J15" s="231" t="n">
        <v>172.793880849</v>
      </c>
      <c r="K15" s="231" t="n">
        <v>8578.262864758</v>
      </c>
      <c r="L15" s="231" t="n">
        <v>3540.688139996</v>
      </c>
      <c r="M15" s="231" t="n">
        <v>95.65686658</v>
      </c>
      <c r="N15" s="231" t="n">
        <v>4096.608892625</v>
      </c>
      <c r="O15" s="231" t="n">
        <v>3343.027259074</v>
      </c>
      <c r="P15" s="231" t="n">
        <v>2050.906316439</v>
      </c>
      <c r="Q15" s="231" t="n">
        <v>342.361797568</v>
      </c>
      <c r="R15" s="231" t="n">
        <v>3912.52173532</v>
      </c>
      <c r="S15" s="231" t="n">
        <v>85.714488894</v>
      </c>
      <c r="T15" s="233" t="n">
        <f aca="false">SUM(C15:S15)</f>
        <v>42494.16289226</v>
      </c>
      <c r="U15" s="234" t="n">
        <f aca="false">(T15-T11)/T11</f>
        <v>0.0648717434498745</v>
      </c>
      <c r="X15" s="230" t="n">
        <v>2004</v>
      </c>
      <c r="Y15" s="231" t="n">
        <f aca="false">SUM(C42:C45)</f>
        <v>41336.548746265</v>
      </c>
      <c r="Z15" s="231" t="n">
        <f aca="false">SUM(D42:D45)</f>
        <v>4734.841894725</v>
      </c>
      <c r="AA15" s="231" t="n">
        <f aca="false">SUM(E42:E45)</f>
        <v>20227.176777011</v>
      </c>
      <c r="AB15" s="231" t="n">
        <f aca="false">SUM(F42:F45)</f>
        <v>2317.154516115</v>
      </c>
      <c r="AC15" s="231" t="n">
        <f aca="false">SUM(G42:G45)</f>
        <v>9505.733827187</v>
      </c>
      <c r="AD15" s="231" t="n">
        <f aca="false">SUM(H42:H45)</f>
        <v>3251.493415556</v>
      </c>
      <c r="AE15" s="231" t="n">
        <f aca="false">SUM(I42:I45)</f>
        <v>4442.425525069</v>
      </c>
      <c r="AF15" s="231" t="n">
        <f aca="false">SUM(J42:J45)</f>
        <v>1440.140522254</v>
      </c>
      <c r="AG15" s="231" t="n">
        <f aca="false">SUM(K42:K45)</f>
        <v>52354.352028964</v>
      </c>
      <c r="AH15" s="231" t="n">
        <f aca="false">SUM(L42:L45)</f>
        <v>21775.078954906</v>
      </c>
      <c r="AI15" s="231" t="n">
        <f aca="false">SUM(M42:M45)</f>
        <v>1234.207173791</v>
      </c>
      <c r="AJ15" s="231" t="n">
        <f aca="false">SUM(N42:N45)</f>
        <v>23305.304738276</v>
      </c>
      <c r="AK15" s="231" t="n">
        <f aca="false">SUM(O42:O45)</f>
        <v>21026.240498607</v>
      </c>
      <c r="AL15" s="231" t="n">
        <f aca="false">SUM(P42:P45)</f>
        <v>20919.665213294</v>
      </c>
      <c r="AM15" s="231" t="n">
        <f aca="false">SUM(Q42:Q45)</f>
        <v>2305.654479916</v>
      </c>
      <c r="AN15" s="231" t="n">
        <f aca="false">SUM(R42:R45)</f>
        <v>26218.50406519</v>
      </c>
      <c r="AO15" s="231" t="n">
        <f aca="false">SUM(S42:S45)</f>
        <v>463.8624141</v>
      </c>
      <c r="AP15" s="232" t="n">
        <f aca="false">SUM(T42:T45)</f>
        <v>256858.384791226</v>
      </c>
    </row>
    <row r="16" customFormat="false" ht="12.75" hidden="false" customHeight="false" outlineLevel="0" collapsed="false">
      <c r="B16" s="230" t="s">
        <v>140</v>
      </c>
      <c r="C16" s="231" t="n">
        <v>10352.035091264</v>
      </c>
      <c r="D16" s="231" t="n">
        <v>922.004218302</v>
      </c>
      <c r="E16" s="231" t="n">
        <v>3013.635055407</v>
      </c>
      <c r="F16" s="231" t="n">
        <v>329.329243316</v>
      </c>
      <c r="G16" s="231" t="n">
        <v>1582.385231846</v>
      </c>
      <c r="H16" s="231" t="n">
        <v>527.307123922</v>
      </c>
      <c r="I16" s="231" t="n">
        <v>683.986642272</v>
      </c>
      <c r="J16" s="231" t="n">
        <v>148.288037928</v>
      </c>
      <c r="K16" s="231" t="n">
        <v>8136.567844563</v>
      </c>
      <c r="L16" s="231" t="n">
        <v>2949.002520856</v>
      </c>
      <c r="M16" s="231" t="n">
        <v>142.86630815</v>
      </c>
      <c r="N16" s="231" t="n">
        <v>4284.45718727</v>
      </c>
      <c r="O16" s="231" t="n">
        <v>2614.40412996</v>
      </c>
      <c r="P16" s="231" t="n">
        <v>1632.265176828</v>
      </c>
      <c r="Q16" s="231" t="n">
        <v>335.537180006</v>
      </c>
      <c r="R16" s="231" t="n">
        <v>5081.668168634</v>
      </c>
      <c r="S16" s="231" t="n">
        <v>75.537358275</v>
      </c>
      <c r="T16" s="233" t="n">
        <f aca="false">SUM(C16:S16)</f>
        <v>42811.276518799</v>
      </c>
      <c r="U16" s="234" t="n">
        <f aca="false">(T16-T12)/T12</f>
        <v>0.108853445288653</v>
      </c>
      <c r="X16" s="230" t="n">
        <v>2005</v>
      </c>
      <c r="Y16" s="231" t="n">
        <f aca="false">SUM(C46:C49)</f>
        <v>44911.211780887</v>
      </c>
      <c r="Z16" s="231" t="n">
        <f aca="false">SUM(D46:D49)</f>
        <v>5482.123243318</v>
      </c>
      <c r="AA16" s="231" t="n">
        <f aca="false">SUM(E46:E49)</f>
        <v>21154.811666211</v>
      </c>
      <c r="AB16" s="231" t="n">
        <f aca="false">SUM(F46:F49)</f>
        <v>2289.410189437</v>
      </c>
      <c r="AC16" s="231" t="n">
        <f aca="false">SUM(G46:G49)</f>
        <v>9239.993358707</v>
      </c>
      <c r="AD16" s="231" t="n">
        <f aca="false">SUM(H46:H49)</f>
        <v>3191.885874808</v>
      </c>
      <c r="AE16" s="231" t="n">
        <f aca="false">SUM(I46:I49)</f>
        <v>4736.798210647</v>
      </c>
      <c r="AF16" s="231" t="n">
        <f aca="false">SUM(J46:J49)</f>
        <v>1468.251687987</v>
      </c>
      <c r="AG16" s="231" t="n">
        <f aca="false">SUM(K46:K49)</f>
        <v>55516.901359184</v>
      </c>
      <c r="AH16" s="231" t="n">
        <f aca="false">SUM(L46:L49)</f>
        <v>23827.08473475</v>
      </c>
      <c r="AI16" s="231" t="n">
        <f aca="false">SUM(M46:M49)</f>
        <v>1308.794744224</v>
      </c>
      <c r="AJ16" s="231" t="n">
        <f aca="false">SUM(N46:N49)</f>
        <v>24176.812127214</v>
      </c>
      <c r="AK16" s="231" t="n">
        <f aca="false">SUM(O46:O49)</f>
        <v>20660.631194308</v>
      </c>
      <c r="AL16" s="231" t="n">
        <f aca="false">SUM(P46:P49)</f>
        <v>23940.81151331</v>
      </c>
      <c r="AM16" s="231" t="n">
        <f aca="false">SUM(Q46:Q49)</f>
        <v>2361.642994412</v>
      </c>
      <c r="AN16" s="231" t="n">
        <f aca="false">SUM(R46:R49)</f>
        <v>26679.33644695</v>
      </c>
      <c r="AO16" s="231" t="n">
        <f aca="false">SUM(S46:S49)</f>
        <v>432.063886607</v>
      </c>
      <c r="AP16" s="232" t="n">
        <f aca="false">SUM(T46:T49)</f>
        <v>271378.565012961</v>
      </c>
    </row>
    <row r="17" customFormat="false" ht="13.5" hidden="false" customHeight="false" outlineLevel="0" collapsed="false">
      <c r="B17" s="235" t="s">
        <v>141</v>
      </c>
      <c r="C17" s="236" t="n">
        <v>9796.318871116</v>
      </c>
      <c r="D17" s="236" t="n">
        <v>1054.866693681</v>
      </c>
      <c r="E17" s="236" t="n">
        <v>2950.872159878</v>
      </c>
      <c r="F17" s="236" t="n">
        <v>382.823895371</v>
      </c>
      <c r="G17" s="236" t="n">
        <v>1951.531627219</v>
      </c>
      <c r="H17" s="236" t="n">
        <v>562.833139369</v>
      </c>
      <c r="I17" s="236" t="n">
        <v>863.72749522</v>
      </c>
      <c r="J17" s="236" t="n">
        <v>186.156007308</v>
      </c>
      <c r="K17" s="236" t="n">
        <v>9310.347880498</v>
      </c>
      <c r="L17" s="236" t="n">
        <v>3723.804174593</v>
      </c>
      <c r="M17" s="236" t="n">
        <v>109.132493899</v>
      </c>
      <c r="N17" s="236" t="n">
        <v>4098.374942731</v>
      </c>
      <c r="O17" s="236" t="n">
        <v>3150.20557956</v>
      </c>
      <c r="P17" s="236" t="n">
        <v>2090.519790818</v>
      </c>
      <c r="Q17" s="236" t="n">
        <v>389.539026158</v>
      </c>
      <c r="R17" s="236" t="n">
        <v>4433.128084403</v>
      </c>
      <c r="S17" s="236" t="n">
        <v>86.510386646</v>
      </c>
      <c r="T17" s="237" t="n">
        <f aca="false">SUM(C17:S17)</f>
        <v>45140.692248468</v>
      </c>
      <c r="U17" s="241" t="n">
        <f aca="false">(T17-T13)/T13</f>
        <v>0.121470383804332</v>
      </c>
      <c r="X17" s="230" t="n">
        <v>2006</v>
      </c>
      <c r="Y17" s="231" t="n">
        <f aca="false">SUM(C50:C53)</f>
        <v>45814.971176756</v>
      </c>
      <c r="Z17" s="231" t="n">
        <f aca="false">SUM(D50:D53)</f>
        <v>4975.344570809</v>
      </c>
      <c r="AA17" s="231" t="n">
        <f aca="false">SUM(E50:E53)</f>
        <v>20533.563816946</v>
      </c>
      <c r="AB17" s="231" t="n">
        <f aca="false">SUM(F50:F53)</f>
        <v>2345.317048423</v>
      </c>
      <c r="AC17" s="231" t="n">
        <f aca="false">SUM(G50:G53)</f>
        <v>9400.473670012</v>
      </c>
      <c r="AD17" s="231" t="n">
        <f aca="false">SUM(H50:H53)</f>
        <v>2529.160666089</v>
      </c>
      <c r="AE17" s="231" t="n">
        <f aca="false">SUM(I50:I53)</f>
        <v>3905.269429624</v>
      </c>
      <c r="AF17" s="231" t="n">
        <f aca="false">SUM(J50:J53)</f>
        <v>1411.628293976</v>
      </c>
      <c r="AG17" s="231" t="n">
        <f aca="false">SUM(K50:K53)</f>
        <v>52515.75234538</v>
      </c>
      <c r="AH17" s="231" t="n">
        <f aca="false">SUM(L50:L53)</f>
        <v>24713.445771518</v>
      </c>
      <c r="AI17" s="231" t="n">
        <f aca="false">SUM(M50:M53)</f>
        <v>1727.480649047</v>
      </c>
      <c r="AJ17" s="231" t="n">
        <f aca="false">SUM(N50:N53)</f>
        <v>22709.702199966</v>
      </c>
      <c r="AK17" s="231" t="n">
        <f aca="false">SUM(O50:O53)</f>
        <v>21879.879233275</v>
      </c>
      <c r="AL17" s="231" t="n">
        <f aca="false">SUM(P50:P53)</f>
        <v>21882.278038492</v>
      </c>
      <c r="AM17" s="231" t="n">
        <f aca="false">SUM(Q50:Q53)</f>
        <v>2254.232435576</v>
      </c>
      <c r="AN17" s="231" t="n">
        <f aca="false">SUM(R50:R53)</f>
        <v>28828.229546865</v>
      </c>
      <c r="AO17" s="231" t="n">
        <f aca="false">SUM(S50:S53)</f>
        <v>365.934680361</v>
      </c>
      <c r="AP17" s="232" t="n">
        <f aca="false">SUM(T50:T53)</f>
        <v>267792.663573115</v>
      </c>
    </row>
    <row r="18" customFormat="false" ht="12.75" hidden="false" customHeight="false" outlineLevel="0" collapsed="false">
      <c r="B18" s="238" t="s">
        <v>142</v>
      </c>
      <c r="C18" s="239" t="n">
        <v>10389.04743013</v>
      </c>
      <c r="D18" s="239" t="n">
        <v>914.990327724</v>
      </c>
      <c r="E18" s="239" t="n">
        <v>3885.04443859</v>
      </c>
      <c r="F18" s="239" t="n">
        <v>336.961130416</v>
      </c>
      <c r="G18" s="239" t="n">
        <v>2092.184156266</v>
      </c>
      <c r="H18" s="239" t="n">
        <v>760.204698054</v>
      </c>
      <c r="I18" s="239" t="n">
        <v>809.073054346</v>
      </c>
      <c r="J18" s="239" t="n">
        <v>300.772973218</v>
      </c>
      <c r="K18" s="239" t="n">
        <v>9007.265841981</v>
      </c>
      <c r="L18" s="239" t="n">
        <v>3791.411085527</v>
      </c>
      <c r="M18" s="239" t="n">
        <v>110.568995819</v>
      </c>
      <c r="N18" s="239" t="n">
        <v>4083.265460745</v>
      </c>
      <c r="O18" s="239" t="n">
        <v>3232.800329796</v>
      </c>
      <c r="P18" s="239" t="n">
        <v>2142.794087668</v>
      </c>
      <c r="Q18" s="239" t="n">
        <v>390.183431277</v>
      </c>
      <c r="R18" s="239" t="n">
        <v>4799.241953352</v>
      </c>
      <c r="S18" s="239" t="n">
        <v>111.036578879</v>
      </c>
      <c r="T18" s="228" t="n">
        <f aca="false">SUM(C18:S18)</f>
        <v>47156.845973788</v>
      </c>
      <c r="U18" s="240" t="n">
        <f aca="false">(T18-T14)/T14</f>
        <v>0.171085161487384</v>
      </c>
      <c r="X18" s="230" t="n">
        <v>2007</v>
      </c>
      <c r="Y18" s="231" t="n">
        <f aca="false">SUM(C54:C57)</f>
        <v>51242.35729911</v>
      </c>
      <c r="Z18" s="231" t="n">
        <f aca="false">SUM(D54:D57)</f>
        <v>5145.993226065</v>
      </c>
      <c r="AA18" s="231" t="n">
        <f aca="false">SUM(E54:E57)</f>
        <v>20840.380737223</v>
      </c>
      <c r="AB18" s="231" t="n">
        <f aca="false">SUM(F54:F57)</f>
        <v>2535.452253926</v>
      </c>
      <c r="AC18" s="231" t="n">
        <f aca="false">SUM(G54:G57)</f>
        <v>10084.191958398</v>
      </c>
      <c r="AD18" s="231" t="n">
        <f aca="false">SUM(H54:H57)</f>
        <v>2521.607893545</v>
      </c>
      <c r="AE18" s="231" t="n">
        <f aca="false">SUM(I54:I57)</f>
        <v>4347.631148016</v>
      </c>
      <c r="AF18" s="231" t="n">
        <f aca="false">SUM(J54:J57)</f>
        <v>1735.021057092</v>
      </c>
      <c r="AG18" s="231" t="n">
        <f aca="false">SUM(K54:K57)</f>
        <v>57063.037552736</v>
      </c>
      <c r="AH18" s="231" t="n">
        <f aca="false">SUM(L54:L57)</f>
        <v>25511.143496868</v>
      </c>
      <c r="AI18" s="231" t="n">
        <f aca="false">SUM(M54:M57)</f>
        <v>1518.638218975</v>
      </c>
      <c r="AJ18" s="231" t="n">
        <f aca="false">SUM(N54:N57)</f>
        <v>23323.154837087</v>
      </c>
      <c r="AK18" s="231" t="n">
        <f aca="false">SUM(O54:O57)</f>
        <v>20195.382424422</v>
      </c>
      <c r="AL18" s="231" t="n">
        <f aca="false">SUM(P54:P57)</f>
        <v>20617.401744793</v>
      </c>
      <c r="AM18" s="231" t="n">
        <f aca="false">SUM(Q54:Q57)</f>
        <v>2153.731730371</v>
      </c>
      <c r="AN18" s="231" t="n">
        <f aca="false">SUM(R54:R57)</f>
        <v>28332.531204174</v>
      </c>
      <c r="AO18" s="231" t="n">
        <f aca="false">SUM(S54:S57)</f>
        <v>393.943579316</v>
      </c>
      <c r="AP18" s="232" t="n">
        <f aca="false">SUM(T54:T57)</f>
        <v>277561.600362117</v>
      </c>
    </row>
    <row r="19" customFormat="false" ht="12.75" hidden="false" customHeight="false" outlineLevel="0" collapsed="false">
      <c r="B19" s="230" t="s">
        <v>143</v>
      </c>
      <c r="C19" s="231" t="n">
        <v>10535.2548342</v>
      </c>
      <c r="D19" s="231" t="n">
        <v>994.894114602</v>
      </c>
      <c r="E19" s="231" t="n">
        <v>3995.574614826</v>
      </c>
      <c r="F19" s="231" t="n">
        <v>381.159242729</v>
      </c>
      <c r="G19" s="231" t="n">
        <v>2034.738597088</v>
      </c>
      <c r="H19" s="231" t="n">
        <v>713.224333797</v>
      </c>
      <c r="I19" s="231" t="n">
        <v>841.704527196</v>
      </c>
      <c r="J19" s="231" t="n">
        <v>184.129189223</v>
      </c>
      <c r="K19" s="231" t="n">
        <v>9338.495657301</v>
      </c>
      <c r="L19" s="231" t="n">
        <v>3140.740355031</v>
      </c>
      <c r="M19" s="231" t="n">
        <v>141.622160372</v>
      </c>
      <c r="N19" s="231" t="n">
        <v>4420.868661035</v>
      </c>
      <c r="O19" s="231" t="n">
        <v>3160.640151181</v>
      </c>
      <c r="P19" s="231" t="n">
        <v>2010.639350991</v>
      </c>
      <c r="Q19" s="231" t="n">
        <v>419.283799059</v>
      </c>
      <c r="R19" s="231" t="n">
        <v>5431.491588373</v>
      </c>
      <c r="S19" s="231" t="n">
        <v>98.090005442</v>
      </c>
      <c r="T19" s="233" t="n">
        <f aca="false">SUM(C19:S19)</f>
        <v>47842.551182446</v>
      </c>
      <c r="U19" s="234" t="n">
        <f aca="false">(T19-T15)/T15</f>
        <v>0.125861716672625</v>
      </c>
      <c r="X19" s="230" t="n">
        <v>2008</v>
      </c>
      <c r="Y19" s="231" t="n">
        <f aca="false">SUM(C58:C61)</f>
        <v>51576.26363665</v>
      </c>
      <c r="Z19" s="231" t="n">
        <f aca="false">SUM(D58:D61)</f>
        <v>5442.161872193</v>
      </c>
      <c r="AA19" s="231" t="n">
        <f aca="false">SUM(E58:E61)</f>
        <v>19532.981973809</v>
      </c>
      <c r="AB19" s="231" t="n">
        <f aca="false">SUM(F58:F61)</f>
        <v>2764.717573974</v>
      </c>
      <c r="AC19" s="231" t="n">
        <f aca="false">SUM(G58:G61)</f>
        <v>8221.038158583</v>
      </c>
      <c r="AD19" s="231" t="n">
        <f aca="false">SUM(H58:H61)</f>
        <v>3220.077396481</v>
      </c>
      <c r="AE19" s="231" t="n">
        <f aca="false">SUM(I58:I61)</f>
        <v>4804.312331023</v>
      </c>
      <c r="AF19" s="231" t="n">
        <f aca="false">SUM(J58:J61)</f>
        <v>1728.363676298</v>
      </c>
      <c r="AG19" s="231" t="n">
        <f aca="false">SUM(K58:K61)</f>
        <v>59811.660044164</v>
      </c>
      <c r="AH19" s="231" t="n">
        <f aca="false">SUM(L58:L61)</f>
        <v>27145.349925841</v>
      </c>
      <c r="AI19" s="231" t="n">
        <f aca="false">SUM(M58:M61)</f>
        <v>1889.755700303</v>
      </c>
      <c r="AJ19" s="231" t="n">
        <f aca="false">SUM(N58:N61)</f>
        <v>25308.204584032</v>
      </c>
      <c r="AK19" s="231" t="n">
        <f aca="false">SUM(O58:O61)</f>
        <v>21761.800825812</v>
      </c>
      <c r="AL19" s="231" t="n">
        <f aca="false">SUM(P58:P61)</f>
        <v>22293.164023791</v>
      </c>
      <c r="AM19" s="231" t="n">
        <f aca="false">SUM(Q58:Q61)</f>
        <v>2591.70595462</v>
      </c>
      <c r="AN19" s="231" t="n">
        <f aca="false">SUM(R58:R61)</f>
        <v>28029.416587067</v>
      </c>
      <c r="AO19" s="231" t="n">
        <f aca="false">SUM(S58:S61)</f>
        <v>565.22538705</v>
      </c>
      <c r="AP19" s="232" t="n">
        <f aca="false">SUM(T58:T61)</f>
        <v>286686.199651691</v>
      </c>
    </row>
    <row r="20" customFormat="false" ht="13.5" hidden="false" customHeight="true" outlineLevel="0" collapsed="false">
      <c r="B20" s="230" t="s">
        <v>144</v>
      </c>
      <c r="C20" s="231" t="n">
        <v>11054.548378101</v>
      </c>
      <c r="D20" s="231" t="n">
        <v>699.129482432</v>
      </c>
      <c r="E20" s="231" t="n">
        <v>3518.971890286</v>
      </c>
      <c r="F20" s="231" t="n">
        <v>357.499542256</v>
      </c>
      <c r="G20" s="231" t="n">
        <v>1697.044980705</v>
      </c>
      <c r="H20" s="231" t="n">
        <v>661.655213184</v>
      </c>
      <c r="I20" s="231" t="n">
        <v>763.522538256</v>
      </c>
      <c r="J20" s="231" t="n">
        <v>199.360068725</v>
      </c>
      <c r="K20" s="231" t="n">
        <v>8448.861070162</v>
      </c>
      <c r="L20" s="231" t="n">
        <v>3418.761880701</v>
      </c>
      <c r="M20" s="231" t="n">
        <v>126.53904164</v>
      </c>
      <c r="N20" s="231" t="n">
        <v>4670.121821861</v>
      </c>
      <c r="O20" s="231" t="n">
        <v>3057.899844105</v>
      </c>
      <c r="P20" s="231" t="n">
        <v>2157.230597877</v>
      </c>
      <c r="Q20" s="231" t="n">
        <v>517.499194833</v>
      </c>
      <c r="R20" s="231" t="n">
        <v>4518.522357749</v>
      </c>
      <c r="S20" s="231" t="n">
        <v>77.228211355</v>
      </c>
      <c r="T20" s="233" t="n">
        <f aca="false">SUM(C20:S20)</f>
        <v>45944.396114228</v>
      </c>
      <c r="U20" s="234" t="n">
        <f aca="false">(T20-T16)/T16</f>
        <v>0.0731844469541385</v>
      </c>
      <c r="X20" s="230" t="n">
        <v>2009</v>
      </c>
      <c r="Y20" s="231" t="n">
        <f aca="false">SUM(C62:C65)</f>
        <v>43734.468407884</v>
      </c>
      <c r="Z20" s="231" t="n">
        <f aca="false">SUM(D62:D65)</f>
        <v>3704.049351828</v>
      </c>
      <c r="AA20" s="231" t="n">
        <f aca="false">SUM(E62:E65)</f>
        <v>14098.261511435</v>
      </c>
      <c r="AB20" s="231" t="n">
        <f aca="false">SUM(F62:F65)</f>
        <v>2381.733349261</v>
      </c>
      <c r="AC20" s="231" t="n">
        <f aca="false">SUM(G62:G65)</f>
        <v>7277.039721337</v>
      </c>
      <c r="AD20" s="231" t="n">
        <f aca="false">SUM(H62:H65)</f>
        <v>2425.703293856</v>
      </c>
      <c r="AE20" s="231" t="n">
        <f aca="false">SUM(I62:I65)</f>
        <v>3982.600399898</v>
      </c>
      <c r="AF20" s="231" t="n">
        <f aca="false">SUM(J62:J65)</f>
        <v>1507.511007914</v>
      </c>
      <c r="AG20" s="231" t="n">
        <f aca="false">SUM(K62:K65)</f>
        <v>53129.966685156</v>
      </c>
      <c r="AH20" s="231" t="n">
        <f aca="false">SUM(L62:L65)</f>
        <v>19983.450564148</v>
      </c>
      <c r="AI20" s="231" t="n">
        <f aca="false">SUM(M62:M65)</f>
        <v>1331.877983111</v>
      </c>
      <c r="AJ20" s="231" t="n">
        <f aca="false">SUM(N62:N65)</f>
        <v>22673.31635397</v>
      </c>
      <c r="AK20" s="231" t="n">
        <f aca="false">SUM(O62:O65)</f>
        <v>16886.309124916</v>
      </c>
      <c r="AL20" s="231" t="n">
        <f aca="false">SUM(P62:P65)</f>
        <v>17319.304281288</v>
      </c>
      <c r="AM20" s="231" t="n">
        <f aca="false">SUM(Q62:Q65)</f>
        <v>1855.07019834</v>
      </c>
      <c r="AN20" s="231" t="n">
        <f aca="false">SUM(R62:R65)</f>
        <v>21838.175341699</v>
      </c>
      <c r="AO20" s="231" t="n">
        <f aca="false">SUM(S62:S65)</f>
        <v>521.62888645</v>
      </c>
      <c r="AP20" s="232" t="n">
        <f aca="false">SUM(T62:T65)</f>
        <v>234650.466462491</v>
      </c>
    </row>
    <row r="21" customFormat="false" ht="13.5" hidden="false" customHeight="false" outlineLevel="0" collapsed="false">
      <c r="B21" s="235" t="s">
        <v>145</v>
      </c>
      <c r="C21" s="236" t="n">
        <v>11689.169223673</v>
      </c>
      <c r="D21" s="236" t="n">
        <v>936.446618249</v>
      </c>
      <c r="E21" s="236" t="n">
        <v>3507.539629039</v>
      </c>
      <c r="F21" s="236" t="n">
        <v>514.762591657</v>
      </c>
      <c r="G21" s="236" t="n">
        <v>2355.16757008</v>
      </c>
      <c r="H21" s="236" t="n">
        <v>767.478298735</v>
      </c>
      <c r="I21" s="236" t="n">
        <v>809.645786969</v>
      </c>
      <c r="J21" s="236" t="n">
        <v>203.823938431</v>
      </c>
      <c r="K21" s="236" t="n">
        <v>8918.591487839</v>
      </c>
      <c r="L21" s="236" t="n">
        <v>4278.109012999</v>
      </c>
      <c r="M21" s="236" t="n">
        <v>175.7202998</v>
      </c>
      <c r="N21" s="236" t="n">
        <v>4987.552429574</v>
      </c>
      <c r="O21" s="236" t="n">
        <v>3628.529019441</v>
      </c>
      <c r="P21" s="236" t="n">
        <v>2748.337990147</v>
      </c>
      <c r="Q21" s="236" t="n">
        <v>1003.839042233</v>
      </c>
      <c r="R21" s="236" t="n">
        <v>4377.540652019</v>
      </c>
      <c r="S21" s="236" t="n">
        <v>99.076488976</v>
      </c>
      <c r="T21" s="237" t="n">
        <f aca="false">SUM(C21:S21)</f>
        <v>51001.330079861</v>
      </c>
      <c r="U21" s="241" t="n">
        <f aca="false">(T21-T17)/T17</f>
        <v>0.129830481976977</v>
      </c>
      <c r="X21" s="230" t="n">
        <v>2010</v>
      </c>
      <c r="Y21" s="231" t="n">
        <f aca="false">SUM(C66:C69)</f>
        <v>43345.410983299</v>
      </c>
      <c r="Z21" s="231" t="n">
        <f aca="false">SUM(D66:D69)</f>
        <v>3654.387929237</v>
      </c>
      <c r="AA21" s="231" t="n">
        <f aca="false">SUM(E66:E69)</f>
        <v>15055.513481924</v>
      </c>
      <c r="AB21" s="231" t="n">
        <f aca="false">SUM(F66:F69)</f>
        <v>2206.092754231</v>
      </c>
      <c r="AC21" s="231" t="n">
        <f aca="false">SUM(G66:G69)</f>
        <v>7442.672302165</v>
      </c>
      <c r="AD21" s="231" t="n">
        <f aca="false">SUM(H66:H69)</f>
        <v>2922.901295094</v>
      </c>
      <c r="AE21" s="231" t="n">
        <f aca="false">SUM(I66:I69)</f>
        <v>4356.200726475</v>
      </c>
      <c r="AF21" s="231" t="n">
        <f aca="false">SUM(J66:J69)</f>
        <v>1577.376787098</v>
      </c>
      <c r="AG21" s="231" t="n">
        <f aca="false">SUM(K66:K69)</f>
        <v>53329.999097631</v>
      </c>
      <c r="AH21" s="231" t="n">
        <f aca="false">SUM(L66:L69)</f>
        <v>20560.997419279</v>
      </c>
      <c r="AI21" s="231" t="n">
        <f aca="false">SUM(M66:M69)</f>
        <v>1261.93644314</v>
      </c>
      <c r="AJ21" s="231" t="n">
        <f aca="false">SUM(N66:N69)</f>
        <v>21874.206146348</v>
      </c>
      <c r="AK21" s="231" t="n">
        <f aca="false">SUM(O66:O69)</f>
        <v>16550.454731187</v>
      </c>
      <c r="AL21" s="231" t="n">
        <f aca="false">SUM(P66:P69)</f>
        <v>15957.719169059</v>
      </c>
      <c r="AM21" s="231" t="n">
        <f aca="false">SUM(Q66:Q69)</f>
        <v>2144.957068428</v>
      </c>
      <c r="AN21" s="231" t="n">
        <f aca="false">SUM(R66:R69)</f>
        <v>22789.322414371</v>
      </c>
      <c r="AO21" s="231" t="n">
        <f aca="false">SUM(S66:S69)</f>
        <v>564.024797744</v>
      </c>
      <c r="AP21" s="232" t="n">
        <f aca="false">SUM(T66:T69)</f>
        <v>235594.17354671</v>
      </c>
    </row>
    <row r="22" customFormat="false" ht="12.75" hidden="false" customHeight="false" outlineLevel="0" collapsed="false">
      <c r="B22" s="238" t="s">
        <v>146</v>
      </c>
      <c r="C22" s="239" t="n">
        <v>12416.315398502</v>
      </c>
      <c r="D22" s="239" t="n">
        <v>1038.297810374</v>
      </c>
      <c r="E22" s="239" t="n">
        <v>4012.51080277</v>
      </c>
      <c r="F22" s="239" t="n">
        <v>340.229330879</v>
      </c>
      <c r="G22" s="239" t="n">
        <v>2153.688585522</v>
      </c>
      <c r="H22" s="239" t="n">
        <v>833.38111369</v>
      </c>
      <c r="I22" s="239" t="n">
        <v>824.714042314</v>
      </c>
      <c r="J22" s="239" t="n">
        <v>240.763928307</v>
      </c>
      <c r="K22" s="239" t="n">
        <v>9942.131601439</v>
      </c>
      <c r="L22" s="239" t="n">
        <v>3691.765010733</v>
      </c>
      <c r="M22" s="239" t="n">
        <v>135.240937731</v>
      </c>
      <c r="N22" s="239" t="n">
        <v>4432.263689786</v>
      </c>
      <c r="O22" s="239" t="n">
        <v>3887.324066567</v>
      </c>
      <c r="P22" s="239" t="n">
        <v>2312.081887816</v>
      </c>
      <c r="Q22" s="239" t="n">
        <v>431.227758571</v>
      </c>
      <c r="R22" s="239" t="n">
        <v>4374.579428947</v>
      </c>
      <c r="S22" s="239" t="n">
        <v>105.028928797</v>
      </c>
      <c r="T22" s="228" t="n">
        <f aca="false">SUM(C22:S22)</f>
        <v>51171.544322745</v>
      </c>
      <c r="U22" s="240" t="n">
        <f aca="false">(T22-T18)/T18</f>
        <v>0.0851350056615015</v>
      </c>
      <c r="X22" s="230" t="str">
        <f aca="false">EXPT_TN!$P22</f>
        <v>2011</v>
      </c>
      <c r="Y22" s="231" t="n">
        <f aca="false">SUM(C70:C73)</f>
        <v>48517.919232717</v>
      </c>
      <c r="Z22" s="231" t="n">
        <f aca="false">SUM(D70:D73)</f>
        <v>4866.615520697</v>
      </c>
      <c r="AA22" s="231" t="n">
        <f aca="false">SUM(E70:E73)</f>
        <v>14464.280156456</v>
      </c>
      <c r="AB22" s="231" t="n">
        <f aca="false">SUM(F70:F73)</f>
        <v>2064.580335416</v>
      </c>
      <c r="AC22" s="231" t="n">
        <f aca="false">SUM(G70:G73)</f>
        <v>6119.562073692</v>
      </c>
      <c r="AD22" s="231" t="n">
        <f aca="false">SUM(H70:H73)</f>
        <v>2577.828576228</v>
      </c>
      <c r="AE22" s="231" t="n">
        <f aca="false">SUM(I70:I73)</f>
        <v>4256.197606608</v>
      </c>
      <c r="AF22" s="231" t="n">
        <f aca="false">SUM(J70:J73)</f>
        <v>1612.629897399</v>
      </c>
      <c r="AG22" s="231" t="n">
        <f aca="false">SUM(K70:K73)</f>
        <v>47410.219017505</v>
      </c>
      <c r="AH22" s="231" t="n">
        <f aca="false">SUM(L70:L73)</f>
        <v>18635.992655344</v>
      </c>
      <c r="AI22" s="231" t="n">
        <f aca="false">SUM(M70:M73)</f>
        <v>1374.904267529</v>
      </c>
      <c r="AJ22" s="231" t="n">
        <f aca="false">SUM(N70:N73)</f>
        <v>22462.951766468</v>
      </c>
      <c r="AK22" s="231" t="n">
        <f aca="false">SUM(O70:O73)</f>
        <v>15999.763852652</v>
      </c>
      <c r="AL22" s="231" t="n">
        <f aca="false">SUM(P70:P73)</f>
        <v>18270.669784934</v>
      </c>
      <c r="AM22" s="231" t="n">
        <f aca="false">SUM(Q70:Q73)</f>
        <v>2469.654692451</v>
      </c>
      <c r="AN22" s="231" t="n">
        <f aca="false">SUM(R70:R73)</f>
        <v>20365.142313886</v>
      </c>
      <c r="AO22" s="231" t="n">
        <f aca="false">SUM(S70:S73)</f>
        <v>726.384825871</v>
      </c>
      <c r="AP22" s="232" t="n">
        <f aca="false">SUM(T70:T73)</f>
        <v>232195.296575853</v>
      </c>
    </row>
    <row r="23" customFormat="false" ht="12.75" hidden="false" customHeight="false" outlineLevel="0" collapsed="false">
      <c r="B23" s="230" t="s">
        <v>148</v>
      </c>
      <c r="C23" s="231" t="n">
        <v>12047.098769539</v>
      </c>
      <c r="D23" s="231" t="n">
        <v>867.855454745</v>
      </c>
      <c r="E23" s="231" t="n">
        <v>4305.45274683</v>
      </c>
      <c r="F23" s="231" t="n">
        <v>381.767688932</v>
      </c>
      <c r="G23" s="231" t="n">
        <v>2069.711295276</v>
      </c>
      <c r="H23" s="231" t="n">
        <v>787.648643844</v>
      </c>
      <c r="I23" s="231" t="n">
        <v>835.268479699</v>
      </c>
      <c r="J23" s="231" t="n">
        <v>227.71921943</v>
      </c>
      <c r="K23" s="231" t="n">
        <v>9864.266201428</v>
      </c>
      <c r="L23" s="231" t="n">
        <v>4341.451867487</v>
      </c>
      <c r="M23" s="231" t="n">
        <v>275.293950729</v>
      </c>
      <c r="N23" s="231" t="n">
        <v>4714.583063462</v>
      </c>
      <c r="O23" s="231" t="n">
        <v>3556.816425793</v>
      </c>
      <c r="P23" s="231" t="n">
        <v>2215.531718802</v>
      </c>
      <c r="Q23" s="231" t="n">
        <v>426.964558977</v>
      </c>
      <c r="R23" s="231" t="n">
        <v>5097.2576562</v>
      </c>
      <c r="S23" s="231" t="n">
        <v>101.880315385</v>
      </c>
      <c r="T23" s="233" t="n">
        <f aca="false">SUM(C23:S23)</f>
        <v>52116.568056558</v>
      </c>
      <c r="U23" s="234" t="n">
        <f aca="false">(T23-T19)/T19</f>
        <v>0.0893350535972293</v>
      </c>
      <c r="X23" s="230" t="str">
        <f aca="false">EXPT_TN!$P23</f>
        <v>2012</v>
      </c>
      <c r="Y23" s="231" t="n">
        <f aca="false">SUM(C74:C77)</f>
        <v>49236.335634393</v>
      </c>
      <c r="Z23" s="231" t="n">
        <f aca="false">SUM(D74:D77)</f>
        <v>4334.326321109</v>
      </c>
      <c r="AA23" s="231" t="n">
        <f aca="false">SUM(E74:E77)</f>
        <v>15990.787762748</v>
      </c>
      <c r="AB23" s="231" t="n">
        <f aca="false">SUM(F74:F77)</f>
        <v>1955.931132951</v>
      </c>
      <c r="AC23" s="231" t="n">
        <f aca="false">SUM(G74:G77)</f>
        <v>5931.376998546</v>
      </c>
      <c r="AD23" s="231" t="n">
        <f aca="false">SUM(H74:H77)</f>
        <v>2390.925931812</v>
      </c>
      <c r="AE23" s="231" t="n">
        <f aca="false">SUM(I74:I77)</f>
        <v>4054.30305601</v>
      </c>
      <c r="AF23" s="231" t="n">
        <f aca="false">SUM(J74:J77)</f>
        <v>1848.77319852</v>
      </c>
      <c r="AG23" s="231" t="n">
        <f aca="false">SUM(K74:K77)</f>
        <v>45750.1528402219</v>
      </c>
      <c r="AH23" s="231" t="n">
        <f aca="false">SUM(L74:L77)</f>
        <v>16768.843674013</v>
      </c>
      <c r="AI23" s="231" t="n">
        <f aca="false">SUM(M74:M77)</f>
        <v>1247.997944411</v>
      </c>
      <c r="AJ23" s="231" t="n">
        <f aca="false">SUM(N74:N77)</f>
        <v>24416.699471126</v>
      </c>
      <c r="AK23" s="231" t="n">
        <f aca="false">SUM(O74:O77)</f>
        <v>17103.352049651</v>
      </c>
      <c r="AL23" s="231" t="n">
        <f aca="false">SUM(P74:P77)</f>
        <v>21558.320730057</v>
      </c>
      <c r="AM23" s="231" t="n">
        <f aca="false">SUM(Q74:Q77)</f>
        <v>2134.354810337</v>
      </c>
      <c r="AN23" s="231" t="n">
        <f aca="false">SUM(R74:R77)</f>
        <v>17597.07500436</v>
      </c>
      <c r="AO23" s="231" t="n">
        <f aca="false">SUM(S74:S77)</f>
        <v>562.935613351</v>
      </c>
      <c r="AP23" s="232" t="n">
        <f aca="false">SUM(T74:T77)</f>
        <v>232882.492173617</v>
      </c>
    </row>
    <row r="24" customFormat="false" ht="12.75" hidden="false" customHeight="false" outlineLevel="0" collapsed="false">
      <c r="B24" s="230" t="s">
        <v>150</v>
      </c>
      <c r="C24" s="231" t="n">
        <v>12750.759285986</v>
      </c>
      <c r="D24" s="231" t="n">
        <v>834.199274459</v>
      </c>
      <c r="E24" s="231" t="n">
        <v>4788.066772921</v>
      </c>
      <c r="F24" s="231" t="n">
        <v>471.68659305</v>
      </c>
      <c r="G24" s="231" t="n">
        <v>2215.943531394</v>
      </c>
      <c r="H24" s="231" t="n">
        <v>837.052769731</v>
      </c>
      <c r="I24" s="231" t="n">
        <v>788.861590717</v>
      </c>
      <c r="J24" s="231" t="n">
        <v>229.834416907</v>
      </c>
      <c r="K24" s="231" t="n">
        <v>9732.684941336</v>
      </c>
      <c r="L24" s="231" t="n">
        <v>3851.446055704</v>
      </c>
      <c r="M24" s="231" t="n">
        <v>224.218246764</v>
      </c>
      <c r="N24" s="231" t="n">
        <v>4348.610840315</v>
      </c>
      <c r="O24" s="231" t="n">
        <v>3281.90512556</v>
      </c>
      <c r="P24" s="231" t="n">
        <v>2330.821712115</v>
      </c>
      <c r="Q24" s="231" t="n">
        <v>379.551310385</v>
      </c>
      <c r="R24" s="231" t="n">
        <v>4537.05621324</v>
      </c>
      <c r="S24" s="231" t="n">
        <v>82.847139909</v>
      </c>
      <c r="T24" s="233" t="n">
        <f aca="false">SUM(C24:S24)</f>
        <v>51685.545820493</v>
      </c>
      <c r="U24" s="234" t="n">
        <f aca="false">(T24-T20)/T20</f>
        <v>0.124958649842545</v>
      </c>
      <c r="X24" s="230" t="n">
        <f aca="false">EXPT_TN!$P24</f>
        <v>2013</v>
      </c>
      <c r="Y24" s="231" t="n">
        <f aca="false">SUM(C78:C81)</f>
        <v>48199.080901823</v>
      </c>
      <c r="Z24" s="231" t="n">
        <f aca="false">SUM(D78:D81)</f>
        <v>4265.489167223</v>
      </c>
      <c r="AA24" s="231" t="n">
        <f aca="false">SUM(E78:E81)</f>
        <v>15337.13656428</v>
      </c>
      <c r="AB24" s="231" t="n">
        <f aca="false">SUM(F78:F81)</f>
        <v>1228.802844391</v>
      </c>
      <c r="AC24" s="231" t="n">
        <f aca="false">SUM(G78:G81)</f>
        <v>5333.376257428</v>
      </c>
      <c r="AD24" s="231" t="n">
        <f aca="false">SUM(H78:H81)</f>
        <v>2616.094034197</v>
      </c>
      <c r="AE24" s="231" t="n">
        <f aca="false">SUM(I78:I81)</f>
        <v>3854.612288676</v>
      </c>
      <c r="AF24" s="231" t="n">
        <f aca="false">SUM(J78:J81)</f>
        <v>1770.070253243</v>
      </c>
      <c r="AG24" s="231" t="n">
        <f aca="false">SUM(K78:K81)</f>
        <v>42532.852908864</v>
      </c>
      <c r="AH24" s="231" t="n">
        <f aca="false">SUM(L78:L81)</f>
        <v>18442.760253564</v>
      </c>
      <c r="AI24" s="231" t="n">
        <f aca="false">SUM(M78:M81)</f>
        <v>1442.384103331</v>
      </c>
      <c r="AJ24" s="231" t="n">
        <f aca="false">SUM(N78:N81)</f>
        <v>21779.349809615</v>
      </c>
      <c r="AK24" s="231" t="n">
        <f aca="false">SUM(O78:O81)</f>
        <v>15046.055556018</v>
      </c>
      <c r="AL24" s="231" t="n">
        <f aca="false">SUM(P78:P81)</f>
        <v>20600.484195323</v>
      </c>
      <c r="AM24" s="231" t="n">
        <f aca="false">SUM(Q78:Q81)</f>
        <v>2090.888286239</v>
      </c>
      <c r="AN24" s="231" t="n">
        <f aca="false">SUM(R78:R81)</f>
        <v>19165.196657347</v>
      </c>
      <c r="AO24" s="231" t="n">
        <f aca="false">SUM(S78:S81)</f>
        <v>546.046295436</v>
      </c>
      <c r="AP24" s="232" t="n">
        <f aca="false">SUM(T78:T81)</f>
        <v>224250.680376998</v>
      </c>
    </row>
    <row r="25" customFormat="false" ht="13.5" hidden="false" customHeight="false" outlineLevel="0" collapsed="false">
      <c r="B25" s="235" t="s">
        <v>151</v>
      </c>
      <c r="C25" s="236" t="n">
        <v>11593.602230127</v>
      </c>
      <c r="D25" s="236" t="n">
        <v>963.457787575</v>
      </c>
      <c r="E25" s="236" t="n">
        <v>4156.433314527</v>
      </c>
      <c r="F25" s="236" t="n">
        <v>428.149371677</v>
      </c>
      <c r="G25" s="236" t="n">
        <v>1909.026762606</v>
      </c>
      <c r="H25" s="236" t="n">
        <v>551.545868609</v>
      </c>
      <c r="I25" s="236" t="n">
        <v>923.968241138</v>
      </c>
      <c r="J25" s="236" t="n">
        <v>272.067629681</v>
      </c>
      <c r="K25" s="236" t="n">
        <v>10764.534548407</v>
      </c>
      <c r="L25" s="236" t="n">
        <v>4156.716127211</v>
      </c>
      <c r="M25" s="236" t="n">
        <v>217.509096515</v>
      </c>
      <c r="N25" s="236" t="n">
        <v>4569.892954542</v>
      </c>
      <c r="O25" s="236" t="n">
        <v>3788.816395936</v>
      </c>
      <c r="P25" s="236" t="n">
        <v>2037.233682288</v>
      </c>
      <c r="Q25" s="236" t="n">
        <v>503.819907411</v>
      </c>
      <c r="R25" s="236" t="n">
        <v>4463.189450788</v>
      </c>
      <c r="S25" s="236" t="n">
        <v>97.617650907</v>
      </c>
      <c r="T25" s="237" t="n">
        <f aca="false">SUM(C25:S25)</f>
        <v>51397.581019945</v>
      </c>
      <c r="U25" s="241" t="n">
        <f aca="false">(T25-T21)/T21</f>
        <v>0.00776942364960924</v>
      </c>
      <c r="X25" s="230" t="n">
        <f aca="false">EXPT_TN!$P25</f>
        <v>2014</v>
      </c>
      <c r="Y25" s="231" t="n">
        <f aca="false">SUM(C82:C85)</f>
        <v>50650.139092344</v>
      </c>
      <c r="Z25" s="231" t="n">
        <f aca="false">SUM(D82:D85)</f>
        <v>4665.490961481</v>
      </c>
      <c r="AA25" s="231" t="n">
        <f aca="false">SUM(E82:E85)</f>
        <v>16549.153056242</v>
      </c>
      <c r="AB25" s="231" t="n">
        <f aca="false">SUM(F82:F85)</f>
        <v>1700.279190762</v>
      </c>
      <c r="AC25" s="231" t="n">
        <f aca="false">SUM(G82:G85)</f>
        <v>3802.575696796</v>
      </c>
      <c r="AD25" s="231" t="n">
        <f aca="false">SUM(H82:H85)</f>
        <v>3006.009506974</v>
      </c>
      <c r="AE25" s="231" t="n">
        <f aca="false">SUM(I82:I85)</f>
        <v>4397.083395144</v>
      </c>
      <c r="AF25" s="231" t="n">
        <f aca="false">SUM(J82:J85)</f>
        <v>1840.949704737</v>
      </c>
      <c r="AG25" s="231" t="n">
        <f aca="false">SUM(K82:K85)</f>
        <v>50112.1361812681</v>
      </c>
      <c r="AH25" s="231" t="n">
        <f aca="false">SUM(L82:L85)</f>
        <v>18338.560459513</v>
      </c>
      <c r="AI25" s="231" t="n">
        <f aca="false">SUM(M82:M85)</f>
        <v>1293.01905298</v>
      </c>
      <c r="AJ25" s="231" t="n">
        <f aca="false">SUM(N82:N85)</f>
        <v>21298.772878375</v>
      </c>
      <c r="AK25" s="231" t="n">
        <f aca="false">SUM(O82:O85)</f>
        <v>16267.879538321</v>
      </c>
      <c r="AL25" s="231" t="n">
        <f aca="false">SUM(P82:P85)</f>
        <v>22789.781529691</v>
      </c>
      <c r="AM25" s="231" t="n">
        <f aca="false">SUM(Q82:Q85)</f>
        <v>2083.432077362</v>
      </c>
      <c r="AN25" s="231" t="n">
        <f aca="false">SUM(R82:R85)</f>
        <v>21989.851892739</v>
      </c>
      <c r="AO25" s="231" t="n">
        <f aca="false">SUM(S82:S85)</f>
        <v>626.886776499</v>
      </c>
      <c r="AP25" s="232" t="n">
        <f aca="false">SUM(T82:T85)</f>
        <v>241412.000991228</v>
      </c>
    </row>
    <row r="26" customFormat="false" ht="12.75" hidden="false" customHeight="false" outlineLevel="0" collapsed="false">
      <c r="B26" s="238" t="s">
        <v>152</v>
      </c>
      <c r="C26" s="239" t="n">
        <v>12607.063064667</v>
      </c>
      <c r="D26" s="239" t="n">
        <v>960.531969563</v>
      </c>
      <c r="E26" s="239" t="n">
        <v>4518.935272535</v>
      </c>
      <c r="F26" s="239" t="n">
        <v>401.10108056</v>
      </c>
      <c r="G26" s="239" t="n">
        <v>2098.77787996</v>
      </c>
      <c r="H26" s="239" t="n">
        <v>743.571604074</v>
      </c>
      <c r="I26" s="239" t="n">
        <v>881.480298871</v>
      </c>
      <c r="J26" s="239" t="n">
        <v>265.81607935</v>
      </c>
      <c r="K26" s="239" t="n">
        <v>11550.867844165</v>
      </c>
      <c r="L26" s="239" t="n">
        <v>4234.158736415</v>
      </c>
      <c r="M26" s="239" t="n">
        <v>212.447989598</v>
      </c>
      <c r="N26" s="239" t="n">
        <v>4702.200350952</v>
      </c>
      <c r="O26" s="239" t="n">
        <v>3576.676967165</v>
      </c>
      <c r="P26" s="239" t="n">
        <v>2583.987831822</v>
      </c>
      <c r="Q26" s="239" t="n">
        <v>550.14908181</v>
      </c>
      <c r="R26" s="239" t="n">
        <v>5431.365229897</v>
      </c>
      <c r="S26" s="239" t="n">
        <v>108.312249052</v>
      </c>
      <c r="T26" s="228" t="n">
        <f aca="false">SUM(C26:S26)</f>
        <v>55427.443530456</v>
      </c>
      <c r="U26" s="240" t="n">
        <f aca="false">(T26-T22)/T22</f>
        <v>0.0831692547887267</v>
      </c>
      <c r="X26" s="230" t="str">
        <f aca="false">EXPT_TN!$P26</f>
        <v>2015</v>
      </c>
      <c r="Y26" s="231" t="n">
        <f aca="false">SUM(C86:C89)</f>
        <v>48713.520263026</v>
      </c>
      <c r="Z26" s="231" t="n">
        <f aca="false">SUM(D86:D89)</f>
        <v>5168.34375214</v>
      </c>
      <c r="AA26" s="231" t="n">
        <f aca="false">SUM(E86:E89)</f>
        <v>16499.724469181</v>
      </c>
      <c r="AB26" s="231" t="n">
        <f aca="false">SUM(F86:F89)</f>
        <v>1503.253485017</v>
      </c>
      <c r="AC26" s="231" t="n">
        <f aca="false">SUM(G86:G89)</f>
        <v>3318.954783909</v>
      </c>
      <c r="AD26" s="231" t="n">
        <f aca="false">SUM(H86:H89)</f>
        <v>4049.440983882</v>
      </c>
      <c r="AE26" s="231" t="n">
        <f aca="false">SUM(I86:I89)</f>
        <v>4572.019918833</v>
      </c>
      <c r="AF26" s="231" t="n">
        <f aca="false">SUM(J86:J89)</f>
        <v>2020.917536019</v>
      </c>
      <c r="AG26" s="231" t="n">
        <f aca="false">SUM(K86:K89)</f>
        <v>50679.5308576081</v>
      </c>
      <c r="AH26" s="231" t="n">
        <f aca="false">SUM(L86:L89)</f>
        <v>19948.877663218</v>
      </c>
      <c r="AI26" s="231" t="n">
        <f aca="false">SUM(M86:M89)</f>
        <v>1405.321238513</v>
      </c>
      <c r="AJ26" s="231" t="n">
        <f aca="false">SUM(N86:N89)</f>
        <v>21963.589539738</v>
      </c>
      <c r="AK26" s="231" t="n">
        <f aca="false">SUM(O86:O89)</f>
        <v>18868.4188851039</v>
      </c>
      <c r="AL26" s="231" t="n">
        <f aca="false">SUM(P86:P89)</f>
        <v>22976.736630402</v>
      </c>
      <c r="AM26" s="231" t="n">
        <f aca="false">SUM(Q86:Q89)</f>
        <v>2213.251784792</v>
      </c>
      <c r="AN26" s="231" t="n">
        <f aca="false">SUM(R86:R89)</f>
        <v>24779.259864684</v>
      </c>
      <c r="AO26" s="231" t="n">
        <f aca="false">SUM(S86:S89)</f>
        <v>576.404287834</v>
      </c>
      <c r="AP26" s="232" t="n">
        <f aca="false">SUM(T86:T89)</f>
        <v>249257.5659439</v>
      </c>
    </row>
    <row r="27" customFormat="false" ht="12.75" hidden="false" customHeight="false" outlineLevel="0" collapsed="false">
      <c r="B27" s="230" t="s">
        <v>154</v>
      </c>
      <c r="C27" s="231" t="n">
        <v>10870.17728435</v>
      </c>
      <c r="D27" s="231" t="n">
        <v>1085.355756159</v>
      </c>
      <c r="E27" s="231" t="n">
        <v>4274.153039986</v>
      </c>
      <c r="F27" s="231" t="n">
        <v>488.652691782</v>
      </c>
      <c r="G27" s="231" t="n">
        <v>2106.622818176</v>
      </c>
      <c r="H27" s="231" t="n">
        <v>622.52913646</v>
      </c>
      <c r="I27" s="231" t="n">
        <v>871.073178213</v>
      </c>
      <c r="J27" s="231" t="n">
        <v>262.956038288</v>
      </c>
      <c r="K27" s="231" t="n">
        <v>11178.807682097</v>
      </c>
      <c r="L27" s="231" t="n">
        <v>4441.771916689</v>
      </c>
      <c r="M27" s="231" t="n">
        <v>216.69092396</v>
      </c>
      <c r="N27" s="231" t="n">
        <v>5231.046904366</v>
      </c>
      <c r="O27" s="231" t="n">
        <v>3975.881808338</v>
      </c>
      <c r="P27" s="231" t="n">
        <v>4157.457184391</v>
      </c>
      <c r="Q27" s="231" t="n">
        <v>498.925682348</v>
      </c>
      <c r="R27" s="231" t="n">
        <v>5993.32417641</v>
      </c>
      <c r="S27" s="231" t="n">
        <v>112.001842808</v>
      </c>
      <c r="T27" s="233" t="n">
        <f aca="false">SUM(C27:S27)</f>
        <v>56387.428064821</v>
      </c>
      <c r="U27" s="234" t="n">
        <f aca="false">(T27-T23)/T23</f>
        <v>0.0819482204512811</v>
      </c>
      <c r="X27" s="230" t="str">
        <f aca="false">EXPT_TN!$P27</f>
        <v>2016</v>
      </c>
      <c r="Y27" s="231" t="n">
        <f aca="false">SUM(C90:C93)</f>
        <v>50175.972329095</v>
      </c>
      <c r="Z27" s="231" t="n">
        <f aca="false">SUM(D90:D93)</f>
        <v>5443.70604671</v>
      </c>
      <c r="AA27" s="231" t="n">
        <f aca="false">SUM(E90:E93)</f>
        <v>14408.879820696</v>
      </c>
      <c r="AB27" s="231" t="n">
        <f aca="false">SUM(F90:F93)</f>
        <v>1788.769184215</v>
      </c>
      <c r="AC27" s="231" t="n">
        <f aca="false">SUM(G90:G93)</f>
        <v>4052.57819053</v>
      </c>
      <c r="AD27" s="231" t="n">
        <f aca="false">SUM(H90:H93)</f>
        <v>2688.811263059</v>
      </c>
      <c r="AE27" s="231" t="n">
        <f aca="false">SUM(I90:I93)</f>
        <v>4835.362286474</v>
      </c>
      <c r="AF27" s="231" t="n">
        <f aca="false">SUM(J90:J93)</f>
        <v>2191.12867176</v>
      </c>
      <c r="AG27" s="231" t="n">
        <f aca="false">SUM(K90:K93)</f>
        <v>49273.3623129159</v>
      </c>
      <c r="AH27" s="231" t="n">
        <f aca="false">SUM(L90:L93)</f>
        <v>20807.788142827</v>
      </c>
      <c r="AI27" s="231" t="n">
        <f aca="false">SUM(M90:M93)</f>
        <v>1531.365118285</v>
      </c>
      <c r="AJ27" s="231" t="n">
        <f aca="false">SUM(N90:N93)</f>
        <v>20642.708982222</v>
      </c>
      <c r="AK27" s="231" t="n">
        <f aca="false">SUM(O90:O93)</f>
        <v>17340.6428238629</v>
      </c>
      <c r="AL27" s="231" t="n">
        <f aca="false">SUM(P90:P93)</f>
        <v>22471.021477001</v>
      </c>
      <c r="AM27" s="231" t="n">
        <f aca="false">SUM(Q90:Q93)</f>
        <v>2362.162999679</v>
      </c>
      <c r="AN27" s="231" t="n">
        <f aca="false">SUM(R90:R93)</f>
        <v>21254.403822777</v>
      </c>
      <c r="AO27" s="231" t="n">
        <f aca="false">SUM(S90:S93)</f>
        <v>595.585490162</v>
      </c>
      <c r="AP27" s="232" t="n">
        <f aca="false">SUM(T90:T93)</f>
        <v>241864.248962271</v>
      </c>
    </row>
    <row r="28" customFormat="false" ht="12.75" hidden="false" customHeight="false" outlineLevel="0" collapsed="false">
      <c r="B28" s="230" t="s">
        <v>156</v>
      </c>
      <c r="C28" s="231" t="n">
        <v>10894.603505277</v>
      </c>
      <c r="D28" s="231" t="n">
        <v>854.810143252</v>
      </c>
      <c r="E28" s="231" t="n">
        <v>4621.980445881</v>
      </c>
      <c r="F28" s="231" t="n">
        <v>480.552503756</v>
      </c>
      <c r="G28" s="231" t="n">
        <v>2622.901451394</v>
      </c>
      <c r="H28" s="231" t="n">
        <v>568.197291628</v>
      </c>
      <c r="I28" s="231" t="n">
        <v>818.848722789</v>
      </c>
      <c r="J28" s="231" t="n">
        <v>260.706813136</v>
      </c>
      <c r="K28" s="231" t="n">
        <v>9583.450074093</v>
      </c>
      <c r="L28" s="231" t="n">
        <v>3649.976103714</v>
      </c>
      <c r="M28" s="231" t="n">
        <v>182.4831603</v>
      </c>
      <c r="N28" s="231" t="n">
        <v>5108.466553084</v>
      </c>
      <c r="O28" s="231" t="n">
        <v>3518.401713385</v>
      </c>
      <c r="P28" s="231" t="n">
        <v>3664.056886873</v>
      </c>
      <c r="Q28" s="231" t="n">
        <v>465.176302295</v>
      </c>
      <c r="R28" s="231" t="n">
        <v>5210.539671951</v>
      </c>
      <c r="S28" s="231" t="n">
        <v>97.055586508</v>
      </c>
      <c r="T28" s="233" t="n">
        <f aca="false">SUM(C28:S28)</f>
        <v>52602.206929316</v>
      </c>
      <c r="U28" s="234" t="n">
        <f aca="false">(T28-T24)/T24</f>
        <v>0.0177353473639732</v>
      </c>
    </row>
    <row r="29" customFormat="false" ht="13.5" hidden="false" customHeight="false" outlineLevel="0" collapsed="false">
      <c r="B29" s="235" t="s">
        <v>157</v>
      </c>
      <c r="C29" s="236" t="n">
        <v>11141.824775401</v>
      </c>
      <c r="D29" s="236" t="n">
        <v>1023.151762394</v>
      </c>
      <c r="E29" s="236" t="n">
        <v>4423.041814717</v>
      </c>
      <c r="F29" s="236" t="n">
        <v>355.279551007</v>
      </c>
      <c r="G29" s="236" t="n">
        <v>2082.524497739</v>
      </c>
      <c r="H29" s="236" t="n">
        <v>807.990363609</v>
      </c>
      <c r="I29" s="236" t="n">
        <v>894.215961746</v>
      </c>
      <c r="J29" s="236" t="n">
        <v>295.720269906</v>
      </c>
      <c r="K29" s="236" t="n">
        <v>11037.986271777</v>
      </c>
      <c r="L29" s="236" t="n">
        <v>4276.371174119</v>
      </c>
      <c r="M29" s="236" t="n">
        <v>194.515496739</v>
      </c>
      <c r="N29" s="236" t="n">
        <v>5260.633399305</v>
      </c>
      <c r="O29" s="236" t="n">
        <v>3687.381275548</v>
      </c>
      <c r="P29" s="236" t="n">
        <v>4113.974018024</v>
      </c>
      <c r="Q29" s="236" t="n">
        <v>599.084553112</v>
      </c>
      <c r="R29" s="236" t="n">
        <v>5954.106932787</v>
      </c>
      <c r="S29" s="236" t="n">
        <v>107.887821965</v>
      </c>
      <c r="T29" s="237" t="n">
        <f aca="false">SUM(C29:S29)</f>
        <v>56255.689939895</v>
      </c>
      <c r="U29" s="241" t="n">
        <f aca="false">(T29-T25)/T25</f>
        <v>0.09452018603881</v>
      </c>
      <c r="X29" s="230" t="str">
        <f aca="false">EXPT_TN!$P29</f>
        <v>2017</v>
      </c>
      <c r="Y29" s="231" t="n">
        <f aca="false">SUM(C96:C99)</f>
        <v>54453.7202629649</v>
      </c>
      <c r="Z29" s="231" t="n">
        <f aca="false">SUM(D96:D99)</f>
        <v>6040.112564666</v>
      </c>
      <c r="AA29" s="231" t="n">
        <f aca="false">SUM(E96:E99)</f>
        <v>16862.121725973</v>
      </c>
      <c r="AB29" s="231" t="n">
        <f aca="false">SUM(F96:F99)</f>
        <v>1911.725550693</v>
      </c>
      <c r="AC29" s="231" t="n">
        <f aca="false">SUM(G96:G99)</f>
        <v>4626.007122935</v>
      </c>
      <c r="AD29" s="231" t="n">
        <f aca="false">SUM(H96:H99)</f>
        <v>2909.980879626</v>
      </c>
      <c r="AE29" s="231" t="n">
        <f aca="false">SUM(I96:I99)</f>
        <v>4955.749321988</v>
      </c>
      <c r="AF29" s="231" t="n">
        <f aca="false">SUM(J96:J99)</f>
        <v>2252.261011343</v>
      </c>
      <c r="AG29" s="231" t="n">
        <f aca="false">SUM(K96:K99)</f>
        <v>53047.8278680469</v>
      </c>
      <c r="AH29" s="231" t="n">
        <f aca="false">SUM(L96:L99)</f>
        <v>22461.989442784</v>
      </c>
      <c r="AI29" s="231" t="n">
        <f aca="false">SUM(M96:M99)</f>
        <v>1730.532368733</v>
      </c>
      <c r="AJ29" s="231" t="n">
        <f aca="false">SUM(N96:N99)</f>
        <v>23518.698161052</v>
      </c>
      <c r="AK29" s="231" t="n">
        <f aca="false">SUM(O96:O99)</f>
        <v>16252.3996592849</v>
      </c>
      <c r="AL29" s="231" t="n">
        <f aca="false">SUM(P96:P99)</f>
        <v>23346.610146421</v>
      </c>
      <c r="AM29" s="231" t="n">
        <f aca="false">SUM(Q96:Q99)</f>
        <v>2516.073809833</v>
      </c>
      <c r="AN29" s="231" t="n">
        <f aca="false">SUM(R96:R99)</f>
        <v>24827.592393125</v>
      </c>
      <c r="AO29" s="231" t="n">
        <f aca="false">SUM(S96:S99)</f>
        <v>609.527277896</v>
      </c>
      <c r="AP29" s="232" t="n">
        <f aca="false">SUM(T96:T99)</f>
        <v>262322.929567365</v>
      </c>
    </row>
    <row r="30" customFormat="false" ht="12.75" hidden="false" customHeight="false" outlineLevel="0" collapsed="false">
      <c r="B30" s="238" t="s">
        <v>160</v>
      </c>
      <c r="C30" s="239" t="n">
        <v>11153.240891386</v>
      </c>
      <c r="D30" s="239" t="n">
        <v>952.479136781</v>
      </c>
      <c r="E30" s="239" t="n">
        <v>4796.763118709</v>
      </c>
      <c r="F30" s="239" t="n">
        <v>583.080421076</v>
      </c>
      <c r="G30" s="239" t="n">
        <v>2991.68008329</v>
      </c>
      <c r="H30" s="239" t="n">
        <v>762.471289216</v>
      </c>
      <c r="I30" s="239" t="n">
        <v>966.976022428</v>
      </c>
      <c r="J30" s="239" t="n">
        <v>248.355262631</v>
      </c>
      <c r="K30" s="239" t="n">
        <v>11402.389828365</v>
      </c>
      <c r="L30" s="239" t="n">
        <v>4345.391269919</v>
      </c>
      <c r="M30" s="239" t="n">
        <v>195.634318825</v>
      </c>
      <c r="N30" s="239" t="n">
        <v>4728.373463492</v>
      </c>
      <c r="O30" s="239" t="n">
        <v>3472.830573307</v>
      </c>
      <c r="P30" s="239" t="n">
        <v>4019.025562385</v>
      </c>
      <c r="Q30" s="239" t="n">
        <v>495.298337192</v>
      </c>
      <c r="R30" s="239" t="n">
        <v>5123.293165369</v>
      </c>
      <c r="S30" s="239" t="n">
        <v>130.006366043</v>
      </c>
      <c r="T30" s="228" t="n">
        <f aca="false">SUM(C30:S30)</f>
        <v>56367.289110414</v>
      </c>
      <c r="U30" s="240" t="n">
        <f aca="false">(T30-T26)/T26</f>
        <v>0.0169563219967304</v>
      </c>
      <c r="X30" s="230" t="str">
        <f aca="false">EXPT_TN!$P30</f>
        <v>2018</v>
      </c>
      <c r="Y30" s="231" t="n">
        <f aca="false">SUM(C100:C103)</f>
        <v>54190.588781471</v>
      </c>
      <c r="Z30" s="231" t="n">
        <f aca="false">SUM(D100:D103)</f>
        <v>5537.88229984</v>
      </c>
      <c r="AA30" s="231" t="n">
        <f aca="false">SUM(E100:E103)</f>
        <v>16106.670784661</v>
      </c>
      <c r="AB30" s="231" t="n">
        <f aca="false">SUM(F100:F103)</f>
        <v>1610.438850673</v>
      </c>
      <c r="AC30" s="231" t="n">
        <f aca="false">SUM(G100:G103)</f>
        <v>4151.473897063</v>
      </c>
      <c r="AD30" s="231" t="n">
        <f aca="false">SUM(H100:H103)</f>
        <v>2687.302006847</v>
      </c>
      <c r="AE30" s="231" t="n">
        <f aca="false">SUM(I100:I103)</f>
        <v>4959.746075904</v>
      </c>
      <c r="AF30" s="231" t="n">
        <f aca="false">SUM(J100:J103)</f>
        <v>2577.945294091</v>
      </c>
      <c r="AG30" s="231" t="n">
        <f aca="false">SUM(K100:K103)</f>
        <v>55016.039483017</v>
      </c>
      <c r="AH30" s="231" t="n">
        <f aca="false">SUM(L100:L103)</f>
        <v>24002.690265494</v>
      </c>
      <c r="AI30" s="231" t="n">
        <f aca="false">SUM(M100:M103)</f>
        <v>1674.24205244</v>
      </c>
      <c r="AJ30" s="231" t="n">
        <f aca="false">SUM(N100:N103)</f>
        <v>24650.366796169</v>
      </c>
      <c r="AK30" s="231" t="n">
        <f aca="false">SUM(O100:O103)</f>
        <v>16806.596934096</v>
      </c>
      <c r="AL30" s="231" t="n">
        <f aca="false">SUM(P100:P103)</f>
        <v>22110.910032874</v>
      </c>
      <c r="AM30" s="231" t="n">
        <f aca="false">SUM(Q100:Q103)</f>
        <v>2782.705087536</v>
      </c>
      <c r="AN30" s="231" t="n">
        <f aca="false">SUM(R100:R103)</f>
        <v>25200.620958224</v>
      </c>
      <c r="AO30" s="231" t="n">
        <f aca="false">SUM(S100:S103)</f>
        <v>625.130591154</v>
      </c>
      <c r="AP30" s="232" t="n">
        <f aca="false">SUM(T100:T103)</f>
        <v>264691.350191554</v>
      </c>
    </row>
    <row r="31" customFormat="false" ht="12.75" hidden="false" customHeight="false" outlineLevel="0" collapsed="false">
      <c r="B31" s="230" t="s">
        <v>162</v>
      </c>
      <c r="C31" s="231" t="n">
        <v>10207.293302608</v>
      </c>
      <c r="D31" s="231" t="n">
        <v>859.825955792</v>
      </c>
      <c r="E31" s="231" t="n">
        <v>3776.293196012</v>
      </c>
      <c r="F31" s="231" t="n">
        <v>347.121405352</v>
      </c>
      <c r="G31" s="231" t="n">
        <v>2255.574471713</v>
      </c>
      <c r="H31" s="231" t="n">
        <v>614.374056237</v>
      </c>
      <c r="I31" s="231" t="n">
        <v>957.223272181</v>
      </c>
      <c r="J31" s="231" t="n">
        <v>240.782336697</v>
      </c>
      <c r="K31" s="231" t="n">
        <v>11315.235514595</v>
      </c>
      <c r="L31" s="231" t="n">
        <v>5115.99291662</v>
      </c>
      <c r="M31" s="231" t="n">
        <v>241.348663754</v>
      </c>
      <c r="N31" s="231" t="n">
        <v>4719.73206168</v>
      </c>
      <c r="O31" s="231" t="n">
        <v>3484.110907013</v>
      </c>
      <c r="P31" s="231" t="n">
        <v>4224.099564623</v>
      </c>
      <c r="Q31" s="231" t="n">
        <v>482.106933361</v>
      </c>
      <c r="R31" s="231" t="n">
        <v>5560.772229891</v>
      </c>
      <c r="S31" s="231" t="n">
        <v>113.74492284</v>
      </c>
      <c r="T31" s="233" t="n">
        <f aca="false">SUM(C31:S31)</f>
        <v>54515.631710969</v>
      </c>
      <c r="U31" s="234" t="n">
        <f aca="false">(T31-T27)/T27</f>
        <v>-0.0331952780626962</v>
      </c>
    </row>
    <row r="32" customFormat="false" ht="12.75" hidden="false" customHeight="false" outlineLevel="0" collapsed="false">
      <c r="B32" s="230" t="s">
        <v>163</v>
      </c>
      <c r="C32" s="231" t="n">
        <v>10918.28263931</v>
      </c>
      <c r="D32" s="231" t="n">
        <v>813.209251339</v>
      </c>
      <c r="E32" s="231" t="n">
        <v>3890.671292705</v>
      </c>
      <c r="F32" s="231" t="n">
        <v>428.237988619</v>
      </c>
      <c r="G32" s="231" t="n">
        <v>2580.724832176</v>
      </c>
      <c r="H32" s="231" t="n">
        <v>764.280358718</v>
      </c>
      <c r="I32" s="231" t="n">
        <v>1009.502725965</v>
      </c>
      <c r="J32" s="231" t="n">
        <v>220.154047764</v>
      </c>
      <c r="K32" s="231" t="n">
        <v>10699.885942022</v>
      </c>
      <c r="L32" s="231" t="n">
        <v>4427.066298485</v>
      </c>
      <c r="M32" s="231" t="n">
        <v>247.730186701</v>
      </c>
      <c r="N32" s="231" t="n">
        <v>4950.618651213</v>
      </c>
      <c r="O32" s="231" t="n">
        <v>3942.588789138</v>
      </c>
      <c r="P32" s="231" t="n">
        <v>3909.051726369</v>
      </c>
      <c r="Q32" s="231" t="n">
        <v>438.614094129</v>
      </c>
      <c r="R32" s="231" t="n">
        <v>5274.970062624</v>
      </c>
      <c r="S32" s="231" t="n">
        <v>95.610716064</v>
      </c>
      <c r="T32" s="233" t="n">
        <f aca="false">SUM(C32:S32)</f>
        <v>54611.199603341</v>
      </c>
      <c r="U32" s="234" t="n">
        <f aca="false">(T32-T28)/T28</f>
        <v>0.0381921746500973</v>
      </c>
    </row>
    <row r="33" customFormat="false" ht="13.5" hidden="false" customHeight="false" outlineLevel="0" collapsed="false">
      <c r="B33" s="235" t="s">
        <v>164</v>
      </c>
      <c r="C33" s="236" t="n">
        <v>10805.398710904</v>
      </c>
      <c r="D33" s="236" t="n">
        <v>940.504379341</v>
      </c>
      <c r="E33" s="236" t="n">
        <v>4861.885034386</v>
      </c>
      <c r="F33" s="236" t="n">
        <v>488.454366513</v>
      </c>
      <c r="G33" s="236" t="n">
        <v>2177.349657044</v>
      </c>
      <c r="H33" s="236" t="n">
        <v>643.759871219</v>
      </c>
      <c r="I33" s="236" t="n">
        <v>979.163591932</v>
      </c>
      <c r="J33" s="236" t="n">
        <v>231.68552423</v>
      </c>
      <c r="K33" s="236" t="n">
        <v>11380.09189994</v>
      </c>
      <c r="L33" s="236" t="n">
        <v>4563.410023517</v>
      </c>
      <c r="M33" s="236" t="n">
        <v>243.173505</v>
      </c>
      <c r="N33" s="236" t="n">
        <v>5410.141929394</v>
      </c>
      <c r="O33" s="236" t="n">
        <v>3950.288699373</v>
      </c>
      <c r="P33" s="236" t="n">
        <v>4500.656711343</v>
      </c>
      <c r="Q33" s="236" t="n">
        <v>553.611866558</v>
      </c>
      <c r="R33" s="236" t="n">
        <v>5424.908573083</v>
      </c>
      <c r="S33" s="236" t="n">
        <v>97.847543504</v>
      </c>
      <c r="T33" s="237" t="n">
        <f aca="false">SUM(C33:S33)</f>
        <v>57252.331887281</v>
      </c>
      <c r="U33" s="241" t="n">
        <f aca="false">(T33-T29)/T29</f>
        <v>0.0177162869827181</v>
      </c>
    </row>
    <row r="34" customFormat="false" ht="12.75" hidden="false" customHeight="false" outlineLevel="0" collapsed="false">
      <c r="B34" s="238" t="s">
        <v>165</v>
      </c>
      <c r="C34" s="239" t="n">
        <v>9754.257989709</v>
      </c>
      <c r="D34" s="239" t="n">
        <v>1028.653580701</v>
      </c>
      <c r="E34" s="239" t="n">
        <v>4854.386458531</v>
      </c>
      <c r="F34" s="239" t="n">
        <v>390.685986922</v>
      </c>
      <c r="G34" s="239" t="n">
        <v>2249.791813709</v>
      </c>
      <c r="H34" s="239" t="n">
        <v>745.34952766</v>
      </c>
      <c r="I34" s="239" t="n">
        <v>883.398930701</v>
      </c>
      <c r="J34" s="239" t="n">
        <v>241.511748043</v>
      </c>
      <c r="K34" s="239" t="n">
        <v>11621.701997248</v>
      </c>
      <c r="L34" s="239" t="n">
        <v>5009.270338164</v>
      </c>
      <c r="M34" s="239" t="n">
        <v>211.23912132</v>
      </c>
      <c r="N34" s="239" t="n">
        <v>5145.16363904</v>
      </c>
      <c r="O34" s="239" t="n">
        <v>6342.94693918</v>
      </c>
      <c r="P34" s="239" t="n">
        <v>4538.382867118</v>
      </c>
      <c r="Q34" s="239" t="n">
        <v>514.314554232</v>
      </c>
      <c r="R34" s="239" t="n">
        <v>5625.188982525</v>
      </c>
      <c r="S34" s="239" t="n">
        <v>107.163673006</v>
      </c>
      <c r="T34" s="228" t="n">
        <f aca="false">SUM(C34:S34)</f>
        <v>59263.408147809</v>
      </c>
      <c r="U34" s="240" t="n">
        <f aca="false">(T34-T30)/T30</f>
        <v>0.0513794273789179</v>
      </c>
    </row>
    <row r="35" customFormat="false" ht="12.75" hidden="false" customHeight="false" outlineLevel="0" collapsed="false">
      <c r="B35" s="230" t="s">
        <v>166</v>
      </c>
      <c r="C35" s="231" t="n">
        <v>9928.054838687</v>
      </c>
      <c r="D35" s="231" t="n">
        <v>1196.417175203</v>
      </c>
      <c r="E35" s="231" t="n">
        <v>4983.540165607</v>
      </c>
      <c r="F35" s="231" t="n">
        <v>461.462653857</v>
      </c>
      <c r="G35" s="231" t="n">
        <v>2698.311611967</v>
      </c>
      <c r="H35" s="231" t="n">
        <v>744.507221946</v>
      </c>
      <c r="I35" s="231" t="n">
        <v>922.279668659</v>
      </c>
      <c r="J35" s="231" t="n">
        <v>278.844116536</v>
      </c>
      <c r="K35" s="231" t="n">
        <v>11706.646415741</v>
      </c>
      <c r="L35" s="231" t="n">
        <v>4822.669107298</v>
      </c>
      <c r="M35" s="231" t="n">
        <v>243.964014782</v>
      </c>
      <c r="N35" s="231" t="n">
        <v>5178.326829892</v>
      </c>
      <c r="O35" s="231" t="n">
        <v>6442.534708875</v>
      </c>
      <c r="P35" s="231" t="n">
        <v>4342.880365029</v>
      </c>
      <c r="Q35" s="231" t="n">
        <v>597.684395496</v>
      </c>
      <c r="R35" s="231" t="n">
        <v>5822.130632724</v>
      </c>
      <c r="S35" s="231" t="n">
        <v>106.283478527</v>
      </c>
      <c r="T35" s="233" t="n">
        <f aca="false">SUM(C35:S35)</f>
        <v>60476.537400826</v>
      </c>
      <c r="U35" s="234" t="n">
        <f aca="false">(T35-T31)/T31</f>
        <v>0.109343054510687</v>
      </c>
    </row>
    <row r="36" customFormat="false" ht="12.75" hidden="false" customHeight="false" outlineLevel="0" collapsed="false">
      <c r="B36" s="230" t="s">
        <v>167</v>
      </c>
      <c r="C36" s="231" t="n">
        <v>9093.452379401</v>
      </c>
      <c r="D36" s="231" t="n">
        <v>1006.956824136</v>
      </c>
      <c r="E36" s="231" t="n">
        <v>4947.882861117</v>
      </c>
      <c r="F36" s="231" t="n">
        <v>572.510209504</v>
      </c>
      <c r="G36" s="231" t="n">
        <v>2113.093969699</v>
      </c>
      <c r="H36" s="231" t="n">
        <v>623.703393457</v>
      </c>
      <c r="I36" s="231" t="n">
        <v>894.701053347</v>
      </c>
      <c r="J36" s="231" t="n">
        <v>246.290161989</v>
      </c>
      <c r="K36" s="231" t="n">
        <v>11801.912451889</v>
      </c>
      <c r="L36" s="231" t="n">
        <v>4742.447533504</v>
      </c>
      <c r="M36" s="231" t="n">
        <v>235.850442302</v>
      </c>
      <c r="N36" s="231" t="n">
        <v>5216.229306164</v>
      </c>
      <c r="O36" s="231" t="n">
        <v>5940.855120898</v>
      </c>
      <c r="P36" s="231" t="n">
        <v>4848.709603435</v>
      </c>
      <c r="Q36" s="231" t="n">
        <v>524.615775928</v>
      </c>
      <c r="R36" s="231" t="n">
        <v>5090.679835146</v>
      </c>
      <c r="S36" s="231" t="n">
        <v>97.812280679</v>
      </c>
      <c r="T36" s="233" t="n">
        <f aca="false">SUM(C36:S36)</f>
        <v>57997.703202595</v>
      </c>
      <c r="U36" s="234" t="n">
        <f aca="false">(T36-T32)/T32</f>
        <v>0.0620111556576543</v>
      </c>
    </row>
    <row r="37" customFormat="false" ht="13.5" hidden="false" customHeight="false" outlineLevel="0" collapsed="false">
      <c r="B37" s="235" t="s">
        <v>168</v>
      </c>
      <c r="C37" s="236" t="n">
        <v>10125.126366511</v>
      </c>
      <c r="D37" s="236" t="n">
        <v>1279.463771936</v>
      </c>
      <c r="E37" s="236" t="n">
        <v>4728.284851639</v>
      </c>
      <c r="F37" s="236" t="n">
        <v>522.975075182</v>
      </c>
      <c r="G37" s="236" t="n">
        <v>2245.367302856</v>
      </c>
      <c r="H37" s="236" t="n">
        <v>629.380398814</v>
      </c>
      <c r="I37" s="236" t="n">
        <v>962.821404607</v>
      </c>
      <c r="J37" s="236" t="n">
        <v>298.170690208</v>
      </c>
      <c r="K37" s="236" t="n">
        <v>11427.709821723</v>
      </c>
      <c r="L37" s="236" t="n">
        <v>5343.978472058</v>
      </c>
      <c r="M37" s="236" t="n">
        <v>272.855960722</v>
      </c>
      <c r="N37" s="236" t="n">
        <v>5438.333644308</v>
      </c>
      <c r="O37" s="236" t="n">
        <v>7052.251161728</v>
      </c>
      <c r="P37" s="236" t="n">
        <v>5406.859206192</v>
      </c>
      <c r="Q37" s="236" t="n">
        <v>534.779507342</v>
      </c>
      <c r="R37" s="236" t="n">
        <v>5816.738395338</v>
      </c>
      <c r="S37" s="236" t="n">
        <v>102.153726901</v>
      </c>
      <c r="T37" s="237" t="n">
        <f aca="false">SUM(C37:S37)</f>
        <v>62187.249758065</v>
      </c>
      <c r="U37" s="241" t="n">
        <f aca="false">(T37-T33)/T33</f>
        <v>0.0861959278881411</v>
      </c>
    </row>
    <row r="38" customFormat="false" ht="12.75" hidden="false" customHeight="false" outlineLevel="0" collapsed="false">
      <c r="B38" s="238" t="s">
        <v>169</v>
      </c>
      <c r="C38" s="239" t="n">
        <v>9363.181714836</v>
      </c>
      <c r="D38" s="239" t="n">
        <v>1153.137621335</v>
      </c>
      <c r="E38" s="239" t="n">
        <v>4389.672460001</v>
      </c>
      <c r="F38" s="239" t="n">
        <v>405.561501654</v>
      </c>
      <c r="G38" s="239" t="n">
        <v>2346.202555948</v>
      </c>
      <c r="H38" s="239" t="n">
        <v>670.839241918</v>
      </c>
      <c r="I38" s="239" t="n">
        <v>917.234059846</v>
      </c>
      <c r="J38" s="239" t="n">
        <v>281.5601584</v>
      </c>
      <c r="K38" s="239" t="n">
        <v>12185.03607935</v>
      </c>
      <c r="L38" s="239" t="n">
        <v>4708.223378169</v>
      </c>
      <c r="M38" s="239" t="n">
        <v>262.867837911</v>
      </c>
      <c r="N38" s="239" t="n">
        <v>4774.823599664</v>
      </c>
      <c r="O38" s="239" t="n">
        <v>5134.124853875</v>
      </c>
      <c r="P38" s="239" t="n">
        <v>4971.744737188</v>
      </c>
      <c r="Q38" s="239" t="n">
        <v>522.913429237</v>
      </c>
      <c r="R38" s="239" t="n">
        <v>5529.234515106</v>
      </c>
      <c r="S38" s="239" t="n">
        <v>116.350557503</v>
      </c>
      <c r="T38" s="228" t="n">
        <f aca="false">SUM(C38:S38)</f>
        <v>57732.708301941</v>
      </c>
      <c r="U38" s="240" t="n">
        <f aca="false">(T38-T34)/T34</f>
        <v>-0.0258287515637015</v>
      </c>
    </row>
    <row r="39" customFormat="false" ht="12.75" hidden="false" customHeight="false" outlineLevel="0" collapsed="false">
      <c r="B39" s="230" t="s">
        <v>170</v>
      </c>
      <c r="C39" s="231" t="n">
        <v>9945.432826576</v>
      </c>
      <c r="D39" s="231" t="n">
        <v>1121.843043777</v>
      </c>
      <c r="E39" s="231" t="n">
        <v>4669.327319979</v>
      </c>
      <c r="F39" s="231" t="n">
        <v>382.052645748</v>
      </c>
      <c r="G39" s="231" t="n">
        <v>2650.534662691</v>
      </c>
      <c r="H39" s="231" t="n">
        <v>671.399601858</v>
      </c>
      <c r="I39" s="231" t="n">
        <v>962.277368613</v>
      </c>
      <c r="J39" s="231" t="n">
        <v>296.628911697</v>
      </c>
      <c r="K39" s="231" t="n">
        <v>12358.525794898</v>
      </c>
      <c r="L39" s="231" t="n">
        <v>5058.09238278</v>
      </c>
      <c r="M39" s="231" t="n">
        <v>310.276456809</v>
      </c>
      <c r="N39" s="231" t="n">
        <v>5218.874043161</v>
      </c>
      <c r="O39" s="231" t="n">
        <v>4838.866393411</v>
      </c>
      <c r="P39" s="231" t="n">
        <v>5027.944795335</v>
      </c>
      <c r="Q39" s="231" t="n">
        <v>540.902124263</v>
      </c>
      <c r="R39" s="231" t="n">
        <v>6162.216418739</v>
      </c>
      <c r="S39" s="231" t="n">
        <v>110.410344044</v>
      </c>
      <c r="T39" s="233" t="n">
        <f aca="false">SUM(C39:S39)</f>
        <v>60325.605134379</v>
      </c>
      <c r="U39" s="234" t="n">
        <f aca="false">(T39-T35)/T35</f>
        <v>-0.00249571607327076</v>
      </c>
    </row>
    <row r="40" customFormat="false" ht="12.75" hidden="false" customHeight="false" outlineLevel="0" collapsed="false">
      <c r="B40" s="230" t="s">
        <v>171</v>
      </c>
      <c r="C40" s="231" t="n">
        <v>10633.556687922</v>
      </c>
      <c r="D40" s="231" t="n">
        <v>994.347934443</v>
      </c>
      <c r="E40" s="231" t="n">
        <v>3887.683886731</v>
      </c>
      <c r="F40" s="231" t="n">
        <v>523.763345848</v>
      </c>
      <c r="G40" s="231" t="n">
        <v>2682.56192022</v>
      </c>
      <c r="H40" s="231" t="n">
        <v>646.106835899</v>
      </c>
      <c r="I40" s="231" t="n">
        <v>945.140689169</v>
      </c>
      <c r="J40" s="231" t="n">
        <v>282.029024772</v>
      </c>
      <c r="K40" s="231" t="n">
        <v>11846.239946692</v>
      </c>
      <c r="L40" s="231" t="n">
        <v>5381.215504612</v>
      </c>
      <c r="M40" s="231" t="n">
        <v>290.915233067</v>
      </c>
      <c r="N40" s="231" t="n">
        <v>5856.484120548</v>
      </c>
      <c r="O40" s="231" t="n">
        <v>5543.625591681</v>
      </c>
      <c r="P40" s="231" t="n">
        <v>4069.0434923</v>
      </c>
      <c r="Q40" s="231" t="n">
        <v>559.253247159</v>
      </c>
      <c r="R40" s="231" t="n">
        <v>5635.267490965</v>
      </c>
      <c r="S40" s="231" t="n">
        <v>98.866133485</v>
      </c>
      <c r="T40" s="233" t="n">
        <f aca="false">SUM(C40:S40)</f>
        <v>59876.101085513</v>
      </c>
      <c r="U40" s="234" t="n">
        <f aca="false">(T40-T36)/T36</f>
        <v>0.032387452936825</v>
      </c>
    </row>
    <row r="41" customFormat="false" ht="13.5" hidden="false" customHeight="false" outlineLevel="0" collapsed="false">
      <c r="B41" s="235" t="s">
        <v>172</v>
      </c>
      <c r="C41" s="236" t="n">
        <v>10934.431670037</v>
      </c>
      <c r="D41" s="236" t="n">
        <v>1149.019258565</v>
      </c>
      <c r="E41" s="236" t="n">
        <v>5844.537543989</v>
      </c>
      <c r="F41" s="236" t="n">
        <v>489.40734382</v>
      </c>
      <c r="G41" s="236" t="n">
        <v>2274.243837988</v>
      </c>
      <c r="H41" s="236" t="n">
        <v>655.409301741</v>
      </c>
      <c r="I41" s="236" t="n">
        <v>998.5192297</v>
      </c>
      <c r="J41" s="236" t="n">
        <v>397.447971244</v>
      </c>
      <c r="K41" s="236" t="n">
        <v>12838.201334205</v>
      </c>
      <c r="L41" s="236" t="n">
        <v>5134.750100397</v>
      </c>
      <c r="M41" s="236" t="n">
        <v>279.043453852</v>
      </c>
      <c r="N41" s="236" t="n">
        <v>5813.787840688</v>
      </c>
      <c r="O41" s="236" t="n">
        <v>5425.18968132</v>
      </c>
      <c r="P41" s="236" t="n">
        <v>4627.89502089</v>
      </c>
      <c r="Q41" s="236" t="n">
        <v>564.053364668</v>
      </c>
      <c r="R41" s="236" t="n">
        <v>6300.123988747</v>
      </c>
      <c r="S41" s="236" t="n">
        <v>115.010598926</v>
      </c>
      <c r="T41" s="237" t="n">
        <f aca="false">SUM(C41:S41)</f>
        <v>63841.071540777</v>
      </c>
      <c r="U41" s="241" t="n">
        <f aca="false">(T41-T37)/T37</f>
        <v>0.0265942261339113</v>
      </c>
    </row>
    <row r="42" customFormat="false" ht="12.75" hidden="false" customHeight="false" outlineLevel="0" collapsed="false">
      <c r="B42" s="238" t="s">
        <v>173</v>
      </c>
      <c r="C42" s="239" t="n">
        <v>9791.062886535</v>
      </c>
      <c r="D42" s="239" t="n">
        <v>1095.046328128</v>
      </c>
      <c r="E42" s="239" t="n">
        <v>4977.091480837</v>
      </c>
      <c r="F42" s="239" t="n">
        <v>453.6145715</v>
      </c>
      <c r="G42" s="239" t="n">
        <v>2354.359507355</v>
      </c>
      <c r="H42" s="239" t="n">
        <v>673.437044643</v>
      </c>
      <c r="I42" s="239" t="n">
        <v>1027.963363414</v>
      </c>
      <c r="J42" s="239" t="n">
        <v>425.427717528</v>
      </c>
      <c r="K42" s="239" t="n">
        <v>13359.568213116</v>
      </c>
      <c r="L42" s="239" t="n">
        <v>5115.249440617</v>
      </c>
      <c r="M42" s="239" t="n">
        <v>291.03337099</v>
      </c>
      <c r="N42" s="239" t="n">
        <v>5323.75448596</v>
      </c>
      <c r="O42" s="239" t="n">
        <v>4207.926276712</v>
      </c>
      <c r="P42" s="239" t="n">
        <v>4726.458205738</v>
      </c>
      <c r="Q42" s="239" t="n">
        <v>514.039220471</v>
      </c>
      <c r="R42" s="239" t="n">
        <v>6451.90153842</v>
      </c>
      <c r="S42" s="239" t="n">
        <v>116.137333179</v>
      </c>
      <c r="T42" s="228" t="n">
        <f aca="false">SUM(C42:S42)</f>
        <v>60904.070985143</v>
      </c>
      <c r="U42" s="240" t="n">
        <f aca="false">(T42-T38)/T38</f>
        <v>0.0549318190065821</v>
      </c>
    </row>
    <row r="43" customFormat="false" ht="12.75" hidden="false" customHeight="false" outlineLevel="0" collapsed="false">
      <c r="B43" s="230" t="s">
        <v>174</v>
      </c>
      <c r="C43" s="231" t="n">
        <v>10323.646910894</v>
      </c>
      <c r="D43" s="231" t="n">
        <v>1265.093449648</v>
      </c>
      <c r="E43" s="231" t="n">
        <v>5017.267390463</v>
      </c>
      <c r="F43" s="231" t="n">
        <v>687.164402776</v>
      </c>
      <c r="G43" s="231" t="n">
        <v>2508.925453078</v>
      </c>
      <c r="H43" s="231" t="n">
        <v>779.205847645</v>
      </c>
      <c r="I43" s="231" t="n">
        <v>1193.36321514</v>
      </c>
      <c r="J43" s="231" t="n">
        <v>357.561627353</v>
      </c>
      <c r="K43" s="231" t="n">
        <v>13163.430365425</v>
      </c>
      <c r="L43" s="231" t="n">
        <v>5762.150752793</v>
      </c>
      <c r="M43" s="231" t="n">
        <v>376.241343257</v>
      </c>
      <c r="N43" s="231" t="n">
        <v>5735.501199853</v>
      </c>
      <c r="O43" s="231" t="n">
        <v>5409.028203847</v>
      </c>
      <c r="P43" s="231" t="n">
        <v>5300.468889733</v>
      </c>
      <c r="Q43" s="231" t="n">
        <v>586.34778387</v>
      </c>
      <c r="R43" s="231" t="n">
        <v>6803.274558983</v>
      </c>
      <c r="S43" s="231" t="n">
        <v>140.01257928</v>
      </c>
      <c r="T43" s="233" t="n">
        <f aca="false">SUM(C43:S43)</f>
        <v>65408.683974038</v>
      </c>
      <c r="U43" s="234" t="n">
        <f aca="false">(T43-T39)/T39</f>
        <v>0.0842607186175112</v>
      </c>
    </row>
    <row r="44" customFormat="false" ht="12.75" hidden="false" customHeight="false" outlineLevel="0" collapsed="false">
      <c r="B44" s="230" t="s">
        <v>175</v>
      </c>
      <c r="C44" s="231" t="n">
        <v>10252.691667873</v>
      </c>
      <c r="D44" s="231" t="n">
        <v>1089.909442513</v>
      </c>
      <c r="E44" s="231" t="n">
        <v>5353.799945236</v>
      </c>
      <c r="F44" s="231" t="n">
        <v>669.902199031</v>
      </c>
      <c r="G44" s="231" t="n">
        <v>2334.685841605</v>
      </c>
      <c r="H44" s="231" t="n">
        <v>864.303092764</v>
      </c>
      <c r="I44" s="231" t="n">
        <v>1096.26923343</v>
      </c>
      <c r="J44" s="231" t="n">
        <v>307.805110046</v>
      </c>
      <c r="K44" s="231" t="n">
        <v>13116.672569122</v>
      </c>
      <c r="L44" s="231" t="n">
        <v>5478.848522639</v>
      </c>
      <c r="M44" s="231" t="n">
        <v>308.872036953</v>
      </c>
      <c r="N44" s="231" t="n">
        <v>6175.950235203</v>
      </c>
      <c r="O44" s="231" t="n">
        <v>5515.646079439</v>
      </c>
      <c r="P44" s="231" t="n">
        <v>5085.433083218</v>
      </c>
      <c r="Q44" s="231" t="n">
        <v>561.968359685</v>
      </c>
      <c r="R44" s="231" t="n">
        <v>6322.466310497</v>
      </c>
      <c r="S44" s="231" t="n">
        <v>98.803851046</v>
      </c>
      <c r="T44" s="233" t="n">
        <f aca="false">SUM(C44:S44)</f>
        <v>64634.0275803</v>
      </c>
      <c r="U44" s="234" t="n">
        <f aca="false">(T44-T40)/T40</f>
        <v>0.0794628642902435</v>
      </c>
    </row>
    <row r="45" customFormat="false" ht="13.5" hidden="false" customHeight="false" outlineLevel="0" collapsed="false">
      <c r="B45" s="235" t="s">
        <v>176</v>
      </c>
      <c r="C45" s="236" t="n">
        <v>10969.147280963</v>
      </c>
      <c r="D45" s="236" t="n">
        <v>1284.792674436</v>
      </c>
      <c r="E45" s="236" t="n">
        <v>4879.017960475</v>
      </c>
      <c r="F45" s="236" t="n">
        <v>506.473342808</v>
      </c>
      <c r="G45" s="236" t="n">
        <v>2307.763025149</v>
      </c>
      <c r="H45" s="236" t="n">
        <v>934.547430504</v>
      </c>
      <c r="I45" s="236" t="n">
        <v>1124.829713085</v>
      </c>
      <c r="J45" s="236" t="n">
        <v>349.346067327</v>
      </c>
      <c r="K45" s="236" t="n">
        <v>12714.680881301</v>
      </c>
      <c r="L45" s="236" t="n">
        <v>5418.830238857</v>
      </c>
      <c r="M45" s="236" t="n">
        <v>258.060422591</v>
      </c>
      <c r="N45" s="236" t="n">
        <v>6070.09881726</v>
      </c>
      <c r="O45" s="236" t="n">
        <v>5893.639938609</v>
      </c>
      <c r="P45" s="236" t="n">
        <v>5807.305034605</v>
      </c>
      <c r="Q45" s="236" t="n">
        <v>643.29911589</v>
      </c>
      <c r="R45" s="236" t="n">
        <v>6640.86165729</v>
      </c>
      <c r="S45" s="236" t="n">
        <v>108.908650595</v>
      </c>
      <c r="T45" s="237" t="n">
        <f aca="false">SUM(C45:S45)</f>
        <v>65911.602251745</v>
      </c>
      <c r="U45" s="241" t="n">
        <f aca="false">(T45-T41)/T41</f>
        <v>0.0324325807978568</v>
      </c>
    </row>
    <row r="46" customFormat="false" ht="12.75" hidden="false" customHeight="false" outlineLevel="0" collapsed="false">
      <c r="B46" s="238" t="s">
        <v>177</v>
      </c>
      <c r="C46" s="239" t="n">
        <v>10628.302331072</v>
      </c>
      <c r="D46" s="239" t="n">
        <v>1281.984510857</v>
      </c>
      <c r="E46" s="239" t="n">
        <v>5538.086166008</v>
      </c>
      <c r="F46" s="239" t="n">
        <v>506.253697274</v>
      </c>
      <c r="G46" s="239" t="n">
        <v>2030.558591597</v>
      </c>
      <c r="H46" s="239" t="n">
        <v>657.699429452</v>
      </c>
      <c r="I46" s="239" t="n">
        <v>1050.355961695</v>
      </c>
      <c r="J46" s="239" t="n">
        <v>335.361688472</v>
      </c>
      <c r="K46" s="239" t="n">
        <v>13607.429974319</v>
      </c>
      <c r="L46" s="239" t="n">
        <v>5817.008745129</v>
      </c>
      <c r="M46" s="239" t="n">
        <v>286.660451348</v>
      </c>
      <c r="N46" s="239" t="n">
        <v>6119.710166869</v>
      </c>
      <c r="O46" s="239" t="n">
        <v>5260.424741891</v>
      </c>
      <c r="P46" s="239" t="n">
        <v>5719.207203286</v>
      </c>
      <c r="Q46" s="239" t="n">
        <v>562.868498282</v>
      </c>
      <c r="R46" s="239" t="n">
        <v>6847.150598594</v>
      </c>
      <c r="S46" s="239" t="n">
        <v>105.151211252</v>
      </c>
      <c r="T46" s="228" t="n">
        <f aca="false">SUM(C46:S46)</f>
        <v>66354.213967397</v>
      </c>
      <c r="U46" s="240" t="n">
        <f aca="false">(T46-T42)/T42</f>
        <v>0.0894873346575386</v>
      </c>
    </row>
    <row r="47" customFormat="false" ht="12.75" hidden="false" customHeight="false" outlineLevel="0" collapsed="false">
      <c r="B47" s="230" t="s">
        <v>178</v>
      </c>
      <c r="C47" s="231" t="n">
        <v>11218.272418054</v>
      </c>
      <c r="D47" s="231" t="n">
        <v>1530.218345693</v>
      </c>
      <c r="E47" s="231" t="n">
        <v>5461.266950505</v>
      </c>
      <c r="F47" s="231" t="n">
        <v>547.608167929</v>
      </c>
      <c r="G47" s="231" t="n">
        <v>2468.957699992</v>
      </c>
      <c r="H47" s="231" t="n">
        <v>839.298262413</v>
      </c>
      <c r="I47" s="231" t="n">
        <v>1299.013554572</v>
      </c>
      <c r="J47" s="231" t="n">
        <v>344.179933526</v>
      </c>
      <c r="K47" s="231" t="n">
        <v>14145.08462499</v>
      </c>
      <c r="L47" s="231" t="n">
        <v>6380.535072123</v>
      </c>
      <c r="M47" s="231" t="n">
        <v>272.882771564</v>
      </c>
      <c r="N47" s="231" t="n">
        <v>6044.521003658</v>
      </c>
      <c r="O47" s="231" t="n">
        <v>5195.843336651</v>
      </c>
      <c r="P47" s="231" t="n">
        <v>5551.508457001</v>
      </c>
      <c r="Q47" s="231" t="n">
        <v>629.449415063</v>
      </c>
      <c r="R47" s="231" t="n">
        <v>6666.941391573</v>
      </c>
      <c r="S47" s="231" t="n">
        <v>111.980415784</v>
      </c>
      <c r="T47" s="233" t="n">
        <f aca="false">SUM(C47:S47)</f>
        <v>68707.561821091</v>
      </c>
      <c r="U47" s="234" t="n">
        <f aca="false">(T47-T43)/T43</f>
        <v>0.050434860428661</v>
      </c>
    </row>
    <row r="48" customFormat="false" ht="12.75" hidden="false" customHeight="false" outlineLevel="0" collapsed="false">
      <c r="B48" s="230" t="s">
        <v>179</v>
      </c>
      <c r="C48" s="231" t="n">
        <v>11772.234487226</v>
      </c>
      <c r="D48" s="231" t="n">
        <v>1334.042919369</v>
      </c>
      <c r="E48" s="231" t="n">
        <v>5188.468821983</v>
      </c>
      <c r="F48" s="231" t="n">
        <v>638.003951131</v>
      </c>
      <c r="G48" s="231" t="n">
        <v>2638.246924961</v>
      </c>
      <c r="H48" s="231" t="n">
        <v>938.463115197</v>
      </c>
      <c r="I48" s="231" t="n">
        <v>1152.856175987</v>
      </c>
      <c r="J48" s="231" t="n">
        <v>404.706097245</v>
      </c>
      <c r="K48" s="231" t="n">
        <v>13356.495316475</v>
      </c>
      <c r="L48" s="231" t="n">
        <v>5875.416804638</v>
      </c>
      <c r="M48" s="231" t="n">
        <v>375.206242722</v>
      </c>
      <c r="N48" s="231" t="n">
        <v>6141.277485034</v>
      </c>
      <c r="O48" s="231" t="n">
        <v>5204.491282451</v>
      </c>
      <c r="P48" s="231" t="n">
        <v>6684.849868637</v>
      </c>
      <c r="Q48" s="231" t="n">
        <v>553.208681904</v>
      </c>
      <c r="R48" s="231" t="n">
        <v>6534.025095287</v>
      </c>
      <c r="S48" s="231" t="n">
        <v>110.390860782</v>
      </c>
      <c r="T48" s="233" t="n">
        <f aca="false">SUM(C48:S48)</f>
        <v>68902.384131029</v>
      </c>
      <c r="U48" s="234" t="n">
        <f aca="false">(T48-T44)/T44</f>
        <v>0.0660388453346199</v>
      </c>
    </row>
    <row r="49" customFormat="false" ht="13.5" hidden="false" customHeight="false" outlineLevel="0" collapsed="false">
      <c r="B49" s="235" t="s">
        <v>180</v>
      </c>
      <c r="C49" s="236" t="n">
        <v>11292.402544535</v>
      </c>
      <c r="D49" s="236" t="n">
        <v>1335.877467399</v>
      </c>
      <c r="E49" s="236" t="n">
        <v>4966.989727715</v>
      </c>
      <c r="F49" s="236" t="n">
        <v>597.544373103</v>
      </c>
      <c r="G49" s="236" t="n">
        <v>2102.230142157</v>
      </c>
      <c r="H49" s="236" t="n">
        <v>756.425067746</v>
      </c>
      <c r="I49" s="236" t="n">
        <v>1234.572518393</v>
      </c>
      <c r="J49" s="236" t="n">
        <v>384.003968744</v>
      </c>
      <c r="K49" s="236" t="n">
        <v>14407.8914434</v>
      </c>
      <c r="L49" s="236" t="n">
        <v>5754.12411286</v>
      </c>
      <c r="M49" s="236" t="n">
        <v>374.04527859</v>
      </c>
      <c r="N49" s="236" t="n">
        <v>5871.303471653</v>
      </c>
      <c r="O49" s="236" t="n">
        <v>4999.871833315</v>
      </c>
      <c r="P49" s="236" t="n">
        <v>5985.245984386</v>
      </c>
      <c r="Q49" s="236" t="n">
        <v>616.116399163</v>
      </c>
      <c r="R49" s="236" t="n">
        <v>6631.219361496</v>
      </c>
      <c r="S49" s="236" t="n">
        <v>104.541398789</v>
      </c>
      <c r="T49" s="237" t="n">
        <f aca="false">SUM(C49:S49)</f>
        <v>67414.405093444</v>
      </c>
      <c r="U49" s="241" t="n">
        <f aca="false">(T49-T45)/T45</f>
        <v>0.0228002778017615</v>
      </c>
    </row>
    <row r="50" customFormat="false" ht="12.75" hidden="false" customHeight="false" outlineLevel="0" collapsed="false">
      <c r="B50" s="238" t="s">
        <v>181</v>
      </c>
      <c r="C50" s="239" t="n">
        <v>11696.543920343</v>
      </c>
      <c r="D50" s="239" t="n">
        <v>1282.133982811</v>
      </c>
      <c r="E50" s="239" t="n">
        <v>5316.470147218</v>
      </c>
      <c r="F50" s="239" t="n">
        <v>591.946493261</v>
      </c>
      <c r="G50" s="239" t="n">
        <v>2532.815055125</v>
      </c>
      <c r="H50" s="239" t="n">
        <v>604.861865365</v>
      </c>
      <c r="I50" s="239" t="n">
        <v>991.188394514</v>
      </c>
      <c r="J50" s="239" t="n">
        <v>370.878265435</v>
      </c>
      <c r="K50" s="239" t="n">
        <v>14504.94078979</v>
      </c>
      <c r="L50" s="239" t="n">
        <v>6076.419133016</v>
      </c>
      <c r="M50" s="239" t="n">
        <v>430.695723119</v>
      </c>
      <c r="N50" s="239" t="n">
        <v>5723.781043723</v>
      </c>
      <c r="O50" s="239" t="n">
        <v>4547.566700482</v>
      </c>
      <c r="P50" s="239" t="n">
        <v>5756.159321453</v>
      </c>
      <c r="Q50" s="239" t="n">
        <v>593.706227239</v>
      </c>
      <c r="R50" s="239" t="n">
        <v>7237.261627513</v>
      </c>
      <c r="S50" s="239" t="n">
        <v>99.492861656</v>
      </c>
      <c r="T50" s="228" t="n">
        <f aca="false">SUM(C50:S50)</f>
        <v>68356.861552063</v>
      </c>
      <c r="U50" s="240" t="n">
        <f aca="false">(T50-T46)/T46</f>
        <v>0.0301811665744394</v>
      </c>
    </row>
    <row r="51" customFormat="false" ht="12.75" hidden="false" customHeight="false" outlineLevel="0" collapsed="false">
      <c r="B51" s="230" t="s">
        <v>182</v>
      </c>
      <c r="C51" s="231" t="n">
        <v>11206.185277471</v>
      </c>
      <c r="D51" s="231" t="n">
        <v>1239.013614681</v>
      </c>
      <c r="E51" s="231" t="n">
        <v>4593.976610676</v>
      </c>
      <c r="F51" s="231" t="n">
        <v>643.966888705</v>
      </c>
      <c r="G51" s="231" t="n">
        <v>2227.233112863</v>
      </c>
      <c r="H51" s="231" t="n">
        <v>748.201223057</v>
      </c>
      <c r="I51" s="231" t="n">
        <v>1064.454709174</v>
      </c>
      <c r="J51" s="231" t="n">
        <v>344.414060211</v>
      </c>
      <c r="K51" s="231" t="n">
        <v>12935.795524677</v>
      </c>
      <c r="L51" s="231" t="n">
        <v>6298.669350606</v>
      </c>
      <c r="M51" s="231" t="n">
        <v>343.931790398</v>
      </c>
      <c r="N51" s="231" t="n">
        <v>5856.947075361</v>
      </c>
      <c r="O51" s="231" t="n">
        <v>5112.155912703</v>
      </c>
      <c r="P51" s="231" t="n">
        <v>5520.355368795</v>
      </c>
      <c r="Q51" s="231" t="n">
        <v>630.115763174</v>
      </c>
      <c r="R51" s="231" t="n">
        <v>7576.84633909</v>
      </c>
      <c r="S51" s="231" t="n">
        <v>87.832493453</v>
      </c>
      <c r="T51" s="233" t="n">
        <f aca="false">SUM(C51:S51)</f>
        <v>66430.095115095</v>
      </c>
      <c r="U51" s="234" t="n">
        <f aca="false">(T51-T47)/T47</f>
        <v>-0.0331472496713876</v>
      </c>
    </row>
    <row r="52" customFormat="false" ht="12.75" hidden="false" customHeight="false" outlineLevel="0" collapsed="false">
      <c r="B52" s="230" t="s">
        <v>183</v>
      </c>
      <c r="C52" s="231" t="n">
        <v>10897.906034928</v>
      </c>
      <c r="D52" s="231" t="n">
        <v>1233.359457422</v>
      </c>
      <c r="E52" s="231" t="n">
        <v>5665.788291204</v>
      </c>
      <c r="F52" s="231" t="n">
        <v>610.202756334</v>
      </c>
      <c r="G52" s="231" t="n">
        <v>2036.412839928</v>
      </c>
      <c r="H52" s="231" t="n">
        <v>484.283399589</v>
      </c>
      <c r="I52" s="231" t="n">
        <v>870.145593556</v>
      </c>
      <c r="J52" s="231" t="n">
        <v>299.698213467</v>
      </c>
      <c r="K52" s="231" t="n">
        <v>11937.252073551</v>
      </c>
      <c r="L52" s="231" t="n">
        <v>6344.070384656</v>
      </c>
      <c r="M52" s="231" t="n">
        <v>479.538431584</v>
      </c>
      <c r="N52" s="231" t="n">
        <v>5735.816178003</v>
      </c>
      <c r="O52" s="231" t="n">
        <v>5964.595485515</v>
      </c>
      <c r="P52" s="231" t="n">
        <v>5289.530948184</v>
      </c>
      <c r="Q52" s="231" t="n">
        <v>498.96690211</v>
      </c>
      <c r="R52" s="231" t="n">
        <v>7009.792642644</v>
      </c>
      <c r="S52" s="231" t="n">
        <v>84.535885747</v>
      </c>
      <c r="T52" s="233" t="n">
        <f aca="false">SUM(C52:S52)</f>
        <v>65441.895518422</v>
      </c>
      <c r="U52" s="234" t="n">
        <f aca="false">(T52-T48)/T48</f>
        <v>-0.0502230605841786</v>
      </c>
    </row>
    <row r="53" customFormat="false" ht="13.5" hidden="false" customHeight="false" outlineLevel="0" collapsed="false">
      <c r="B53" s="235" t="s">
        <v>184</v>
      </c>
      <c r="C53" s="236" t="n">
        <v>12014.335944014</v>
      </c>
      <c r="D53" s="236" t="n">
        <v>1220.837515895</v>
      </c>
      <c r="E53" s="236" t="n">
        <v>4957.328767848</v>
      </c>
      <c r="F53" s="236" t="n">
        <v>499.200910123</v>
      </c>
      <c r="G53" s="236" t="n">
        <v>2604.012662096</v>
      </c>
      <c r="H53" s="236" t="n">
        <v>691.814178078</v>
      </c>
      <c r="I53" s="236" t="n">
        <v>979.48073238</v>
      </c>
      <c r="J53" s="236" t="n">
        <v>396.637754863</v>
      </c>
      <c r="K53" s="236" t="n">
        <v>13137.763957362</v>
      </c>
      <c r="L53" s="236" t="n">
        <v>5994.28690324</v>
      </c>
      <c r="M53" s="236" t="n">
        <v>473.314703946</v>
      </c>
      <c r="N53" s="236" t="n">
        <v>5393.157902879</v>
      </c>
      <c r="O53" s="236" t="n">
        <v>6255.561134575</v>
      </c>
      <c r="P53" s="236" t="n">
        <v>5316.23240006</v>
      </c>
      <c r="Q53" s="236" t="n">
        <v>531.443543053</v>
      </c>
      <c r="R53" s="236" t="n">
        <v>7004.328937618</v>
      </c>
      <c r="S53" s="236" t="n">
        <v>94.073439505</v>
      </c>
      <c r="T53" s="237" t="n">
        <f aca="false">SUM(C53:S53)</f>
        <v>67563.811387535</v>
      </c>
      <c r="U53" s="241" t="n">
        <f aca="false">(T53-T49)/T49</f>
        <v>0.00221623692864899</v>
      </c>
    </row>
    <row r="54" customFormat="false" ht="12.75" hidden="false" customHeight="false" outlineLevel="0" collapsed="false">
      <c r="B54" s="238" t="s">
        <v>185</v>
      </c>
      <c r="C54" s="239" t="n">
        <v>12687.04436301</v>
      </c>
      <c r="D54" s="239" t="n">
        <v>1415.715494873</v>
      </c>
      <c r="E54" s="239" t="n">
        <v>4551.449887046</v>
      </c>
      <c r="F54" s="239" t="n">
        <v>618.800397488</v>
      </c>
      <c r="G54" s="239" t="n">
        <v>2541.54013555</v>
      </c>
      <c r="H54" s="239" t="n">
        <v>602.824069152</v>
      </c>
      <c r="I54" s="239" t="n">
        <v>1057.759199195</v>
      </c>
      <c r="J54" s="239" t="n">
        <v>386.629007594</v>
      </c>
      <c r="K54" s="239" t="n">
        <v>14618.954965591</v>
      </c>
      <c r="L54" s="239" t="n">
        <v>6870.973033275</v>
      </c>
      <c r="M54" s="239" t="n">
        <v>254.969545714</v>
      </c>
      <c r="N54" s="239" t="n">
        <v>5394.271522931</v>
      </c>
      <c r="O54" s="239" t="n">
        <v>4976.1554368</v>
      </c>
      <c r="P54" s="239" t="n">
        <v>5055.458875419</v>
      </c>
      <c r="Q54" s="239" t="n">
        <v>573.868386196</v>
      </c>
      <c r="R54" s="239" t="n">
        <v>6821.30005212</v>
      </c>
      <c r="S54" s="239" t="n">
        <v>108.979578956</v>
      </c>
      <c r="T54" s="228" t="n">
        <f aca="false">SUM(C54:S54)</f>
        <v>68536.69395091</v>
      </c>
      <c r="U54" s="240" t="n">
        <f aca="false">(T54-T50)/T50</f>
        <v>0.00263078782091285</v>
      </c>
    </row>
    <row r="55" customFormat="false" ht="12.75" hidden="false" customHeight="false" outlineLevel="0" collapsed="false">
      <c r="B55" s="230" t="s">
        <v>186</v>
      </c>
      <c r="C55" s="231" t="n">
        <v>11874.798797755</v>
      </c>
      <c r="D55" s="231" t="n">
        <v>1216.580226755</v>
      </c>
      <c r="E55" s="231" t="n">
        <v>5746.62510671</v>
      </c>
      <c r="F55" s="231" t="n">
        <v>737.054261884</v>
      </c>
      <c r="G55" s="231" t="n">
        <v>2672.885894272</v>
      </c>
      <c r="H55" s="231" t="n">
        <v>628.078938301</v>
      </c>
      <c r="I55" s="231" t="n">
        <v>1081.083091245</v>
      </c>
      <c r="J55" s="231" t="n">
        <v>427.710584504</v>
      </c>
      <c r="K55" s="231" t="n">
        <v>14578.396034632</v>
      </c>
      <c r="L55" s="231" t="n">
        <v>6528.910112722</v>
      </c>
      <c r="M55" s="231" t="n">
        <v>433.437484286</v>
      </c>
      <c r="N55" s="231" t="n">
        <v>5652.91705347</v>
      </c>
      <c r="O55" s="231" t="n">
        <v>5073.959914531</v>
      </c>
      <c r="P55" s="231" t="n">
        <v>4935.255658691</v>
      </c>
      <c r="Q55" s="231" t="n">
        <v>591.313188089</v>
      </c>
      <c r="R55" s="231" t="n">
        <v>7833.112662974</v>
      </c>
      <c r="S55" s="231" t="n">
        <v>90.673074125</v>
      </c>
      <c r="T55" s="233" t="n">
        <f aca="false">SUM(C55:S55)</f>
        <v>70102.792084946</v>
      </c>
      <c r="U55" s="234" t="n">
        <f aca="false">(T55-T51)/T51</f>
        <v>0.0552866432523962</v>
      </c>
    </row>
    <row r="56" customFormat="false" ht="12.75" hidden="false" customHeight="false" outlineLevel="0" collapsed="false">
      <c r="B56" s="230" t="s">
        <v>187</v>
      </c>
      <c r="C56" s="231" t="n">
        <v>13235.615439959</v>
      </c>
      <c r="D56" s="231" t="n">
        <v>1236.963302535</v>
      </c>
      <c r="E56" s="231" t="n">
        <v>5495.699885467</v>
      </c>
      <c r="F56" s="231" t="n">
        <v>573.155862604</v>
      </c>
      <c r="G56" s="231" t="n">
        <v>2422.617144127</v>
      </c>
      <c r="H56" s="231" t="n">
        <v>618.614617817</v>
      </c>
      <c r="I56" s="231" t="n">
        <v>1197.825671596</v>
      </c>
      <c r="J56" s="231" t="n">
        <v>474.948683732</v>
      </c>
      <c r="K56" s="231" t="n">
        <v>13788.120196905</v>
      </c>
      <c r="L56" s="231" t="n">
        <v>5794.669872856</v>
      </c>
      <c r="M56" s="231" t="n">
        <v>480.193172707</v>
      </c>
      <c r="N56" s="231" t="n">
        <v>6296.189258253</v>
      </c>
      <c r="O56" s="231" t="n">
        <v>4584.411238219</v>
      </c>
      <c r="P56" s="231" t="n">
        <v>5419.399852586</v>
      </c>
      <c r="Q56" s="231" t="n">
        <v>492.987754823</v>
      </c>
      <c r="R56" s="231" t="n">
        <v>6817.02575741</v>
      </c>
      <c r="S56" s="231" t="n">
        <v>94.118547622</v>
      </c>
      <c r="T56" s="233" t="n">
        <f aca="false">SUM(C56:S56)</f>
        <v>69022.556259218</v>
      </c>
      <c r="U56" s="234" t="n">
        <f aca="false">(T56-T52)/T52</f>
        <v>0.0547151134977141</v>
      </c>
    </row>
    <row r="57" customFormat="false" ht="13.5" hidden="false" customHeight="false" outlineLevel="0" collapsed="false">
      <c r="B57" s="235" t="s">
        <v>188</v>
      </c>
      <c r="C57" s="236" t="n">
        <v>13444.898698386</v>
      </c>
      <c r="D57" s="236" t="n">
        <v>1276.734201902</v>
      </c>
      <c r="E57" s="236" t="n">
        <v>5046.605858</v>
      </c>
      <c r="F57" s="236" t="n">
        <v>606.44173195</v>
      </c>
      <c r="G57" s="236" t="n">
        <v>2447.148784449</v>
      </c>
      <c r="H57" s="236" t="n">
        <v>672.090268275</v>
      </c>
      <c r="I57" s="236" t="n">
        <v>1010.96318598</v>
      </c>
      <c r="J57" s="236" t="n">
        <v>445.732781262</v>
      </c>
      <c r="K57" s="236" t="n">
        <v>14077.566355608</v>
      </c>
      <c r="L57" s="236" t="n">
        <v>6316.590478015</v>
      </c>
      <c r="M57" s="236" t="n">
        <v>350.038016268</v>
      </c>
      <c r="N57" s="236" t="n">
        <v>5979.777002433</v>
      </c>
      <c r="O57" s="236" t="n">
        <v>5560.855834872</v>
      </c>
      <c r="P57" s="236" t="n">
        <v>5207.287358097</v>
      </c>
      <c r="Q57" s="236" t="n">
        <v>495.562401263</v>
      </c>
      <c r="R57" s="236" t="n">
        <v>6861.09273167</v>
      </c>
      <c r="S57" s="236" t="n">
        <v>100.172378613</v>
      </c>
      <c r="T57" s="237" t="n">
        <f aca="false">SUM(C57:S57)</f>
        <v>69899.558067043</v>
      </c>
      <c r="U57" s="241" t="n">
        <f aca="false">(T57-T53)/T53</f>
        <v>0.03457097270772</v>
      </c>
    </row>
    <row r="58" customFormat="false" ht="12.75" hidden="false" customHeight="false" outlineLevel="0" collapsed="false">
      <c r="B58" s="238" t="s">
        <v>189</v>
      </c>
      <c r="C58" s="239" t="n">
        <v>13623.562293279</v>
      </c>
      <c r="D58" s="239" t="n">
        <v>1587.009382277</v>
      </c>
      <c r="E58" s="239" t="n">
        <v>5157.947505249</v>
      </c>
      <c r="F58" s="239" t="n">
        <v>604.314488961</v>
      </c>
      <c r="G58" s="239" t="n">
        <v>2288.787036879</v>
      </c>
      <c r="H58" s="239" t="n">
        <v>822.428999129</v>
      </c>
      <c r="I58" s="239" t="n">
        <v>1364.173013808</v>
      </c>
      <c r="J58" s="239" t="n">
        <v>551.438618232</v>
      </c>
      <c r="K58" s="239" t="n">
        <v>16542.56463615</v>
      </c>
      <c r="L58" s="239" t="n">
        <v>7632.604169457</v>
      </c>
      <c r="M58" s="239" t="n">
        <v>527.478232231</v>
      </c>
      <c r="N58" s="239" t="n">
        <v>6628.003816818</v>
      </c>
      <c r="O58" s="239" t="n">
        <v>6706.180816165</v>
      </c>
      <c r="P58" s="239" t="n">
        <v>7025.677738746</v>
      </c>
      <c r="Q58" s="239" t="n">
        <v>745.326617286</v>
      </c>
      <c r="R58" s="239" t="n">
        <v>7501.15384077</v>
      </c>
      <c r="S58" s="239" t="n">
        <v>134.493001975</v>
      </c>
      <c r="T58" s="228" t="n">
        <f aca="false">SUM(C58:S58)</f>
        <v>79443.144207412</v>
      </c>
      <c r="U58" s="240" t="n">
        <f aca="false">(T58-T54)/T54</f>
        <v>0.159133007849983</v>
      </c>
    </row>
    <row r="59" customFormat="false" ht="12.75" hidden="false" customHeight="false" outlineLevel="0" collapsed="false">
      <c r="B59" s="230" t="s">
        <v>190</v>
      </c>
      <c r="C59" s="231" t="n">
        <v>13444.609557956</v>
      </c>
      <c r="D59" s="231" t="n">
        <v>1455.342101973</v>
      </c>
      <c r="E59" s="231" t="n">
        <v>5411.946488766</v>
      </c>
      <c r="F59" s="231" t="n">
        <v>650.229935425</v>
      </c>
      <c r="G59" s="231" t="n">
        <v>1889.017472538</v>
      </c>
      <c r="H59" s="231" t="n">
        <v>936.336381617</v>
      </c>
      <c r="I59" s="231" t="n">
        <v>1247.461658863</v>
      </c>
      <c r="J59" s="231" t="n">
        <v>430.637619582</v>
      </c>
      <c r="K59" s="231" t="n">
        <v>15583.895232392</v>
      </c>
      <c r="L59" s="231" t="n">
        <v>7580.00572404</v>
      </c>
      <c r="M59" s="231" t="n">
        <v>490.222147881</v>
      </c>
      <c r="N59" s="231" t="n">
        <v>6918.021402015</v>
      </c>
      <c r="O59" s="231" t="n">
        <v>6108.919682193</v>
      </c>
      <c r="P59" s="231" t="n">
        <v>5779.775745308</v>
      </c>
      <c r="Q59" s="231" t="n">
        <v>748.385596091</v>
      </c>
      <c r="R59" s="231" t="n">
        <v>7894.468295766</v>
      </c>
      <c r="S59" s="231" t="n">
        <v>126.413969483</v>
      </c>
      <c r="T59" s="233" t="n">
        <f aca="false">SUM(C59:S59)</f>
        <v>76695.689011889</v>
      </c>
      <c r="U59" s="234" t="n">
        <f aca="false">(T59-T55)/T55</f>
        <v>0.0940461389748093</v>
      </c>
    </row>
    <row r="60" customFormat="false" ht="12.75" hidden="false" customHeight="false" outlineLevel="0" collapsed="false">
      <c r="B60" s="230" t="s">
        <v>191</v>
      </c>
      <c r="C60" s="231" t="n">
        <v>12239.548816984</v>
      </c>
      <c r="D60" s="231" t="n">
        <v>1279.269302185</v>
      </c>
      <c r="E60" s="231" t="n">
        <v>4577.145265719</v>
      </c>
      <c r="F60" s="231" t="n">
        <v>762.449435352</v>
      </c>
      <c r="G60" s="231" t="n">
        <v>2016.253550399</v>
      </c>
      <c r="H60" s="231" t="n">
        <v>786.596038719</v>
      </c>
      <c r="I60" s="231" t="n">
        <v>1174.63241353</v>
      </c>
      <c r="J60" s="231" t="n">
        <v>433.948302556</v>
      </c>
      <c r="K60" s="231" t="n">
        <v>13776.793012698</v>
      </c>
      <c r="L60" s="231" t="n">
        <v>6434.037483612</v>
      </c>
      <c r="M60" s="231" t="n">
        <v>522.131553645</v>
      </c>
      <c r="N60" s="231" t="n">
        <v>6445.766805213</v>
      </c>
      <c r="O60" s="231" t="n">
        <v>4411.843594126</v>
      </c>
      <c r="P60" s="231" t="n">
        <v>4825.708608863</v>
      </c>
      <c r="Q60" s="231" t="n">
        <v>570.796923415</v>
      </c>
      <c r="R60" s="231" t="n">
        <v>7008.271742061</v>
      </c>
      <c r="S60" s="231" t="n">
        <v>131.657830429</v>
      </c>
      <c r="T60" s="233" t="n">
        <f aca="false">SUM(C60:S60)</f>
        <v>67396.850679506</v>
      </c>
      <c r="U60" s="234" t="n">
        <f aca="false">(T60-T56)/T56</f>
        <v>-0.0235532508185668</v>
      </c>
    </row>
    <row r="61" customFormat="false" ht="13.5" hidden="false" customHeight="false" outlineLevel="0" collapsed="false">
      <c r="B61" s="235" t="s">
        <v>192</v>
      </c>
      <c r="C61" s="236" t="n">
        <v>12268.542968431</v>
      </c>
      <c r="D61" s="236" t="n">
        <v>1120.541085758</v>
      </c>
      <c r="E61" s="236" t="n">
        <v>4385.942714075</v>
      </c>
      <c r="F61" s="236" t="n">
        <v>747.723714236</v>
      </c>
      <c r="G61" s="236" t="n">
        <v>2026.980098767</v>
      </c>
      <c r="H61" s="236" t="n">
        <v>674.715977016</v>
      </c>
      <c r="I61" s="236" t="n">
        <v>1018.045244822</v>
      </c>
      <c r="J61" s="236" t="n">
        <v>312.339135928</v>
      </c>
      <c r="K61" s="236" t="n">
        <v>13908.407162924</v>
      </c>
      <c r="L61" s="236" t="n">
        <v>5498.702548732</v>
      </c>
      <c r="M61" s="236" t="n">
        <v>349.923766546</v>
      </c>
      <c r="N61" s="236" t="n">
        <v>5316.412559986</v>
      </c>
      <c r="O61" s="236" t="n">
        <v>4534.856733328</v>
      </c>
      <c r="P61" s="236" t="n">
        <v>4662.001930874</v>
      </c>
      <c r="Q61" s="236" t="n">
        <v>527.196817828</v>
      </c>
      <c r="R61" s="236" t="n">
        <v>5625.52270847</v>
      </c>
      <c r="S61" s="236" t="n">
        <v>172.660585163</v>
      </c>
      <c r="T61" s="237" t="n">
        <f aca="false">SUM(C61:S61)</f>
        <v>63150.515752884</v>
      </c>
      <c r="U61" s="241" t="n">
        <f aca="false">(T61-T57)/T57</f>
        <v>-0.0965534332518351</v>
      </c>
    </row>
    <row r="62" customFormat="false" ht="12.75" hidden="false" customHeight="false" outlineLevel="0" collapsed="false">
      <c r="B62" s="238" t="s">
        <v>193</v>
      </c>
      <c r="C62" s="239" t="n">
        <v>11054.323267407</v>
      </c>
      <c r="D62" s="239" t="n">
        <v>1026.9298052</v>
      </c>
      <c r="E62" s="239" t="n">
        <v>3800.347872503</v>
      </c>
      <c r="F62" s="239" t="n">
        <v>596.643792079</v>
      </c>
      <c r="G62" s="239" t="n">
        <v>1617.797998511</v>
      </c>
      <c r="H62" s="239" t="n">
        <v>478.279120786</v>
      </c>
      <c r="I62" s="239" t="n">
        <v>936.423015192</v>
      </c>
      <c r="J62" s="239" t="n">
        <v>390.384896364</v>
      </c>
      <c r="K62" s="239" t="n">
        <v>12826.345885022</v>
      </c>
      <c r="L62" s="239" t="n">
        <v>5336.590099371</v>
      </c>
      <c r="M62" s="239" t="n">
        <v>291.827581525</v>
      </c>
      <c r="N62" s="239" t="n">
        <v>5753.163747749</v>
      </c>
      <c r="O62" s="239" t="n">
        <v>4626.150509854</v>
      </c>
      <c r="P62" s="239" t="n">
        <v>4997.169303251</v>
      </c>
      <c r="Q62" s="239" t="n">
        <v>458.567601434</v>
      </c>
      <c r="R62" s="239" t="n">
        <v>5713.628664942</v>
      </c>
      <c r="S62" s="239" t="n">
        <v>188.061327588</v>
      </c>
      <c r="T62" s="228" t="n">
        <f aca="false">SUM(C62:S62)</f>
        <v>60092.634488778</v>
      </c>
      <c r="U62" s="240" t="n">
        <f aca="false">(T62-T58)/T58</f>
        <v>-0.243576836134698</v>
      </c>
    </row>
    <row r="63" customFormat="false" ht="12.75" hidden="false" customHeight="false" outlineLevel="0" collapsed="false">
      <c r="B63" s="230" t="s">
        <v>194</v>
      </c>
      <c r="C63" s="231" t="n">
        <v>10233.046573502</v>
      </c>
      <c r="D63" s="231" t="n">
        <v>943.762577598</v>
      </c>
      <c r="E63" s="231" t="n">
        <v>2515.148421815</v>
      </c>
      <c r="F63" s="231" t="n">
        <v>587.699121602</v>
      </c>
      <c r="G63" s="231" t="n">
        <v>1870.902125601</v>
      </c>
      <c r="H63" s="231" t="n">
        <v>578.174613195</v>
      </c>
      <c r="I63" s="231" t="n">
        <v>842.963757169</v>
      </c>
      <c r="J63" s="231" t="n">
        <v>351.810232044</v>
      </c>
      <c r="K63" s="231" t="n">
        <v>12338.527674967</v>
      </c>
      <c r="L63" s="231" t="n">
        <v>4604.240394412</v>
      </c>
      <c r="M63" s="231" t="n">
        <v>241.854463861</v>
      </c>
      <c r="N63" s="231" t="n">
        <v>5580.938443752</v>
      </c>
      <c r="O63" s="231" t="n">
        <v>4113.59255613</v>
      </c>
      <c r="P63" s="231" t="n">
        <v>4331.246380462</v>
      </c>
      <c r="Q63" s="231" t="n">
        <v>370.885481944</v>
      </c>
      <c r="R63" s="231" t="n">
        <v>5288.260191599</v>
      </c>
      <c r="S63" s="231" t="n">
        <v>110.467915507</v>
      </c>
      <c r="T63" s="233" t="n">
        <f aca="false">SUM(C63:S63)</f>
        <v>54903.52092516</v>
      </c>
      <c r="U63" s="234" t="n">
        <f aca="false">(T63-T59)/T59</f>
        <v>-0.28413810955334</v>
      </c>
    </row>
    <row r="64" customFormat="false" ht="12.75" hidden="false" customHeight="false" outlineLevel="0" collapsed="false">
      <c r="B64" s="230" t="s">
        <v>195</v>
      </c>
      <c r="C64" s="231" t="n">
        <v>10415.00013667</v>
      </c>
      <c r="D64" s="231" t="n">
        <v>794.831363419</v>
      </c>
      <c r="E64" s="231" t="n">
        <v>3520.901527116</v>
      </c>
      <c r="F64" s="231" t="n">
        <v>657.302645313</v>
      </c>
      <c r="G64" s="231" t="n">
        <v>1880.03424371</v>
      </c>
      <c r="H64" s="231" t="n">
        <v>644.916381793</v>
      </c>
      <c r="I64" s="231" t="n">
        <v>1057.678237773</v>
      </c>
      <c r="J64" s="231" t="n">
        <v>391.915126004</v>
      </c>
      <c r="K64" s="231" t="n">
        <v>13474.048926112</v>
      </c>
      <c r="L64" s="231" t="n">
        <v>5062.374791372</v>
      </c>
      <c r="M64" s="231" t="n">
        <v>393.487763916</v>
      </c>
      <c r="N64" s="231" t="n">
        <v>5223.221150615</v>
      </c>
      <c r="O64" s="231" t="n">
        <v>4092.048973255</v>
      </c>
      <c r="P64" s="231" t="n">
        <v>4166.326977415</v>
      </c>
      <c r="Q64" s="231" t="n">
        <v>481.161946891</v>
      </c>
      <c r="R64" s="231" t="n">
        <v>5496.685925322</v>
      </c>
      <c r="S64" s="231" t="n">
        <v>104.906467989</v>
      </c>
      <c r="T64" s="233" t="n">
        <f aca="false">SUM(C64:S64)</f>
        <v>57856.842584685</v>
      </c>
      <c r="U64" s="234" t="n">
        <f aca="false">(T64-T60)/T60</f>
        <v>-0.141549760836554</v>
      </c>
    </row>
    <row r="65" customFormat="false" ht="13.5" hidden="false" customHeight="false" outlineLevel="0" collapsed="false">
      <c r="B65" s="235" t="s">
        <v>196</v>
      </c>
      <c r="C65" s="236" t="n">
        <v>12032.098430305</v>
      </c>
      <c r="D65" s="236" t="n">
        <v>938.525605611</v>
      </c>
      <c r="E65" s="236" t="n">
        <v>4261.863690001</v>
      </c>
      <c r="F65" s="236" t="n">
        <v>540.087790267</v>
      </c>
      <c r="G65" s="236" t="n">
        <v>1908.305353515</v>
      </c>
      <c r="H65" s="236" t="n">
        <v>724.333178082</v>
      </c>
      <c r="I65" s="236" t="n">
        <v>1145.535389764</v>
      </c>
      <c r="J65" s="236" t="n">
        <v>373.400753502</v>
      </c>
      <c r="K65" s="236" t="n">
        <v>14491.044199055</v>
      </c>
      <c r="L65" s="236" t="n">
        <v>4980.245278993</v>
      </c>
      <c r="M65" s="236" t="n">
        <v>404.708173809</v>
      </c>
      <c r="N65" s="236" t="n">
        <v>6115.993011854</v>
      </c>
      <c r="O65" s="236" t="n">
        <v>4054.517085677</v>
      </c>
      <c r="P65" s="236" t="n">
        <v>3824.56162016</v>
      </c>
      <c r="Q65" s="236" t="n">
        <v>544.455168071</v>
      </c>
      <c r="R65" s="236" t="n">
        <v>5339.600559836</v>
      </c>
      <c r="S65" s="236" t="n">
        <v>118.193175366</v>
      </c>
      <c r="T65" s="237" t="n">
        <f aca="false">SUM(C65:S65)</f>
        <v>61797.468463868</v>
      </c>
      <c r="U65" s="241" t="n">
        <f aca="false">(T65-T61)/T61</f>
        <v>-0.0214257519971912</v>
      </c>
    </row>
    <row r="66" customFormat="false" ht="12.75" hidden="false" customHeight="false" outlineLevel="0" collapsed="false">
      <c r="B66" s="238" t="s">
        <v>197</v>
      </c>
      <c r="C66" s="239" t="n">
        <v>11390.175599911</v>
      </c>
      <c r="D66" s="239" t="n">
        <v>856.789552435</v>
      </c>
      <c r="E66" s="239" t="n">
        <v>4232.636663933</v>
      </c>
      <c r="F66" s="239" t="n">
        <v>511.387042441</v>
      </c>
      <c r="G66" s="239" t="n">
        <v>1912.866481089</v>
      </c>
      <c r="H66" s="239" t="n">
        <v>724.948970653</v>
      </c>
      <c r="I66" s="239" t="n">
        <v>1109.801181971</v>
      </c>
      <c r="J66" s="239" t="n">
        <v>354.863258472</v>
      </c>
      <c r="K66" s="239" t="n">
        <v>13258.794953352</v>
      </c>
      <c r="L66" s="239" t="n">
        <v>5218.367039444</v>
      </c>
      <c r="M66" s="239" t="n">
        <v>329.415710166</v>
      </c>
      <c r="N66" s="239" t="n">
        <v>4957.469323406</v>
      </c>
      <c r="O66" s="239" t="n">
        <v>4233.232699259</v>
      </c>
      <c r="P66" s="239" t="n">
        <v>4012.005236539</v>
      </c>
      <c r="Q66" s="239" t="n">
        <v>543.311243014</v>
      </c>
      <c r="R66" s="239" t="n">
        <v>5480.596557026</v>
      </c>
      <c r="S66" s="239" t="n">
        <v>136.048061441</v>
      </c>
      <c r="T66" s="228" t="n">
        <f aca="false">SUM(C66:S66)</f>
        <v>59262.709574552</v>
      </c>
      <c r="U66" s="240" t="n">
        <f aca="false">(T66-T62)/T62</f>
        <v>-0.013810759359884</v>
      </c>
    </row>
    <row r="67" customFormat="false" ht="12.75" hidden="false" customHeight="false" outlineLevel="0" collapsed="false">
      <c r="B67" s="230" t="s">
        <v>198</v>
      </c>
      <c r="C67" s="231" t="n">
        <v>10284.158570178</v>
      </c>
      <c r="D67" s="231" t="n">
        <v>946.010517114</v>
      </c>
      <c r="E67" s="231" t="n">
        <v>2990.157643833</v>
      </c>
      <c r="F67" s="231" t="n">
        <v>743.455367877</v>
      </c>
      <c r="G67" s="231" t="n">
        <v>2165.837391113</v>
      </c>
      <c r="H67" s="231" t="n">
        <v>641.528338869</v>
      </c>
      <c r="I67" s="231" t="n">
        <v>1206.249951928</v>
      </c>
      <c r="J67" s="231" t="n">
        <v>386.441827725</v>
      </c>
      <c r="K67" s="231" t="n">
        <v>12971.230451445</v>
      </c>
      <c r="L67" s="231" t="n">
        <v>5362.202873823</v>
      </c>
      <c r="M67" s="231" t="n">
        <v>326.870602946</v>
      </c>
      <c r="N67" s="231" t="n">
        <v>6345.252316007</v>
      </c>
      <c r="O67" s="231" t="n">
        <v>3705.609824292</v>
      </c>
      <c r="P67" s="231" t="n">
        <v>3759.352934712</v>
      </c>
      <c r="Q67" s="231" t="n">
        <v>520.626750793</v>
      </c>
      <c r="R67" s="231" t="n">
        <v>5979.339246127</v>
      </c>
      <c r="S67" s="231" t="n">
        <v>126.745893672</v>
      </c>
      <c r="T67" s="233" t="n">
        <f aca="false">SUM(C67:S67)</f>
        <v>58461.070502454</v>
      </c>
      <c r="U67" s="234" t="n">
        <f aca="false">(T67-T63)/T63</f>
        <v>0.0647963831343958</v>
      </c>
    </row>
    <row r="68" customFormat="false" ht="12.75" hidden="false" customHeight="false" outlineLevel="0" collapsed="false">
      <c r="B68" s="230" t="s">
        <v>199</v>
      </c>
      <c r="C68" s="231" t="n">
        <v>10339.915135461</v>
      </c>
      <c r="D68" s="231" t="n">
        <v>990.765355967</v>
      </c>
      <c r="E68" s="231" t="n">
        <v>3711.44363847</v>
      </c>
      <c r="F68" s="231" t="n">
        <v>427.317653826</v>
      </c>
      <c r="G68" s="231" t="n">
        <v>1527.511211091</v>
      </c>
      <c r="H68" s="231" t="n">
        <v>859.724062098</v>
      </c>
      <c r="I68" s="231" t="n">
        <v>1005.646449759</v>
      </c>
      <c r="J68" s="231" t="n">
        <v>373.038800491</v>
      </c>
      <c r="K68" s="231" t="n">
        <v>13163.538997223</v>
      </c>
      <c r="L68" s="231" t="n">
        <v>4760.350487635</v>
      </c>
      <c r="M68" s="231" t="n">
        <v>310.431724445</v>
      </c>
      <c r="N68" s="231" t="n">
        <v>5316.486519998</v>
      </c>
      <c r="O68" s="231" t="n">
        <v>4043.882079177</v>
      </c>
      <c r="P68" s="231" t="n">
        <v>4153.482302829</v>
      </c>
      <c r="Q68" s="231" t="n">
        <v>523.908530158</v>
      </c>
      <c r="R68" s="231" t="n">
        <v>5510.503346763</v>
      </c>
      <c r="S68" s="231" t="n">
        <v>131.129591693</v>
      </c>
      <c r="T68" s="233" t="n">
        <f aca="false">SUM(C68:S68)</f>
        <v>57149.075887084</v>
      </c>
      <c r="U68" s="234" t="n">
        <f aca="false">(T68-T64)/T64</f>
        <v>-0.012233068138225</v>
      </c>
    </row>
    <row r="69" customFormat="false" ht="13.5" hidden="false" customHeight="false" outlineLevel="0" collapsed="false">
      <c r="B69" s="235" t="s">
        <v>200</v>
      </c>
      <c r="C69" s="236" t="n">
        <v>11331.161677749</v>
      </c>
      <c r="D69" s="236" t="n">
        <v>860.822503721</v>
      </c>
      <c r="E69" s="236" t="n">
        <v>4121.275535688</v>
      </c>
      <c r="F69" s="236" t="n">
        <v>523.932690087</v>
      </c>
      <c r="G69" s="236" t="n">
        <v>1836.457218872</v>
      </c>
      <c r="H69" s="236" t="n">
        <v>696.699923474</v>
      </c>
      <c r="I69" s="236" t="n">
        <v>1034.503142817</v>
      </c>
      <c r="J69" s="236" t="n">
        <v>463.03290041</v>
      </c>
      <c r="K69" s="236" t="n">
        <v>13936.434695611</v>
      </c>
      <c r="L69" s="236" t="n">
        <v>5220.077018377</v>
      </c>
      <c r="M69" s="236" t="n">
        <v>295.218405583</v>
      </c>
      <c r="N69" s="236" t="n">
        <v>5254.997986937</v>
      </c>
      <c r="O69" s="236" t="n">
        <v>4567.730128459</v>
      </c>
      <c r="P69" s="236" t="n">
        <v>4032.878694979</v>
      </c>
      <c r="Q69" s="236" t="n">
        <v>557.110544463</v>
      </c>
      <c r="R69" s="236" t="n">
        <v>5818.883264455</v>
      </c>
      <c r="S69" s="236" t="n">
        <v>170.101250938</v>
      </c>
      <c r="T69" s="237" t="n">
        <f aca="false">SUM(C69:S69)</f>
        <v>60721.31758262</v>
      </c>
      <c r="U69" s="241" t="n">
        <f aca="false">(T69-T65)/T65</f>
        <v>-0.0174141580229487</v>
      </c>
    </row>
    <row r="70" customFormat="false" ht="12.75" hidden="false" customHeight="false" outlineLevel="0" collapsed="false">
      <c r="B70" s="238" t="s">
        <v>201</v>
      </c>
      <c r="C70" s="239" t="n">
        <v>12816.204832955</v>
      </c>
      <c r="D70" s="239" t="n">
        <v>1059.894203644</v>
      </c>
      <c r="E70" s="239" t="n">
        <v>3047.75181751</v>
      </c>
      <c r="F70" s="239" t="n">
        <v>378.795434122</v>
      </c>
      <c r="G70" s="239" t="n">
        <v>1512.044900929</v>
      </c>
      <c r="H70" s="239" t="n">
        <v>714.501805150999</v>
      </c>
      <c r="I70" s="239" t="n">
        <v>1041.0470447</v>
      </c>
      <c r="J70" s="239" t="n">
        <v>339.434499966</v>
      </c>
      <c r="K70" s="239" t="n">
        <v>12058.97269834</v>
      </c>
      <c r="L70" s="239" t="n">
        <v>5268.472277954</v>
      </c>
      <c r="M70" s="239" t="n">
        <v>325.946586551</v>
      </c>
      <c r="N70" s="239" t="n">
        <v>5529.927179715</v>
      </c>
      <c r="O70" s="239" t="n">
        <v>3844.73006612299</v>
      </c>
      <c r="P70" s="239" t="n">
        <v>4332.189936326</v>
      </c>
      <c r="Q70" s="239" t="n">
        <v>588.07506731</v>
      </c>
      <c r="R70" s="239" t="n">
        <v>6006.71614107399</v>
      </c>
      <c r="S70" s="239" t="n">
        <v>167.883223281</v>
      </c>
      <c r="T70" s="228" t="n">
        <f aca="false">SUM(C70:S70)</f>
        <v>59032.587715651</v>
      </c>
      <c r="U70" s="240" t="n">
        <f aca="false">(T70-T66)/T66</f>
        <v>-0.00388308028021454</v>
      </c>
    </row>
    <row r="71" customFormat="false" ht="12.75" hidden="false" customHeight="false" outlineLevel="0" collapsed="false">
      <c r="B71" s="230" t="s">
        <v>202</v>
      </c>
      <c r="C71" s="231" t="n">
        <v>11354.431941325</v>
      </c>
      <c r="D71" s="231" t="n">
        <v>1339.060297946</v>
      </c>
      <c r="E71" s="231" t="n">
        <v>4078.562248342</v>
      </c>
      <c r="F71" s="231" t="n">
        <v>667.525776862001</v>
      </c>
      <c r="G71" s="231" t="n">
        <v>1374.015370439</v>
      </c>
      <c r="H71" s="231" t="n">
        <v>703.544898471</v>
      </c>
      <c r="I71" s="231" t="n">
        <v>1231.941457695</v>
      </c>
      <c r="J71" s="231" t="n">
        <v>415.411417629</v>
      </c>
      <c r="K71" s="231" t="n">
        <v>12131.111753141</v>
      </c>
      <c r="L71" s="231" t="n">
        <v>4801.868701866</v>
      </c>
      <c r="M71" s="231" t="n">
        <v>408.061401115</v>
      </c>
      <c r="N71" s="231" t="n">
        <v>5530.425899302</v>
      </c>
      <c r="O71" s="231" t="n">
        <v>3725.42833481299</v>
      </c>
      <c r="P71" s="231" t="n">
        <v>3866.497411444</v>
      </c>
      <c r="Q71" s="231" t="n">
        <v>573.617031776</v>
      </c>
      <c r="R71" s="231" t="n">
        <v>5471.53821365999</v>
      </c>
      <c r="S71" s="231" t="n">
        <v>250.925273927</v>
      </c>
      <c r="T71" s="233" t="n">
        <f aca="false">SUM(C71:S71)</f>
        <v>57923.967429753</v>
      </c>
      <c r="U71" s="234" t="n">
        <f aca="false">(T71-T67)/T67</f>
        <v>-0.00918736294229284</v>
      </c>
    </row>
    <row r="72" customFormat="false" ht="12.75" hidden="false" customHeight="false" outlineLevel="0" collapsed="false">
      <c r="B72" s="230" t="s">
        <v>203</v>
      </c>
      <c r="C72" s="231" t="n">
        <v>12540.040548588</v>
      </c>
      <c r="D72" s="231" t="n">
        <v>1293.114064714</v>
      </c>
      <c r="E72" s="231" t="n">
        <v>3355.568791007</v>
      </c>
      <c r="F72" s="231" t="n">
        <v>484.631433403</v>
      </c>
      <c r="G72" s="231" t="n">
        <v>1407.102095533</v>
      </c>
      <c r="H72" s="231" t="n">
        <v>610.859485504</v>
      </c>
      <c r="I72" s="231" t="n">
        <v>1012.663155724</v>
      </c>
      <c r="J72" s="231" t="n">
        <v>456.06126008</v>
      </c>
      <c r="K72" s="231" t="n">
        <v>12359.46204258</v>
      </c>
      <c r="L72" s="231" t="n">
        <v>4359.721951102</v>
      </c>
      <c r="M72" s="231" t="n">
        <v>351.534336763</v>
      </c>
      <c r="N72" s="231" t="n">
        <v>5629.876630486</v>
      </c>
      <c r="O72" s="231" t="n">
        <v>4023.762423983</v>
      </c>
      <c r="P72" s="231" t="n">
        <v>4441.603544836</v>
      </c>
      <c r="Q72" s="231" t="n">
        <v>491.52368703</v>
      </c>
      <c r="R72" s="231" t="n">
        <v>4763.73010756099</v>
      </c>
      <c r="S72" s="231" t="n">
        <v>159.214477579</v>
      </c>
      <c r="T72" s="233" t="n">
        <f aca="false">SUM(C72:S72)</f>
        <v>57740.470036473</v>
      </c>
      <c r="U72" s="234" t="n">
        <f aca="false">(T72-T68)/T68</f>
        <v>0.0103482714323762</v>
      </c>
    </row>
    <row r="73" customFormat="false" ht="13.5" hidden="false" customHeight="false" outlineLevel="0" collapsed="false">
      <c r="B73" s="235" t="s">
        <v>204</v>
      </c>
      <c r="C73" s="236" t="n">
        <v>11807.241909849</v>
      </c>
      <c r="D73" s="236" t="n">
        <v>1174.546954393</v>
      </c>
      <c r="E73" s="236" t="n">
        <v>3982.397299597</v>
      </c>
      <c r="F73" s="236" t="n">
        <v>533.627691029</v>
      </c>
      <c r="G73" s="236" t="n">
        <v>1826.399706791</v>
      </c>
      <c r="H73" s="236" t="n">
        <v>548.922387102</v>
      </c>
      <c r="I73" s="236" t="n">
        <v>970.545948489</v>
      </c>
      <c r="J73" s="236" t="n">
        <v>401.722719724</v>
      </c>
      <c r="K73" s="236" t="n">
        <v>10860.672523444</v>
      </c>
      <c r="L73" s="236" t="n">
        <v>4205.929724422</v>
      </c>
      <c r="M73" s="236" t="n">
        <v>289.3619431</v>
      </c>
      <c r="N73" s="236" t="n">
        <v>5772.722056965</v>
      </c>
      <c r="O73" s="236" t="n">
        <v>4405.84302773299</v>
      </c>
      <c r="P73" s="236" t="n">
        <v>5630.378892328</v>
      </c>
      <c r="Q73" s="236" t="n">
        <v>816.438906335</v>
      </c>
      <c r="R73" s="236" t="n">
        <v>4123.157851591</v>
      </c>
      <c r="S73" s="236" t="n">
        <v>148.361851084</v>
      </c>
      <c r="T73" s="237" t="n">
        <f aca="false">SUM(C73:S73)</f>
        <v>57498.271393976</v>
      </c>
      <c r="U73" s="241" t="n">
        <f aca="false">(T73-T69)/T69</f>
        <v>-0.0530793190424207</v>
      </c>
    </row>
    <row r="74" customFormat="false" ht="12.75" hidden="false" customHeight="false" outlineLevel="0" collapsed="false">
      <c r="B74" s="238" t="s">
        <v>205</v>
      </c>
      <c r="C74" s="239" t="n">
        <v>13457.958774567</v>
      </c>
      <c r="D74" s="239" t="n">
        <v>1062.896440463</v>
      </c>
      <c r="E74" s="239" t="n">
        <v>3807.497334996</v>
      </c>
      <c r="F74" s="239" t="n">
        <v>408.156236741</v>
      </c>
      <c r="G74" s="239" t="n">
        <v>1643.76499755</v>
      </c>
      <c r="H74" s="239" t="n">
        <v>586.064408233</v>
      </c>
      <c r="I74" s="239" t="n">
        <v>1082.103634049</v>
      </c>
      <c r="J74" s="239" t="n">
        <v>471.769734911</v>
      </c>
      <c r="K74" s="239" t="n">
        <v>11793.038622586</v>
      </c>
      <c r="L74" s="239" t="n">
        <v>4637.288535635</v>
      </c>
      <c r="M74" s="239" t="n">
        <v>337.382235983</v>
      </c>
      <c r="N74" s="239" t="n">
        <v>6165.51811299</v>
      </c>
      <c r="O74" s="239" t="n">
        <v>4942.841133899</v>
      </c>
      <c r="P74" s="239" t="n">
        <v>5344.363885626</v>
      </c>
      <c r="Q74" s="239" t="n">
        <v>551.404391338</v>
      </c>
      <c r="R74" s="239" t="n">
        <v>4118.601211395</v>
      </c>
      <c r="S74" s="239" t="n">
        <v>131.736701812</v>
      </c>
      <c r="T74" s="228" t="n">
        <f aca="false">SUM(C74:S74)</f>
        <v>60542.386392774</v>
      </c>
      <c r="U74" s="240" t="n">
        <f aca="false">(T74-T70)/T70</f>
        <v>0.0255756817640356</v>
      </c>
    </row>
    <row r="75" customFormat="false" ht="12.75" hidden="false" customHeight="false" outlineLevel="0" collapsed="false">
      <c r="B75" s="230" t="s">
        <v>206</v>
      </c>
      <c r="C75" s="231" t="n">
        <v>12366.801750239</v>
      </c>
      <c r="D75" s="231" t="n">
        <v>1093.951026767</v>
      </c>
      <c r="E75" s="231" t="n">
        <v>3819.991801272</v>
      </c>
      <c r="F75" s="231" t="n">
        <v>616.356598216001</v>
      </c>
      <c r="G75" s="231" t="n">
        <v>1348.117324309</v>
      </c>
      <c r="H75" s="231" t="n">
        <v>620.950960364</v>
      </c>
      <c r="I75" s="231" t="n">
        <v>1183.04603203</v>
      </c>
      <c r="J75" s="231" t="n">
        <v>499.704034304</v>
      </c>
      <c r="K75" s="231" t="n">
        <v>11973.349551551</v>
      </c>
      <c r="L75" s="231" t="n">
        <v>4088.55947668</v>
      </c>
      <c r="M75" s="231" t="n">
        <v>269.385568367</v>
      </c>
      <c r="N75" s="231" t="n">
        <v>5751.94154558499</v>
      </c>
      <c r="O75" s="231" t="n">
        <v>4179.56207136999</v>
      </c>
      <c r="P75" s="231" t="n">
        <v>5503.54309991999</v>
      </c>
      <c r="Q75" s="231" t="n">
        <v>572.988453192999</v>
      </c>
      <c r="R75" s="231" t="n">
        <v>4305.012717368</v>
      </c>
      <c r="S75" s="231" t="n">
        <v>137.05373652</v>
      </c>
      <c r="T75" s="233" t="n">
        <f aca="false">SUM(C75:S75)</f>
        <v>58330.315748055</v>
      </c>
      <c r="U75" s="234" t="n">
        <f aca="false">(T75-T71)/T71</f>
        <v>0.00701520176073531</v>
      </c>
    </row>
    <row r="76" customFormat="false" ht="12.75" hidden="false" customHeight="false" outlineLevel="0" collapsed="false">
      <c r="B76" s="230" t="s">
        <v>207</v>
      </c>
      <c r="C76" s="231" t="n">
        <v>11777.323065529</v>
      </c>
      <c r="D76" s="231" t="n">
        <v>1087.659353759</v>
      </c>
      <c r="E76" s="231" t="n">
        <v>3602.567279344</v>
      </c>
      <c r="F76" s="231" t="n">
        <v>470.429851306</v>
      </c>
      <c r="G76" s="231" t="n">
        <v>1498.943422878</v>
      </c>
      <c r="H76" s="231" t="n">
        <v>568.196640107</v>
      </c>
      <c r="I76" s="231" t="n">
        <v>886.18941079</v>
      </c>
      <c r="J76" s="231" t="n">
        <v>426.049577624</v>
      </c>
      <c r="K76" s="231" t="n">
        <v>11523.894895643</v>
      </c>
      <c r="L76" s="231" t="n">
        <v>3789.237879114</v>
      </c>
      <c r="M76" s="231" t="n">
        <v>349.190334743</v>
      </c>
      <c r="N76" s="231" t="n">
        <v>6498.249237361</v>
      </c>
      <c r="O76" s="231" t="n">
        <v>4022.201044437</v>
      </c>
      <c r="P76" s="231" t="n">
        <v>5267.742662456</v>
      </c>
      <c r="Q76" s="231" t="n">
        <v>507.531376964</v>
      </c>
      <c r="R76" s="231" t="n">
        <v>4533.831892672</v>
      </c>
      <c r="S76" s="231" t="n">
        <v>145.516402629</v>
      </c>
      <c r="T76" s="233" t="n">
        <f aca="false">SUM(C76:S76)</f>
        <v>56954.754327356</v>
      </c>
      <c r="U76" s="234" t="n">
        <f aca="false">(T76-T72)/T72</f>
        <v>-0.0136077123830253</v>
      </c>
    </row>
    <row r="77" customFormat="false" ht="13.5" hidden="false" customHeight="false" outlineLevel="0" collapsed="false">
      <c r="B77" s="235" t="s">
        <v>208</v>
      </c>
      <c r="C77" s="236" t="n">
        <v>11634.252044058</v>
      </c>
      <c r="D77" s="236" t="n">
        <v>1089.81950012</v>
      </c>
      <c r="E77" s="236" t="n">
        <v>4760.73134713599</v>
      </c>
      <c r="F77" s="236" t="n">
        <v>460.988446688</v>
      </c>
      <c r="G77" s="236" t="n">
        <v>1440.551253809</v>
      </c>
      <c r="H77" s="236" t="n">
        <v>615.713923108</v>
      </c>
      <c r="I77" s="236" t="n">
        <v>902.963979141</v>
      </c>
      <c r="J77" s="236" t="n">
        <v>451.249851681</v>
      </c>
      <c r="K77" s="236" t="n">
        <v>10459.869770442</v>
      </c>
      <c r="L77" s="236" t="n">
        <v>4253.757782584</v>
      </c>
      <c r="M77" s="236" t="n">
        <v>292.039805318</v>
      </c>
      <c r="N77" s="236" t="n">
        <v>6000.99057518999</v>
      </c>
      <c r="O77" s="236" t="n">
        <v>3958.747799945</v>
      </c>
      <c r="P77" s="236" t="n">
        <v>5442.671082055</v>
      </c>
      <c r="Q77" s="236" t="n">
        <v>502.430588842</v>
      </c>
      <c r="R77" s="236" t="n">
        <v>4639.629182925</v>
      </c>
      <c r="S77" s="236" t="n">
        <v>148.62877239</v>
      </c>
      <c r="T77" s="237" t="n">
        <f aca="false">SUM(C77:S77)</f>
        <v>57055.035705432</v>
      </c>
      <c r="U77" s="241" t="n">
        <f aca="false">(T77-T73)/T73</f>
        <v>-0.00770867850107981</v>
      </c>
    </row>
    <row r="78" customFormat="false" ht="12.75" hidden="false" customHeight="false" outlineLevel="0" collapsed="false">
      <c r="B78" s="238" t="s">
        <v>209</v>
      </c>
      <c r="C78" s="239" t="n">
        <v>12213.632094477</v>
      </c>
      <c r="D78" s="239" t="n">
        <v>832.485201087999</v>
      </c>
      <c r="E78" s="239" t="n">
        <v>3321.165406849</v>
      </c>
      <c r="F78" s="239" t="n">
        <v>262.036763278</v>
      </c>
      <c r="G78" s="239" t="n">
        <v>1684.824769637</v>
      </c>
      <c r="H78" s="239" t="n">
        <v>641.493444774</v>
      </c>
      <c r="I78" s="239" t="n">
        <v>935.252059953</v>
      </c>
      <c r="J78" s="239" t="n">
        <v>424.334286372</v>
      </c>
      <c r="K78" s="239" t="n">
        <v>10717.327125088</v>
      </c>
      <c r="L78" s="239" t="n">
        <v>4409.062757439</v>
      </c>
      <c r="M78" s="239" t="n">
        <v>318.962003917</v>
      </c>
      <c r="N78" s="239" t="n">
        <v>4865.55901831</v>
      </c>
      <c r="O78" s="239" t="n">
        <v>4295.126147693</v>
      </c>
      <c r="P78" s="239" t="n">
        <v>4841.537849082</v>
      </c>
      <c r="Q78" s="239" t="n">
        <v>475.252296304</v>
      </c>
      <c r="R78" s="239" t="n">
        <v>4912.79304075</v>
      </c>
      <c r="S78" s="242" t="n">
        <v>149.829361934</v>
      </c>
      <c r="T78" s="228" t="n">
        <f aca="false">SUM(C78:S78)</f>
        <v>55300.673626945</v>
      </c>
      <c r="U78" s="240" t="n">
        <f aca="false">(T78-T74)/T74</f>
        <v>-0.0865792228906036</v>
      </c>
    </row>
    <row r="79" customFormat="false" ht="12.75" hidden="false" customHeight="false" outlineLevel="0" collapsed="false">
      <c r="B79" s="230" t="s">
        <v>210</v>
      </c>
      <c r="C79" s="231" t="n">
        <v>12350.988801631</v>
      </c>
      <c r="D79" s="231" t="n">
        <v>1119.347876077</v>
      </c>
      <c r="E79" s="231" t="n">
        <v>3683.393051478</v>
      </c>
      <c r="F79" s="231" t="n">
        <v>329.879474876</v>
      </c>
      <c r="G79" s="231" t="n">
        <v>1537.008161343</v>
      </c>
      <c r="H79" s="231" t="n">
        <v>546.22390607</v>
      </c>
      <c r="I79" s="231" t="n">
        <v>1086.363852877</v>
      </c>
      <c r="J79" s="231" t="n">
        <v>466.917203698</v>
      </c>
      <c r="K79" s="231" t="n">
        <v>10244.823282231</v>
      </c>
      <c r="L79" s="231" t="n">
        <v>4895.028916642</v>
      </c>
      <c r="M79" s="231" t="n">
        <v>390.158118245</v>
      </c>
      <c r="N79" s="231" t="n">
        <v>5565.251906481</v>
      </c>
      <c r="O79" s="231" t="n">
        <v>3788.99209409599</v>
      </c>
      <c r="P79" s="231" t="n">
        <v>5046.607307587</v>
      </c>
      <c r="Q79" s="231" t="n">
        <v>513.4577639</v>
      </c>
      <c r="R79" s="231" t="n">
        <v>4714.466558437</v>
      </c>
      <c r="S79" s="243" t="n">
        <v>130.345811906</v>
      </c>
      <c r="T79" s="233" t="n">
        <f aca="false">SUM(C79:S79)</f>
        <v>56409.254087575</v>
      </c>
      <c r="U79" s="234" t="n">
        <f aca="false">(T79-T75)/T75</f>
        <v>-0.0329341892949386</v>
      </c>
    </row>
    <row r="80" customFormat="false" ht="12.75" hidden="false" customHeight="false" outlineLevel="0" collapsed="false">
      <c r="B80" s="230" t="s">
        <v>211</v>
      </c>
      <c r="C80" s="231" t="n">
        <v>11985.144660889</v>
      </c>
      <c r="D80" s="231" t="n">
        <v>1247.616293195</v>
      </c>
      <c r="E80" s="231" t="n">
        <v>4197.85636819799</v>
      </c>
      <c r="F80" s="231" t="n">
        <v>242.215932879</v>
      </c>
      <c r="G80" s="231" t="n">
        <v>1161.719766736</v>
      </c>
      <c r="H80" s="231" t="n">
        <v>740.484969015</v>
      </c>
      <c r="I80" s="231" t="n">
        <v>879.192969151</v>
      </c>
      <c r="J80" s="231" t="n">
        <v>449.381013279</v>
      </c>
      <c r="K80" s="231" t="n">
        <v>10762.599828024</v>
      </c>
      <c r="L80" s="231" t="n">
        <v>4763.603906054</v>
      </c>
      <c r="M80" s="231" t="n">
        <v>344.738942709</v>
      </c>
      <c r="N80" s="231" t="n">
        <v>5760.449239961</v>
      </c>
      <c r="O80" s="231" t="n">
        <v>3187.175740265</v>
      </c>
      <c r="P80" s="231" t="n">
        <v>5429.40997056</v>
      </c>
      <c r="Q80" s="231" t="n">
        <v>533.961499772</v>
      </c>
      <c r="R80" s="231" t="n">
        <v>4819.737999956</v>
      </c>
      <c r="S80" s="243" t="n">
        <v>125.624575064</v>
      </c>
      <c r="T80" s="233" t="n">
        <f aca="false">SUM(C80:S80)</f>
        <v>56630.913675707</v>
      </c>
      <c r="U80" s="234" t="n">
        <f aca="false">(T80-T76)/T76</f>
        <v>-0.00568592833861918</v>
      </c>
    </row>
    <row r="81" customFormat="false" ht="13.5" hidden="false" customHeight="false" outlineLevel="0" collapsed="false">
      <c r="B81" s="235" t="s">
        <v>212</v>
      </c>
      <c r="C81" s="236" t="n">
        <v>11649.315344826</v>
      </c>
      <c r="D81" s="236" t="n">
        <v>1066.039796863</v>
      </c>
      <c r="E81" s="236" t="n">
        <v>4134.72173775499</v>
      </c>
      <c r="F81" s="236" t="n">
        <v>394.670673358</v>
      </c>
      <c r="G81" s="236" t="n">
        <v>949.823559712</v>
      </c>
      <c r="H81" s="236" t="n">
        <v>687.891714338</v>
      </c>
      <c r="I81" s="236" t="n">
        <v>953.803406695</v>
      </c>
      <c r="J81" s="236" t="n">
        <v>429.437749894</v>
      </c>
      <c r="K81" s="236" t="n">
        <v>10808.102673521</v>
      </c>
      <c r="L81" s="236" t="n">
        <v>4375.064673429</v>
      </c>
      <c r="M81" s="236" t="n">
        <v>388.52503846</v>
      </c>
      <c r="N81" s="236" t="n">
        <v>5588.089644863</v>
      </c>
      <c r="O81" s="236" t="n">
        <v>3774.76157396399</v>
      </c>
      <c r="P81" s="236" t="n">
        <v>5282.929068094</v>
      </c>
      <c r="Q81" s="236" t="n">
        <v>568.216726263</v>
      </c>
      <c r="R81" s="236" t="n">
        <v>4718.199058204</v>
      </c>
      <c r="S81" s="244" t="n">
        <v>140.246546532</v>
      </c>
      <c r="T81" s="237" t="n">
        <f aca="false">SUM(C81:S81)</f>
        <v>55909.838986771</v>
      </c>
      <c r="U81" s="241" t="n">
        <f aca="false">(T81-T77)/T77</f>
        <v>-0.0200717904125678</v>
      </c>
    </row>
    <row r="82" customFormat="false" ht="12.75" hidden="false" customHeight="false" outlineLevel="0" collapsed="false">
      <c r="B82" s="238" t="s">
        <v>213</v>
      </c>
      <c r="C82" s="239" t="n">
        <v>13302.917314416</v>
      </c>
      <c r="D82" s="239" t="n">
        <v>1068.517761325</v>
      </c>
      <c r="E82" s="239" t="n">
        <v>3785.905378681</v>
      </c>
      <c r="F82" s="239" t="n">
        <v>272.744251348</v>
      </c>
      <c r="G82" s="239" t="n">
        <v>1338.25655414</v>
      </c>
      <c r="H82" s="239" t="n">
        <v>802.007204861</v>
      </c>
      <c r="I82" s="239" t="n">
        <v>1104.606345363</v>
      </c>
      <c r="J82" s="239" t="n">
        <v>437.733207053</v>
      </c>
      <c r="K82" s="239" t="n">
        <v>11716.092999274</v>
      </c>
      <c r="L82" s="239" t="n">
        <v>4702.026994278</v>
      </c>
      <c r="M82" s="239" t="n">
        <v>329.821151509</v>
      </c>
      <c r="N82" s="239" t="n">
        <v>5340.34684241399</v>
      </c>
      <c r="O82" s="239" t="n">
        <v>3630.71038199699</v>
      </c>
      <c r="P82" s="239" t="n">
        <v>5010.71607986999</v>
      </c>
      <c r="Q82" s="239" t="n">
        <v>512.044719651</v>
      </c>
      <c r="R82" s="239" t="n">
        <v>5020.49810463899</v>
      </c>
      <c r="S82" s="242" t="n">
        <v>151.578325259</v>
      </c>
      <c r="T82" s="228" t="n">
        <f aca="false">SUM(C82:S82)</f>
        <v>58526.523616078</v>
      </c>
      <c r="U82" s="240" t="n">
        <f aca="false">(T82-T78)/T78</f>
        <v>0.0583329239512414</v>
      </c>
    </row>
    <row r="83" customFormat="false" ht="12.75" hidden="false" customHeight="false" outlineLevel="0" collapsed="false">
      <c r="B83" s="230" t="s">
        <v>214</v>
      </c>
      <c r="C83" s="231" t="n">
        <v>12141.760039832</v>
      </c>
      <c r="D83" s="231" t="n">
        <v>1108.993695811</v>
      </c>
      <c r="E83" s="231" t="n">
        <v>3560.73693694199</v>
      </c>
      <c r="F83" s="231" t="n">
        <v>309.371919853</v>
      </c>
      <c r="G83" s="231" t="n">
        <v>880.853639392999</v>
      </c>
      <c r="H83" s="231" t="n">
        <v>802.19373946</v>
      </c>
      <c r="I83" s="231" t="n">
        <v>1189.564860808</v>
      </c>
      <c r="J83" s="231" t="n">
        <v>475.482801486</v>
      </c>
      <c r="K83" s="231" t="n">
        <v>11789.325896342</v>
      </c>
      <c r="L83" s="231" t="n">
        <v>4737.170358205</v>
      </c>
      <c r="M83" s="231" t="n">
        <v>293.670971322</v>
      </c>
      <c r="N83" s="231" t="n">
        <v>5131.115202438</v>
      </c>
      <c r="O83" s="231" t="n">
        <v>3820.42998124199</v>
      </c>
      <c r="P83" s="231" t="n">
        <v>5729.45989003099</v>
      </c>
      <c r="Q83" s="231" t="n">
        <v>537.537067189</v>
      </c>
      <c r="R83" s="231" t="n">
        <v>5544.49572873399</v>
      </c>
      <c r="S83" s="243" t="n">
        <v>146.948017484</v>
      </c>
      <c r="T83" s="233" t="n">
        <f aca="false">SUM(C83:S83)</f>
        <v>58199.110746572</v>
      </c>
      <c r="U83" s="234" t="n">
        <f aca="false">(T83-T79)/T79</f>
        <v>0.0317298409267785</v>
      </c>
    </row>
    <row r="84" customFormat="false" ht="12.75" hidden="false" customHeight="false" outlineLevel="0" collapsed="false">
      <c r="B84" s="230" t="s">
        <v>215</v>
      </c>
      <c r="C84" s="231" t="n">
        <v>12136.936806528</v>
      </c>
      <c r="D84" s="231" t="n">
        <v>1356.298019411</v>
      </c>
      <c r="E84" s="231" t="n">
        <v>4420.75625901299</v>
      </c>
      <c r="F84" s="231" t="n">
        <v>528.665800447999</v>
      </c>
      <c r="G84" s="231" t="n">
        <v>853.749159933</v>
      </c>
      <c r="H84" s="231" t="n">
        <v>882.094967794999</v>
      </c>
      <c r="I84" s="231" t="n">
        <v>1032.901263419</v>
      </c>
      <c r="J84" s="231" t="n">
        <v>442.132444121</v>
      </c>
      <c r="K84" s="231" t="n">
        <v>13165.515371461</v>
      </c>
      <c r="L84" s="231" t="n">
        <v>4393.42373796399</v>
      </c>
      <c r="M84" s="231" t="n">
        <v>388.599263233</v>
      </c>
      <c r="N84" s="231" t="n">
        <v>5152.833673907</v>
      </c>
      <c r="O84" s="231" t="n">
        <v>4565.47483620398</v>
      </c>
      <c r="P84" s="231" t="n">
        <v>6013.48934971601</v>
      </c>
      <c r="Q84" s="231" t="n">
        <v>511.774555362</v>
      </c>
      <c r="R84" s="231" t="n">
        <v>5611.20177747198</v>
      </c>
      <c r="S84" s="243" t="n">
        <v>187.618369632</v>
      </c>
      <c r="T84" s="233" t="n">
        <f aca="false">SUM(C84:S84)</f>
        <v>61643.465655619</v>
      </c>
      <c r="U84" s="234" t="n">
        <f aca="false">(T84-T80)/T80</f>
        <v>0.0885126453833331</v>
      </c>
    </row>
    <row r="85" customFormat="false" ht="13.5" hidden="false" customHeight="false" outlineLevel="0" collapsed="false">
      <c r="B85" s="230" t="s">
        <v>216</v>
      </c>
      <c r="C85" s="231" t="n">
        <v>13068.524931568</v>
      </c>
      <c r="D85" s="231" t="n">
        <v>1131.681484934</v>
      </c>
      <c r="E85" s="231" t="n">
        <v>4781.75448160599</v>
      </c>
      <c r="F85" s="231" t="n">
        <v>589.497219112999</v>
      </c>
      <c r="G85" s="231" t="n">
        <v>729.71634333</v>
      </c>
      <c r="H85" s="231" t="n">
        <v>519.713594858</v>
      </c>
      <c r="I85" s="231" t="n">
        <v>1070.010925554</v>
      </c>
      <c r="J85" s="231" t="n">
        <v>485.601252077</v>
      </c>
      <c r="K85" s="231" t="n">
        <v>13441.201914191</v>
      </c>
      <c r="L85" s="231" t="n">
        <v>4505.939369066</v>
      </c>
      <c r="M85" s="231" t="n">
        <v>280.927666916</v>
      </c>
      <c r="N85" s="231" t="n">
        <v>5674.477159616</v>
      </c>
      <c r="O85" s="231" t="n">
        <v>4251.26433887799</v>
      </c>
      <c r="P85" s="231" t="n">
        <v>6036.116210074</v>
      </c>
      <c r="Q85" s="231" t="n">
        <v>522.075735159999</v>
      </c>
      <c r="R85" s="231" t="n">
        <v>5813.65628189399</v>
      </c>
      <c r="S85" s="243" t="n">
        <v>140.742064124</v>
      </c>
      <c r="T85" s="233" t="n">
        <f aca="false">SUM(C85:S85)</f>
        <v>63042.900972959</v>
      </c>
      <c r="U85" s="234" t="n">
        <f aca="false">(T85-T81)/T81</f>
        <v>0.127581515444461</v>
      </c>
    </row>
    <row r="86" customFormat="false" ht="12.75" hidden="false" customHeight="false" outlineLevel="0" collapsed="false">
      <c r="B86" s="238" t="str">
        <f aca="false">EXPT_VL!B86</f>
        <v>2015:1</v>
      </c>
      <c r="C86" s="239" t="n">
        <v>11716.841095022</v>
      </c>
      <c r="D86" s="239" t="n">
        <v>1138.887875338</v>
      </c>
      <c r="E86" s="239" t="n">
        <v>3773.440117132</v>
      </c>
      <c r="F86" s="239" t="n">
        <v>485.037021401</v>
      </c>
      <c r="G86" s="239" t="n">
        <v>914.072063008</v>
      </c>
      <c r="H86" s="239" t="n">
        <v>984.804436234999</v>
      </c>
      <c r="I86" s="239" t="n">
        <v>1102.446677217</v>
      </c>
      <c r="J86" s="239" t="n">
        <v>470.297655468</v>
      </c>
      <c r="K86" s="239" t="n">
        <v>12226.812140236</v>
      </c>
      <c r="L86" s="239" t="n">
        <v>4518.322260595</v>
      </c>
      <c r="M86" s="239" t="n">
        <v>288.345367895</v>
      </c>
      <c r="N86" s="239" t="n">
        <v>4909.74506737099</v>
      </c>
      <c r="O86" s="239" t="n">
        <v>4722.61574289596</v>
      </c>
      <c r="P86" s="239" t="n">
        <v>5796.941666079</v>
      </c>
      <c r="Q86" s="239" t="n">
        <v>509.705459186</v>
      </c>
      <c r="R86" s="239" t="n">
        <v>5654.96359061899</v>
      </c>
      <c r="S86" s="242" t="n">
        <v>143.478811476</v>
      </c>
      <c r="T86" s="228" t="n">
        <f aca="false">SUM(C86:S86)</f>
        <v>59356.757047174</v>
      </c>
      <c r="U86" s="240" t="n">
        <f aca="false">(T86-T82)/T82</f>
        <v>0.0141855927842589</v>
      </c>
    </row>
    <row r="87" customFormat="false" ht="12.75" hidden="false" customHeight="false" outlineLevel="0" collapsed="false">
      <c r="B87" s="230" t="str">
        <f aca="false">EXPT_VL!B87</f>
        <v>2015:2</v>
      </c>
      <c r="C87" s="231" t="n">
        <v>11394.728741458</v>
      </c>
      <c r="D87" s="231" t="n">
        <v>1420.610612971</v>
      </c>
      <c r="E87" s="231" t="n">
        <v>3906.13969345999</v>
      </c>
      <c r="F87" s="231" t="n">
        <v>473.112682671</v>
      </c>
      <c r="G87" s="231" t="n">
        <v>869.707937837</v>
      </c>
      <c r="H87" s="231" t="n">
        <v>905.200064445999</v>
      </c>
      <c r="I87" s="231" t="n">
        <v>1185.588414881</v>
      </c>
      <c r="J87" s="231" t="n">
        <v>541.485529708</v>
      </c>
      <c r="K87" s="231" t="n">
        <v>12229.027849677</v>
      </c>
      <c r="L87" s="231" t="n">
        <v>5107.07224137099</v>
      </c>
      <c r="M87" s="231" t="n">
        <v>305.472295121</v>
      </c>
      <c r="N87" s="231" t="n">
        <v>5633.658154378</v>
      </c>
      <c r="O87" s="231" t="n">
        <v>4307.129262114</v>
      </c>
      <c r="P87" s="231" t="n">
        <v>5309.694435673</v>
      </c>
      <c r="Q87" s="231" t="n">
        <v>608.643045669</v>
      </c>
      <c r="R87" s="231" t="n">
        <v>6268.65572136399</v>
      </c>
      <c r="S87" s="243" t="n">
        <v>146.646353027</v>
      </c>
      <c r="T87" s="233" t="n">
        <f aca="false">SUM(C87:S87)</f>
        <v>60612.573035826</v>
      </c>
      <c r="U87" s="234" t="n">
        <f aca="false">(T87-T83)/T83</f>
        <v>0.0414690578308562</v>
      </c>
    </row>
    <row r="88" customFormat="false" ht="12.75" hidden="false" customHeight="false" outlineLevel="0" collapsed="false">
      <c r="B88" s="230" t="str">
        <f aca="false">EXPT_VL!B88</f>
        <v>2015:3</v>
      </c>
      <c r="C88" s="231" t="n">
        <v>12741.839033962</v>
      </c>
      <c r="D88" s="231" t="n">
        <v>1508.402943519</v>
      </c>
      <c r="E88" s="231" t="n">
        <v>4311.753057582</v>
      </c>
      <c r="F88" s="231" t="n">
        <v>401.783402007</v>
      </c>
      <c r="G88" s="231" t="n">
        <v>770.496001512</v>
      </c>
      <c r="H88" s="231" t="n">
        <v>1105.124692523</v>
      </c>
      <c r="I88" s="231" t="n">
        <v>1123.987030776</v>
      </c>
      <c r="J88" s="231" t="n">
        <v>494.983595231</v>
      </c>
      <c r="K88" s="231" t="n">
        <v>13025.810446568</v>
      </c>
      <c r="L88" s="231" t="n">
        <v>5323.941369727</v>
      </c>
      <c r="M88" s="231" t="n">
        <v>433.479110268</v>
      </c>
      <c r="N88" s="231" t="n">
        <v>5399.74153406899</v>
      </c>
      <c r="O88" s="231" t="n">
        <v>4909.64659350196</v>
      </c>
      <c r="P88" s="231" t="n">
        <v>5974.695328763</v>
      </c>
      <c r="Q88" s="231" t="n">
        <v>537.586100854001</v>
      </c>
      <c r="R88" s="231" t="n">
        <v>6860.25095569899</v>
      </c>
      <c r="S88" s="243" t="n">
        <v>140.818853574</v>
      </c>
      <c r="T88" s="233" t="n">
        <f aca="false">SUM(C88:S88)</f>
        <v>65064.340050136</v>
      </c>
      <c r="U88" s="234" t="n">
        <f aca="false">(T88-T84)/T84</f>
        <v>0.0554945176773193</v>
      </c>
    </row>
    <row r="89" customFormat="false" ht="13.5" hidden="false" customHeight="false" outlineLevel="0" collapsed="false">
      <c r="B89" s="230" t="str">
        <f aca="false">EXPT_VL!B89</f>
        <v>2015:4</v>
      </c>
      <c r="C89" s="231" t="n">
        <v>12860.111392584</v>
      </c>
      <c r="D89" s="231" t="n">
        <v>1100.442320312</v>
      </c>
      <c r="E89" s="231" t="n">
        <v>4508.39160100699</v>
      </c>
      <c r="F89" s="231" t="n">
        <v>143.320378938</v>
      </c>
      <c r="G89" s="231" t="n">
        <v>764.678781551999</v>
      </c>
      <c r="H89" s="231" t="n">
        <v>1054.311790678</v>
      </c>
      <c r="I89" s="231" t="n">
        <v>1159.997795959</v>
      </c>
      <c r="J89" s="231" t="n">
        <v>514.150755612</v>
      </c>
      <c r="K89" s="231" t="n">
        <v>13197.880421127</v>
      </c>
      <c r="L89" s="231" t="n">
        <v>4999.54179152499</v>
      </c>
      <c r="M89" s="231" t="n">
        <v>378.024465229</v>
      </c>
      <c r="N89" s="231" t="n">
        <v>6020.44478391999</v>
      </c>
      <c r="O89" s="231" t="n">
        <v>4929.02728659197</v>
      </c>
      <c r="P89" s="231" t="n">
        <v>5895.40519988699</v>
      </c>
      <c r="Q89" s="231" t="n">
        <v>557.317179083</v>
      </c>
      <c r="R89" s="231" t="n">
        <v>5995.38959700199</v>
      </c>
      <c r="S89" s="243" t="n">
        <v>145.460269757</v>
      </c>
      <c r="T89" s="233" t="n">
        <f aca="false">SUM(C89:S89)</f>
        <v>64223.895810764</v>
      </c>
      <c r="U89" s="234" t="n">
        <f aca="false">(T89-T85)/T85</f>
        <v>0.0187331931046689</v>
      </c>
    </row>
    <row r="90" customFormat="false" ht="12.75" hidden="false" customHeight="false" outlineLevel="0" collapsed="false">
      <c r="B90" s="238" t="str">
        <f aca="false">EXPT_VL!B90</f>
        <v>2016:1</v>
      </c>
      <c r="C90" s="239" t="n">
        <v>12570.487430532</v>
      </c>
      <c r="D90" s="239" t="n">
        <v>1325.763478984</v>
      </c>
      <c r="E90" s="239" t="n">
        <v>3886.870745596</v>
      </c>
      <c r="F90" s="239" t="n">
        <v>351.130833519</v>
      </c>
      <c r="G90" s="239" t="n">
        <v>1111.531639364</v>
      </c>
      <c r="H90" s="239" t="n">
        <v>760.636669427</v>
      </c>
      <c r="I90" s="239" t="n">
        <v>1174.704423947</v>
      </c>
      <c r="J90" s="239" t="n">
        <v>535.931038225</v>
      </c>
      <c r="K90" s="239" t="n">
        <v>12950.831848013</v>
      </c>
      <c r="L90" s="239" t="n">
        <v>5161.07613062299</v>
      </c>
      <c r="M90" s="239" t="n">
        <v>372.037673803</v>
      </c>
      <c r="N90" s="239" t="n">
        <v>5818.092402515</v>
      </c>
      <c r="O90" s="239" t="n">
        <v>4561.93754805497</v>
      </c>
      <c r="P90" s="239" t="n">
        <v>5787.379383427</v>
      </c>
      <c r="Q90" s="239" t="n">
        <v>578.789910611002</v>
      </c>
      <c r="R90" s="239" t="n">
        <v>5198.25389808899</v>
      </c>
      <c r="S90" s="242" t="n">
        <v>141.162797426</v>
      </c>
      <c r="T90" s="228" t="n">
        <f aca="false">SUM(C90:S90)</f>
        <v>62286.6178521559</v>
      </c>
      <c r="U90" s="240" t="n">
        <f aca="false">(T90-T86)/T86</f>
        <v>0.0493601899890428</v>
      </c>
    </row>
    <row r="91" customFormat="false" ht="12.75" hidden="false" customHeight="false" outlineLevel="0" collapsed="false">
      <c r="B91" s="230" t="str">
        <f aca="false">EXPT_VL!B91</f>
        <v>2016:2</v>
      </c>
      <c r="C91" s="231" t="n">
        <v>12125.913584529</v>
      </c>
      <c r="D91" s="231" t="n">
        <v>1443.843770568</v>
      </c>
      <c r="E91" s="231" t="n">
        <v>3362.042254856</v>
      </c>
      <c r="F91" s="231" t="n">
        <v>406.759557999999</v>
      </c>
      <c r="G91" s="231" t="n">
        <v>949.999708073</v>
      </c>
      <c r="H91" s="231" t="n">
        <v>557.520088002</v>
      </c>
      <c r="I91" s="231" t="n">
        <v>1427.771518855</v>
      </c>
      <c r="J91" s="231" t="n">
        <v>587.78507406</v>
      </c>
      <c r="K91" s="231" t="n">
        <v>12265.896820486</v>
      </c>
      <c r="L91" s="231" t="n">
        <v>5747.116779491</v>
      </c>
      <c r="M91" s="231" t="n">
        <v>377.807823365</v>
      </c>
      <c r="N91" s="231" t="n">
        <v>5315.365878973</v>
      </c>
      <c r="O91" s="231" t="n">
        <v>4257.86757567399</v>
      </c>
      <c r="P91" s="231" t="n">
        <v>5064.885898655</v>
      </c>
      <c r="Q91" s="231" t="n">
        <v>613.137544313</v>
      </c>
      <c r="R91" s="231" t="n">
        <v>5514.69886676399</v>
      </c>
      <c r="S91" s="243" t="n">
        <v>163.677425146</v>
      </c>
      <c r="T91" s="233" t="n">
        <f aca="false">SUM(C91:S91)</f>
        <v>60182.09016981</v>
      </c>
      <c r="U91" s="234" t="n">
        <f aca="false">(T91-T87)/T87</f>
        <v>-0.00710220412127219</v>
      </c>
    </row>
    <row r="92" customFormat="false" ht="12.75" hidden="false" customHeight="false" outlineLevel="0" collapsed="false">
      <c r="B92" s="230" t="str">
        <f aca="false">EXPT_VL!B92</f>
        <v>2016:3</v>
      </c>
      <c r="C92" s="231" t="n">
        <v>13059.174026238</v>
      </c>
      <c r="D92" s="231" t="n">
        <v>1206.204615156</v>
      </c>
      <c r="E92" s="231" t="n">
        <v>4108.73809271599</v>
      </c>
      <c r="F92" s="231" t="n">
        <v>468.859872326</v>
      </c>
      <c r="G92" s="231" t="n">
        <v>983.599264982999</v>
      </c>
      <c r="H92" s="231" t="n">
        <v>758.297768935001</v>
      </c>
      <c r="I92" s="231" t="n">
        <v>1044.690379069</v>
      </c>
      <c r="J92" s="231" t="n">
        <v>529.899657067</v>
      </c>
      <c r="K92" s="231" t="n">
        <v>11751.24291368</v>
      </c>
      <c r="L92" s="231" t="n">
        <v>4804.582151335</v>
      </c>
      <c r="M92" s="231" t="n">
        <v>396.363543493</v>
      </c>
      <c r="N92" s="231" t="n">
        <v>4650.517883938</v>
      </c>
      <c r="O92" s="231" t="n">
        <v>4197.82016715198</v>
      </c>
      <c r="P92" s="231" t="n">
        <v>5694.853506979</v>
      </c>
      <c r="Q92" s="231" t="n">
        <v>586.283203796</v>
      </c>
      <c r="R92" s="231" t="n">
        <v>4958.45817193899</v>
      </c>
      <c r="S92" s="243" t="n">
        <v>152.424983409</v>
      </c>
      <c r="T92" s="233" t="n">
        <f aca="false">SUM(C92:S92)</f>
        <v>59352.0102022109</v>
      </c>
      <c r="U92" s="234" t="n">
        <f aca="false">(T92-T88)/T88</f>
        <v>-0.0877950939565869</v>
      </c>
    </row>
    <row r="93" customFormat="false" ht="12.75" hidden="false" customHeight="false" outlineLevel="0" collapsed="false">
      <c r="B93" s="230" t="str">
        <f aca="false">EXPT_VL!B93</f>
        <v>2016:4</v>
      </c>
      <c r="C93" s="231" t="n">
        <v>12420.397287796</v>
      </c>
      <c r="D93" s="231" t="n">
        <v>1467.894182002</v>
      </c>
      <c r="E93" s="231" t="n">
        <v>3051.228727528</v>
      </c>
      <c r="F93" s="231" t="n">
        <v>562.01892037</v>
      </c>
      <c r="G93" s="231" t="n">
        <v>1007.44757811</v>
      </c>
      <c r="H93" s="231" t="n">
        <v>612.356736695</v>
      </c>
      <c r="I93" s="231" t="n">
        <v>1188.195964603</v>
      </c>
      <c r="J93" s="231" t="n">
        <v>537.512902408</v>
      </c>
      <c r="K93" s="231" t="n">
        <v>12305.390730737</v>
      </c>
      <c r="L93" s="231" t="n">
        <v>5095.013081378</v>
      </c>
      <c r="M93" s="231" t="n">
        <v>385.156077624</v>
      </c>
      <c r="N93" s="231" t="n">
        <v>4858.73281679599</v>
      </c>
      <c r="O93" s="231" t="n">
        <v>4323.01753298199</v>
      </c>
      <c r="P93" s="231" t="n">
        <v>5923.90268794</v>
      </c>
      <c r="Q93" s="231" t="n">
        <v>583.952340959</v>
      </c>
      <c r="R93" s="231" t="n">
        <v>5582.992885985</v>
      </c>
      <c r="S93" s="243" t="n">
        <v>138.320284181</v>
      </c>
      <c r="T93" s="233" t="n">
        <f aca="false">SUM(C93:S93)</f>
        <v>60043.5307380939</v>
      </c>
      <c r="U93" s="234" t="n">
        <f aca="false">(T93-T89)/T89</f>
        <v>-0.0650904934977393</v>
      </c>
    </row>
    <row r="95" customFormat="false" ht="13.5" hidden="false" customHeight="false" outlineLevel="0" collapsed="false"/>
    <row r="96" customFormat="false" ht="12.75" hidden="false" customHeight="false" outlineLevel="0" collapsed="false">
      <c r="B96" s="238" t="str">
        <f aca="false">EXPT_VL!B96</f>
        <v>2017:1</v>
      </c>
      <c r="C96" s="239" t="n">
        <v>13854.816754962</v>
      </c>
      <c r="D96" s="239" t="n">
        <v>1703.524422913</v>
      </c>
      <c r="E96" s="239" t="n">
        <v>4236.824813364</v>
      </c>
      <c r="F96" s="239" t="n">
        <v>395.089115387</v>
      </c>
      <c r="G96" s="239" t="n">
        <v>1277.213875086</v>
      </c>
      <c r="H96" s="239" t="n">
        <v>667.764108768</v>
      </c>
      <c r="I96" s="239" t="n">
        <v>1196.752716227</v>
      </c>
      <c r="J96" s="239" t="n">
        <v>546.308643835</v>
      </c>
      <c r="K96" s="239" t="n">
        <v>13280.952684578</v>
      </c>
      <c r="L96" s="239" t="n">
        <v>5772.20980670799</v>
      </c>
      <c r="M96" s="239" t="n">
        <v>407.244045009</v>
      </c>
      <c r="N96" s="239" t="n">
        <v>6008.24581912201</v>
      </c>
      <c r="O96" s="239" t="n">
        <v>4272.38678342298</v>
      </c>
      <c r="P96" s="239" t="n">
        <v>6034.01495794599</v>
      </c>
      <c r="Q96" s="239" t="n">
        <v>618.196333014</v>
      </c>
      <c r="R96" s="239" t="n">
        <v>6289.54129096499</v>
      </c>
      <c r="S96" s="242" t="n">
        <v>147.46109498</v>
      </c>
      <c r="T96" s="228" t="n">
        <f aca="false">SUM(C96:S96)</f>
        <v>66708.5472662869</v>
      </c>
      <c r="U96" s="240" t="n">
        <f aca="false">(T96-T90)/T90</f>
        <v>0.0709932496997503</v>
      </c>
    </row>
    <row r="97" customFormat="false" ht="12.75" hidden="false" customHeight="false" outlineLevel="0" collapsed="false">
      <c r="B97" s="230" t="str">
        <f aca="false">EXPT_VL!B97</f>
        <v>2017:2</v>
      </c>
      <c r="C97" s="231" t="n">
        <v>12647.646486361</v>
      </c>
      <c r="D97" s="231" t="n">
        <v>1331.942096613</v>
      </c>
      <c r="E97" s="231" t="n">
        <v>4362.63091865599</v>
      </c>
      <c r="F97" s="231" t="n">
        <v>427.838635462</v>
      </c>
      <c r="G97" s="231" t="n">
        <v>1134.016117015</v>
      </c>
      <c r="H97" s="231" t="n">
        <v>599.120269488</v>
      </c>
      <c r="I97" s="231" t="n">
        <v>1270.937003205</v>
      </c>
      <c r="J97" s="231" t="n">
        <v>575.98861687</v>
      </c>
      <c r="K97" s="231" t="n">
        <v>12989.536267759</v>
      </c>
      <c r="L97" s="231" t="n">
        <v>5985.15474071699</v>
      </c>
      <c r="M97" s="231" t="n">
        <v>435.211482973</v>
      </c>
      <c r="N97" s="231" t="n">
        <v>4936.987584334</v>
      </c>
      <c r="O97" s="231" t="n">
        <v>3815.29390924999</v>
      </c>
      <c r="P97" s="231" t="n">
        <v>5286.77350763799</v>
      </c>
      <c r="Q97" s="231" t="n">
        <v>570.794776981001</v>
      </c>
      <c r="R97" s="231" t="n">
        <v>6139.69513630499</v>
      </c>
      <c r="S97" s="243" t="n">
        <v>147.705423742</v>
      </c>
      <c r="T97" s="233" t="n">
        <f aca="false">SUM(C97:S97)</f>
        <v>62657.2729733689</v>
      </c>
      <c r="U97" s="234" t="n">
        <f aca="false">(T97-T91)/T91</f>
        <v>0.0411282292883964</v>
      </c>
    </row>
    <row r="98" customFormat="false" ht="12.75" hidden="false" customHeight="false" outlineLevel="0" collapsed="false">
      <c r="B98" s="230" t="str">
        <f aca="false">EXPT_VL!B98</f>
        <v>2017:3</v>
      </c>
      <c r="C98" s="231" t="n">
        <v>13427.403375511</v>
      </c>
      <c r="D98" s="231" t="n">
        <v>1652.635606499</v>
      </c>
      <c r="E98" s="231" t="n">
        <v>4441.612087311</v>
      </c>
      <c r="F98" s="231" t="n">
        <v>650.495142416</v>
      </c>
      <c r="G98" s="231" t="n">
        <v>1114.184057835</v>
      </c>
      <c r="H98" s="231" t="n">
        <v>883.819888177</v>
      </c>
      <c r="I98" s="231" t="n">
        <v>1191.839715698</v>
      </c>
      <c r="J98" s="231" t="n">
        <v>537.096462402</v>
      </c>
      <c r="K98" s="231" t="n">
        <v>13494.904685426</v>
      </c>
      <c r="L98" s="231" t="n">
        <v>5527.95676528499</v>
      </c>
      <c r="M98" s="231" t="n">
        <v>409.262926912</v>
      </c>
      <c r="N98" s="231" t="n">
        <v>6270.979733935</v>
      </c>
      <c r="O98" s="231" t="n">
        <v>3584.98279750299</v>
      </c>
      <c r="P98" s="231" t="n">
        <v>6279.523505434</v>
      </c>
      <c r="Q98" s="231" t="n">
        <v>682.961172988001</v>
      </c>
      <c r="R98" s="231" t="n">
        <v>6211.91530410099</v>
      </c>
      <c r="S98" s="243" t="n">
        <v>157.986299861</v>
      </c>
      <c r="T98" s="233" t="n">
        <f aca="false">SUM(C98:S98)</f>
        <v>66519.5595272939</v>
      </c>
      <c r="U98" s="234" t="n">
        <f aca="false">(T98-T92)/T92</f>
        <v>0.120763379381142</v>
      </c>
    </row>
    <row r="99" customFormat="false" ht="13.5" hidden="false" customHeight="false" outlineLevel="0" collapsed="false">
      <c r="B99" s="235" t="str">
        <f aca="false">EXPT_VL!B99</f>
        <v>2017:4</v>
      </c>
      <c r="C99" s="236" t="n">
        <v>14523.853646131</v>
      </c>
      <c r="D99" s="236" t="n">
        <v>1352.010438641</v>
      </c>
      <c r="E99" s="236" t="n">
        <v>3821.05390664199</v>
      </c>
      <c r="F99" s="236" t="n">
        <v>438.302657428</v>
      </c>
      <c r="G99" s="236" t="n">
        <v>1100.593072999</v>
      </c>
      <c r="H99" s="236" t="n">
        <v>759.276613193</v>
      </c>
      <c r="I99" s="236" t="n">
        <v>1296.219886858</v>
      </c>
      <c r="J99" s="236" t="n">
        <v>592.867288236</v>
      </c>
      <c r="K99" s="236" t="n">
        <v>13282.434230284</v>
      </c>
      <c r="L99" s="236" t="n">
        <v>5176.66813007399</v>
      </c>
      <c r="M99" s="236" t="n">
        <v>478.813913839</v>
      </c>
      <c r="N99" s="236" t="n">
        <v>6302.485023661</v>
      </c>
      <c r="O99" s="236" t="n">
        <v>4579.73616910897</v>
      </c>
      <c r="P99" s="236" t="n">
        <v>5746.29817540299</v>
      </c>
      <c r="Q99" s="236" t="n">
        <v>644.12152685</v>
      </c>
      <c r="R99" s="236" t="n">
        <v>6186.440661754</v>
      </c>
      <c r="S99" s="244" t="n">
        <v>156.374459313</v>
      </c>
      <c r="T99" s="237" t="n">
        <f aca="false">SUM(C99:S99)</f>
        <v>66437.5498004149</v>
      </c>
      <c r="U99" s="241" t="n">
        <f aca="false">(T99-T93)/T93</f>
        <v>0.106489724766708</v>
      </c>
    </row>
    <row r="100" customFormat="false" ht="12.75" hidden="false" customHeight="false" outlineLevel="0" collapsed="false">
      <c r="B100" s="245" t="str">
        <f aca="false">EXPT_VL!B100</f>
        <v>2018:1</v>
      </c>
      <c r="C100" s="246" t="n">
        <v>13995.290203122</v>
      </c>
      <c r="D100" s="246" t="n">
        <v>1588.653487792</v>
      </c>
      <c r="E100" s="246" t="n">
        <v>3755.04182136199</v>
      </c>
      <c r="F100" s="246" t="n">
        <v>237.010481967</v>
      </c>
      <c r="G100" s="246" t="n">
        <v>1062.38305031</v>
      </c>
      <c r="H100" s="246" t="n">
        <v>644.474043915</v>
      </c>
      <c r="I100" s="246" t="n">
        <v>1280.144749374</v>
      </c>
      <c r="J100" s="246" t="n">
        <v>643.562783570001</v>
      </c>
      <c r="K100" s="246" t="n">
        <v>13925.63300441</v>
      </c>
      <c r="L100" s="246" t="n">
        <v>5935.776518702</v>
      </c>
      <c r="M100" s="246" t="n">
        <v>433.039197637</v>
      </c>
      <c r="N100" s="246" t="n">
        <v>5610.528298619</v>
      </c>
      <c r="O100" s="246" t="n">
        <v>4061.61055245399</v>
      </c>
      <c r="P100" s="246" t="n">
        <v>5433.749696321</v>
      </c>
      <c r="Q100" s="246" t="n">
        <v>664.502526211</v>
      </c>
      <c r="R100" s="246" t="n">
        <v>6190.02325550499</v>
      </c>
      <c r="S100" s="247" t="n">
        <v>156.889166615</v>
      </c>
      <c r="T100" s="248" t="n">
        <f aca="false">SUM(C100:S100)</f>
        <v>65618.312837886</v>
      </c>
      <c r="U100" s="249" t="n">
        <f aca="false">(T100-T96)/T96</f>
        <v>-0.0163432494497137</v>
      </c>
    </row>
    <row r="101" customFormat="false" ht="12.75" hidden="false" customHeight="false" outlineLevel="0" collapsed="false">
      <c r="B101" s="245" t="str">
        <f aca="false">EXPT_VL!B101</f>
        <v>2018:2</v>
      </c>
      <c r="C101" s="246" t="n">
        <v>13855.690553467</v>
      </c>
      <c r="D101" s="246" t="n">
        <v>1431.389917263</v>
      </c>
      <c r="E101" s="246" t="n">
        <v>3585.624001785</v>
      </c>
      <c r="F101" s="246" t="n">
        <v>491.974250817001</v>
      </c>
      <c r="G101" s="246" t="n">
        <v>1084.606338529</v>
      </c>
      <c r="H101" s="246" t="n">
        <v>701.524595782</v>
      </c>
      <c r="I101" s="246" t="n">
        <v>1225.747572576</v>
      </c>
      <c r="J101" s="246" t="n">
        <v>633.951318983</v>
      </c>
      <c r="K101" s="246" t="n">
        <v>13626.644470717</v>
      </c>
      <c r="L101" s="246" t="n">
        <v>6062.68220828</v>
      </c>
      <c r="M101" s="246" t="n">
        <v>450.235517214</v>
      </c>
      <c r="N101" s="246" t="n">
        <v>6082.56786794599</v>
      </c>
      <c r="O101" s="246" t="n">
        <v>4250.08790666899</v>
      </c>
      <c r="P101" s="246" t="n">
        <v>5527.526453895</v>
      </c>
      <c r="Q101" s="246" t="n">
        <v>635.791253833999</v>
      </c>
      <c r="R101" s="246" t="n">
        <v>6439.00327259299</v>
      </c>
      <c r="S101" s="247" t="n">
        <v>174.387671807</v>
      </c>
      <c r="T101" s="248" t="n">
        <f aca="false">SUM(C101:S101)</f>
        <v>66259.435172157</v>
      </c>
      <c r="U101" s="249" t="n">
        <f aca="false">(T101-T97)/T97</f>
        <v>0.0574899293864754</v>
      </c>
    </row>
    <row r="102" customFormat="false" ht="12.75" hidden="false" customHeight="false" outlineLevel="0" collapsed="false">
      <c r="B102" s="245" t="str">
        <f aca="false">EXPT_VL!B102</f>
        <v>2018:3</v>
      </c>
      <c r="C102" s="246" t="n">
        <v>12117.488802178</v>
      </c>
      <c r="D102" s="246" t="n">
        <v>1353.490131997</v>
      </c>
      <c r="E102" s="246" t="n">
        <v>4240.050271491</v>
      </c>
      <c r="F102" s="246" t="n">
        <v>513.359622193001</v>
      </c>
      <c r="G102" s="246" t="n">
        <v>1086.067508491</v>
      </c>
      <c r="H102" s="246" t="n">
        <v>595.725701423</v>
      </c>
      <c r="I102" s="246" t="n">
        <v>1176.651808927</v>
      </c>
      <c r="J102" s="246" t="n">
        <v>667.991033969</v>
      </c>
      <c r="K102" s="246" t="n">
        <v>12763.811072166</v>
      </c>
      <c r="L102" s="246" t="n">
        <v>5970.426545577</v>
      </c>
      <c r="M102" s="246" t="n">
        <v>424.000045967</v>
      </c>
      <c r="N102" s="246" t="n">
        <v>6613.85161046</v>
      </c>
      <c r="O102" s="246" t="n">
        <v>3663.51080422699</v>
      </c>
      <c r="P102" s="246" t="n">
        <v>5356.752587481</v>
      </c>
      <c r="Q102" s="246" t="n">
        <v>802.582783111</v>
      </c>
      <c r="R102" s="246" t="n">
        <v>6248.806184247</v>
      </c>
      <c r="S102" s="247" t="n">
        <v>138.013713137</v>
      </c>
      <c r="T102" s="248" t="n">
        <f aca="false">SUM(C102:S102)</f>
        <v>63732.580227042</v>
      </c>
      <c r="U102" s="249" t="n">
        <f aca="false">(T102-T98)/T98</f>
        <v>-0.0418971400300453</v>
      </c>
    </row>
    <row r="103" customFormat="false" ht="13.5" hidden="false" customHeight="false" outlineLevel="0" collapsed="false">
      <c r="B103" s="235" t="str">
        <f aca="false">EXPT_VL!B103</f>
        <v>2018:4</v>
      </c>
      <c r="C103" s="236" t="n">
        <v>14222.119222704</v>
      </c>
      <c r="D103" s="236" t="n">
        <v>1164.348762788</v>
      </c>
      <c r="E103" s="236" t="n">
        <v>4525.954690023</v>
      </c>
      <c r="F103" s="236" t="n">
        <v>368.094495696</v>
      </c>
      <c r="G103" s="236" t="n">
        <v>918.416999733001</v>
      </c>
      <c r="H103" s="236" t="n">
        <v>745.577665727</v>
      </c>
      <c r="I103" s="236" t="n">
        <v>1277.201945027</v>
      </c>
      <c r="J103" s="236" t="n">
        <v>632.440157569</v>
      </c>
      <c r="K103" s="236" t="n">
        <v>14699.950935724</v>
      </c>
      <c r="L103" s="236" t="n">
        <v>6033.804992935</v>
      </c>
      <c r="M103" s="236" t="n">
        <v>366.967291622</v>
      </c>
      <c r="N103" s="236" t="n">
        <v>6343.419019144</v>
      </c>
      <c r="O103" s="236" t="n">
        <v>4831.387670746</v>
      </c>
      <c r="P103" s="236" t="n">
        <v>5792.88129517699</v>
      </c>
      <c r="Q103" s="236" t="n">
        <v>679.828524380001</v>
      </c>
      <c r="R103" s="236" t="n">
        <v>6322.78824587899</v>
      </c>
      <c r="S103" s="244" t="n">
        <v>155.840039595</v>
      </c>
      <c r="T103" s="237" t="n">
        <f aca="false">SUM(C103:S103)</f>
        <v>69081.021954469</v>
      </c>
      <c r="U103" s="241" t="n">
        <f aca="false">(T103-T99)/T99</f>
        <v>0.0397888266800219</v>
      </c>
    </row>
    <row r="104" customFormat="false" ht="12.75" hidden="false" customHeight="false" outlineLevel="0" collapsed="false">
      <c r="B104" s="245" t="str">
        <f aca="false">EXPT_VL!B104</f>
        <v>2019:1</v>
      </c>
      <c r="C104" s="246" t="n">
        <v>12970.175181959</v>
      </c>
      <c r="D104" s="246" t="n">
        <v>1285.95696808</v>
      </c>
      <c r="E104" s="246" t="n">
        <v>3776.76628617001</v>
      </c>
      <c r="F104" s="246" t="n">
        <v>315.369368825</v>
      </c>
      <c r="G104" s="246" t="n">
        <v>833.691400841001</v>
      </c>
      <c r="H104" s="246" t="n">
        <v>548.428821706</v>
      </c>
      <c r="I104" s="246" t="n">
        <v>1290.764541596</v>
      </c>
      <c r="J104" s="246" t="n">
        <v>626.841193637</v>
      </c>
      <c r="K104" s="246" t="n">
        <v>14405.930798526</v>
      </c>
      <c r="L104" s="246" t="n">
        <v>5623.505121282</v>
      </c>
      <c r="M104" s="246" t="n">
        <v>297.671731144</v>
      </c>
      <c r="N104" s="246" t="n">
        <v>6420.62519212301</v>
      </c>
      <c r="O104" s="246" t="n">
        <v>4181.397290393</v>
      </c>
      <c r="P104" s="246" t="n">
        <v>5769.65418506698</v>
      </c>
      <c r="Q104" s="246" t="n">
        <v>629.298853539</v>
      </c>
      <c r="R104" s="246" t="n">
        <v>6188.218654466</v>
      </c>
      <c r="S104" s="247" t="n">
        <v>164.108979961</v>
      </c>
      <c r="T104" s="248" t="n">
        <f aca="false">SUM(C104:S104)</f>
        <v>65328.404569315</v>
      </c>
      <c r="U104" s="249" t="n">
        <f aca="false">(T104-T100)/T100</f>
        <v>-0.004418100009478</v>
      </c>
    </row>
    <row r="107" customFormat="false" ht="12.75" hidden="false" customHeight="false" outlineLevel="0" collapsed="false">
      <c r="B107" s="114" t="s">
        <v>280</v>
      </c>
    </row>
  </sheetData>
  <mergeCells count="4">
    <mergeCell ref="F1:G1"/>
    <mergeCell ref="I1:J2"/>
    <mergeCell ref="AB1:AC1"/>
    <mergeCell ref="AE1:AF2"/>
  </mergeCells>
  <hyperlinks>
    <hyperlink ref="I1" location="Indice!A1" display="Índice"/>
    <hyperlink ref="AE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BU76"/>
  <sheetViews>
    <sheetView showFormulas="false" showGridLines="tru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" activeCellId="0" sqref="G1"/>
    </sheetView>
  </sheetViews>
  <sheetFormatPr defaultRowHeight="12.75" zeroHeight="false" outlineLevelRow="0" outlineLevelCol="0"/>
  <cols>
    <col collapsed="false" customWidth="true" hidden="false" outlineLevel="0" max="1" min="1" style="0" width="5.13"/>
    <col collapsed="false" customWidth="true" hidden="false" outlineLevel="0" max="17" min="2" style="0" width="11.04"/>
    <col collapsed="false" customWidth="true" hidden="false" outlineLevel="0" max="18" min="18" style="0" width="13.97"/>
    <col collapsed="false" customWidth="true" hidden="false" outlineLevel="0" max="19" min="19" style="0" width="13.69"/>
    <col collapsed="false" customWidth="true" hidden="false" outlineLevel="0" max="20" min="20" style="0" width="11.04"/>
    <col collapsed="false" customWidth="true" hidden="false" outlineLevel="0" max="21" min="21" style="0" width="13.69"/>
    <col collapsed="false" customWidth="true" hidden="false" outlineLevel="0" max="22" min="22" style="0" width="11.04"/>
    <col collapsed="false" customWidth="true" hidden="false" outlineLevel="0" max="23" min="23" style="0" width="13.69"/>
    <col collapsed="false" customWidth="true" hidden="false" outlineLevel="0" max="24" min="24" style="0" width="11.04"/>
    <col collapsed="false" customWidth="true" hidden="false" outlineLevel="0" max="25" min="25" style="0" width="12.12"/>
    <col collapsed="false" customWidth="true" hidden="false" outlineLevel="0" max="26" min="26" style="0" width="12.27"/>
    <col collapsed="false" customWidth="true" hidden="false" outlineLevel="0" max="37" min="27" style="0" width="11.04"/>
    <col collapsed="false" customWidth="true" hidden="false" outlineLevel="0" max="38" min="38" style="0" width="18.26"/>
    <col collapsed="false" customWidth="true" hidden="false" outlineLevel="0" max="1025" min="39" style="0" width="11.04"/>
  </cols>
  <sheetData>
    <row r="1" customFormat="false" ht="15" hidden="false" customHeight="false" outlineLevel="0" collapsed="false">
      <c r="B1" s="10" t="s">
        <v>288</v>
      </c>
      <c r="R1" s="27" t="s">
        <v>288</v>
      </c>
      <c r="AL1" s="27" t="s">
        <v>288</v>
      </c>
    </row>
    <row r="2" customFormat="false" ht="12.75" hidden="false" customHeight="false" outlineLevel="0" collapsed="false">
      <c r="R2" s="21" t="s">
        <v>36</v>
      </c>
      <c r="AL2" s="21" t="s">
        <v>31</v>
      </c>
    </row>
    <row r="3" customFormat="false" ht="12.75" hidden="false" customHeight="false" outlineLevel="0" collapsed="false">
      <c r="J3" s="21" t="s">
        <v>35</v>
      </c>
      <c r="R3" s="21" t="s">
        <v>45</v>
      </c>
      <c r="AD3" s="21" t="s">
        <v>37</v>
      </c>
      <c r="AL3" s="21" t="s">
        <v>38</v>
      </c>
      <c r="AV3" s="21" t="s">
        <v>39</v>
      </c>
    </row>
    <row r="4" customFormat="false" ht="13.5" hidden="false" customHeight="false" outlineLevel="0" collapsed="false">
      <c r="J4" s="21" t="s">
        <v>44</v>
      </c>
      <c r="AD4" s="21" t="s">
        <v>17</v>
      </c>
      <c r="AV4" s="21" t="s">
        <v>44</v>
      </c>
      <c r="BK4" s="0" t="s">
        <v>289</v>
      </c>
      <c r="BM4" s="0" t="s">
        <v>290</v>
      </c>
    </row>
    <row r="5" customFormat="false" ht="12.75" hidden="false" customHeight="true" outlineLevel="0" collapsed="false">
      <c r="R5" s="251" t="n">
        <v>2007</v>
      </c>
      <c r="S5" s="252" t="s">
        <v>32</v>
      </c>
      <c r="T5" s="252"/>
      <c r="U5" s="252" t="s">
        <v>33</v>
      </c>
      <c r="V5" s="252"/>
      <c r="W5" s="253" t="s">
        <v>49</v>
      </c>
      <c r="X5" s="253"/>
      <c r="Y5" s="254" t="s">
        <v>50</v>
      </c>
      <c r="Z5" s="254"/>
      <c r="AA5" s="254"/>
      <c r="AB5" s="61"/>
      <c r="AL5" s="255" t="n">
        <v>2007</v>
      </c>
      <c r="AM5" s="256" t="s">
        <v>51</v>
      </c>
      <c r="AN5" s="257" t="s">
        <v>52</v>
      </c>
      <c r="AO5" s="257"/>
      <c r="AP5" s="257" t="s">
        <v>53</v>
      </c>
      <c r="AQ5" s="257"/>
      <c r="AR5" s="257" t="s">
        <v>54</v>
      </c>
      <c r="AS5" s="257"/>
      <c r="AT5" s="256" t="s">
        <v>55</v>
      </c>
      <c r="BM5" s="258" t="s">
        <v>32</v>
      </c>
      <c r="BN5" s="258"/>
      <c r="BO5" s="258"/>
      <c r="BP5" s="259" t="s">
        <v>33</v>
      </c>
      <c r="BQ5" s="259"/>
      <c r="BR5" s="259"/>
      <c r="BS5" s="260" t="s">
        <v>34</v>
      </c>
      <c r="BT5" s="260"/>
      <c r="BU5" s="260"/>
    </row>
    <row r="6" customFormat="false" ht="13.5" hidden="false" customHeight="false" outlineLevel="0" collapsed="false">
      <c r="R6" s="251"/>
      <c r="S6" s="261" t="s">
        <v>291</v>
      </c>
      <c r="T6" s="261" t="s">
        <v>58</v>
      </c>
      <c r="U6" s="261" t="s">
        <v>291</v>
      </c>
      <c r="V6" s="261" t="s">
        <v>58</v>
      </c>
      <c r="W6" s="261" t="s">
        <v>291</v>
      </c>
      <c r="X6" s="262" t="s">
        <v>58</v>
      </c>
      <c r="Y6" s="263" t="s">
        <v>59</v>
      </c>
      <c r="Z6" s="264" t="s">
        <v>60</v>
      </c>
      <c r="AA6" s="265" t="s">
        <v>61</v>
      </c>
      <c r="AB6" s="69"/>
      <c r="AL6" s="255"/>
      <c r="AM6" s="256"/>
      <c r="AN6" s="266" t="s">
        <v>62</v>
      </c>
      <c r="AO6" s="266"/>
      <c r="AP6" s="266" t="s">
        <v>63</v>
      </c>
      <c r="AQ6" s="266"/>
      <c r="AR6" s="266" t="s">
        <v>64</v>
      </c>
      <c r="AS6" s="266"/>
      <c r="AT6" s="256"/>
      <c r="BK6" s="0" t="n">
        <v>1000</v>
      </c>
      <c r="BM6" s="267" t="s">
        <v>40</v>
      </c>
      <c r="BN6" s="267" t="s">
        <v>43</v>
      </c>
      <c r="BO6" s="267" t="s">
        <v>42</v>
      </c>
      <c r="BP6" s="267" t="s">
        <v>40</v>
      </c>
      <c r="BQ6" s="267" t="s">
        <v>43</v>
      </c>
      <c r="BR6" s="267" t="s">
        <v>42</v>
      </c>
      <c r="BS6" s="267" t="s">
        <v>40</v>
      </c>
      <c r="BT6" s="267" t="s">
        <v>43</v>
      </c>
      <c r="BU6" s="267" t="s">
        <v>42</v>
      </c>
    </row>
    <row r="7" customFormat="false" ht="12.75" hidden="false" customHeight="true" outlineLevel="0" collapsed="false">
      <c r="R7" s="268" t="s">
        <v>47</v>
      </c>
      <c r="S7" s="269" t="n">
        <v>30517.5627534348</v>
      </c>
      <c r="T7" s="269" t="n">
        <v>29104.0500672467</v>
      </c>
      <c r="U7" s="269" t="n">
        <v>29209.081443326</v>
      </c>
      <c r="V7" s="269" t="n">
        <v>28760.7771465249</v>
      </c>
      <c r="W7" s="269" t="n">
        <v>200666.152210669</v>
      </c>
      <c r="X7" s="270" t="n">
        <v>200218.814769019</v>
      </c>
      <c r="Y7" s="271" t="n">
        <f aca="false">(S7-T7)/S7</f>
        <v>0.0463180070311782</v>
      </c>
      <c r="Z7" s="272" t="n">
        <f aca="false">(U7-V7)/U7</f>
        <v>0.0153481134855585</v>
      </c>
      <c r="AA7" s="273" t="n">
        <f aca="false">(W7-X7)/W7</f>
        <v>0.00222926206897217</v>
      </c>
      <c r="AB7" s="77"/>
      <c r="AL7" s="268" t="s">
        <v>47</v>
      </c>
      <c r="AM7" s="161" t="n">
        <v>200218.814769019</v>
      </c>
      <c r="AN7" s="161" t="n">
        <v>29104.0500672467</v>
      </c>
      <c r="AO7" s="161" t="n">
        <v>19437.085874011</v>
      </c>
      <c r="AP7" s="161" t="n">
        <v>28760.7771465249</v>
      </c>
      <c r="AQ7" s="161" t="n">
        <v>51242.35729911</v>
      </c>
      <c r="AR7" s="161" t="n">
        <f aca="false">(AN7-AP7)</f>
        <v>343.272920721865</v>
      </c>
      <c r="AS7" s="161" t="n">
        <f aca="false">(AO7-AQ7)</f>
        <v>-31805.271425099</v>
      </c>
      <c r="AT7" s="274" t="n">
        <f aca="false">(AN7+AO7+AP7+AQ7)/(AM7+AN7+AP7)</f>
        <v>0.498072134286853</v>
      </c>
      <c r="BK7" s="275" t="s">
        <v>47</v>
      </c>
      <c r="BL7" s="276" t="s">
        <v>48</v>
      </c>
      <c r="BM7" s="277" t="n">
        <v>7271.78362181737</v>
      </c>
      <c r="BN7" s="277" t="n">
        <v>6933.18284920873</v>
      </c>
      <c r="BO7" s="278" t="n">
        <f aca="false">(((BN7-BM7)/BM7)*1000)/1000</f>
        <v>-0.0465636479601438</v>
      </c>
      <c r="BP7" s="277" t="n">
        <v>7277.78380166088</v>
      </c>
      <c r="BQ7" s="277" t="n">
        <v>7163.87226331036</v>
      </c>
      <c r="BR7" s="278" t="n">
        <f aca="false">(BQ7-BP7)/BP7</f>
        <v>-0.0156519541463322</v>
      </c>
      <c r="BS7" s="277" t="n">
        <v>57075.4674404537</v>
      </c>
      <c r="BT7" s="277" t="n">
        <v>56957.1933952463</v>
      </c>
      <c r="BU7" s="278" t="n">
        <f aca="false">(BT7-BS7)/BS7</f>
        <v>-0.00207223962433248</v>
      </c>
    </row>
    <row r="8" customFormat="false" ht="13.5" hidden="false" customHeight="false" outlineLevel="0" collapsed="false">
      <c r="R8" s="268" t="s">
        <v>67</v>
      </c>
      <c r="S8" s="279" t="n">
        <v>21465.1307205902</v>
      </c>
      <c r="T8" s="279" t="n">
        <v>21663.3826493359</v>
      </c>
      <c r="U8" s="279" t="n">
        <v>24452.5997919252</v>
      </c>
      <c r="V8" s="279" t="n">
        <v>23590.3246632383</v>
      </c>
      <c r="W8" s="279" t="n">
        <v>43837.63912</v>
      </c>
      <c r="X8" s="280" t="n">
        <v>43226.2249480381</v>
      </c>
      <c r="Y8" s="281" t="n">
        <f aca="false">(S8-T8)/S8</f>
        <v>-0.00923599913396127</v>
      </c>
      <c r="Z8" s="282" t="n">
        <f aca="false">(U8-V8)/U8</f>
        <v>0.035263126866846</v>
      </c>
      <c r="AA8" s="283" t="n">
        <f aca="false">(W8-X8)/W8</f>
        <v>0.0139472422383026</v>
      </c>
      <c r="AB8" s="77"/>
      <c r="AL8" s="268" t="s">
        <v>67</v>
      </c>
      <c r="AM8" s="161" t="n">
        <v>43226.2249480381</v>
      </c>
      <c r="AN8" s="161" t="n">
        <v>21663.3826493359</v>
      </c>
      <c r="AO8" s="161" t="n">
        <v>2767.367160474</v>
      </c>
      <c r="AP8" s="161" t="n">
        <v>23590.3246632383</v>
      </c>
      <c r="AQ8" s="161" t="n">
        <v>5145.993226065</v>
      </c>
      <c r="AR8" s="161" t="n">
        <f aca="false">(AN8-AP8)</f>
        <v>-1926.94201390242</v>
      </c>
      <c r="AS8" s="161" t="n">
        <f aca="false">(AO8-AQ8)</f>
        <v>-2378.626065591</v>
      </c>
      <c r="AT8" s="274" t="n">
        <f aca="false">(AN8+AO8+AP8+AQ8)/(AM8+AN8+AP8)</f>
        <v>0.600894082315895</v>
      </c>
      <c r="BK8" s="275"/>
      <c r="BL8" s="276" t="s">
        <v>56</v>
      </c>
      <c r="BM8" s="277" t="n">
        <v>8469.37366453747</v>
      </c>
      <c r="BN8" s="277" t="n">
        <v>8081.28487146814</v>
      </c>
      <c r="BO8" s="278" t="n">
        <f aca="false">(((BN8-BM8)/BM8)*1000)/1000</f>
        <v>-0.0458226084290407</v>
      </c>
      <c r="BP8" s="277" t="n">
        <v>7300.29086451887</v>
      </c>
      <c r="BQ8" s="277" t="n">
        <v>7189.39729942517</v>
      </c>
      <c r="BR8" s="278" t="n">
        <f aca="false">(BQ8-BP8)/BP8</f>
        <v>-0.0151902940789215</v>
      </c>
      <c r="BS8" s="277" t="n">
        <v>46637.622158073</v>
      </c>
      <c r="BT8" s="277" t="n">
        <v>46529.0770346398</v>
      </c>
      <c r="BU8" s="278" t="n">
        <f aca="false">(BT8-BS8)/BS8</f>
        <v>-0.00232741547297064</v>
      </c>
    </row>
    <row r="9" customFormat="false" ht="12.75" hidden="false" customHeight="true" outlineLevel="0" collapsed="false">
      <c r="R9" s="268" t="s">
        <v>68</v>
      </c>
      <c r="S9" s="279" t="n">
        <v>13666.628797104</v>
      </c>
      <c r="T9" s="279" t="n">
        <v>13699.45201848</v>
      </c>
      <c r="U9" s="279" t="n">
        <v>10734.7995860995</v>
      </c>
      <c r="V9" s="279" t="n">
        <v>9089.82872476561</v>
      </c>
      <c r="W9" s="279" t="n">
        <v>34615.2646169093</v>
      </c>
      <c r="X9" s="280" t="n">
        <v>33909.1455858266</v>
      </c>
      <c r="Y9" s="281" t="n">
        <f aca="false">(S9-T9)/S9</f>
        <v>-0.00240170578006248</v>
      </c>
      <c r="Z9" s="282" t="n">
        <f aca="false">(U9-V9)/U9</f>
        <v>0.153237221444168</v>
      </c>
      <c r="AA9" s="283" t="n">
        <f aca="false">(W9-X9)/W9</f>
        <v>0.0203990649471372</v>
      </c>
      <c r="AB9" s="77"/>
      <c r="AL9" s="268" t="s">
        <v>68</v>
      </c>
      <c r="AM9" s="161" t="n">
        <v>33909.1455858266</v>
      </c>
      <c r="AN9" s="161" t="n">
        <v>13699.45201848</v>
      </c>
      <c r="AO9" s="161" t="n">
        <v>4447.463742062</v>
      </c>
      <c r="AP9" s="161" t="n">
        <v>9089.82872476561</v>
      </c>
      <c r="AQ9" s="161" t="n">
        <v>20840.380737223</v>
      </c>
      <c r="AR9" s="161" t="n">
        <f aca="false">(AN9-AP9)</f>
        <v>4609.62329371434</v>
      </c>
      <c r="AS9" s="161" t="n">
        <f aca="false">(AO9-AQ9)</f>
        <v>-16392.916995161</v>
      </c>
      <c r="AT9" s="274" t="n">
        <f aca="false">(AN9+AO9+AP9+AQ9)/(AN9+AP9+AM9)</f>
        <v>0.847944613903314</v>
      </c>
      <c r="BK9" s="275"/>
      <c r="BL9" s="276" t="s">
        <v>65</v>
      </c>
      <c r="BM9" s="277" t="n">
        <v>7333.81019773514</v>
      </c>
      <c r="BN9" s="277" t="n">
        <v>6992.64630056081</v>
      </c>
      <c r="BO9" s="278" t="n">
        <f aca="false">(((BN9-BM9)/BM9)*1000)/1000</f>
        <v>-0.0465193246042413</v>
      </c>
      <c r="BP9" s="277" t="n">
        <v>7100.64367496151</v>
      </c>
      <c r="BQ9" s="277" t="n">
        <v>6995.08754604065</v>
      </c>
      <c r="BR9" s="278" t="n">
        <f aca="false">(BQ9-BP9)/BP9</f>
        <v>-0.0148657127089866</v>
      </c>
      <c r="BS9" s="277" t="n">
        <v>49660.1751963892</v>
      </c>
      <c r="BT9" s="277" t="n">
        <v>49548.8128073927</v>
      </c>
      <c r="BU9" s="278" t="n">
        <f aca="false">(BT9-BS9)/BS9</f>
        <v>-0.00224248884656685</v>
      </c>
    </row>
    <row r="10" customFormat="false" ht="13.5" hidden="false" customHeight="false" outlineLevel="0" collapsed="false">
      <c r="R10" s="268" t="s">
        <v>69</v>
      </c>
      <c r="S10" s="279" t="n">
        <v>580.46495320285</v>
      </c>
      <c r="T10" s="279" t="n">
        <v>483.558489663866</v>
      </c>
      <c r="U10" s="279" t="n">
        <v>6891.38944547042</v>
      </c>
      <c r="V10" s="279" t="n">
        <v>6616.29388193612</v>
      </c>
      <c r="W10" s="279" t="n">
        <v>18642.2899559975</v>
      </c>
      <c r="X10" s="280" t="n">
        <v>19376.3863568407</v>
      </c>
      <c r="Y10" s="281" t="n">
        <f aca="false">(S10-T10)/S10</f>
        <v>0.166946278159052</v>
      </c>
      <c r="Z10" s="282" t="n">
        <f aca="false">(U10-V10)/U10</f>
        <v>0.0399187371009942</v>
      </c>
      <c r="AA10" s="283" t="n">
        <f aca="false">(W10-X10)/W10</f>
        <v>-0.039378016465573</v>
      </c>
      <c r="AB10" s="77"/>
      <c r="AL10" s="268" t="s">
        <v>70</v>
      </c>
      <c r="AM10" s="161" t="n">
        <v>19376.3863568407</v>
      </c>
      <c r="AN10" s="161" t="n">
        <v>483.558489663866</v>
      </c>
      <c r="AO10" s="161" t="n">
        <v>476.748084395</v>
      </c>
      <c r="AP10" s="161" t="n">
        <v>6616.29388193612</v>
      </c>
      <c r="AQ10" s="161" t="n">
        <v>2535.452253926</v>
      </c>
      <c r="AR10" s="161" t="n">
        <f aca="false">(AN10-AP10)</f>
        <v>-6132.73539227225</v>
      </c>
      <c r="AS10" s="161" t="n">
        <f aca="false">(AO10-AQ10)</f>
        <v>-2058.704169531</v>
      </c>
      <c r="AT10" s="274" t="n">
        <f aca="false">(AN10+AO10+AP10+AQ10)/(AN10+AP10+AM10)</f>
        <v>0.381929352338807</v>
      </c>
      <c r="BK10" s="275"/>
      <c r="BL10" s="276" t="s">
        <v>66</v>
      </c>
      <c r="BM10" s="277" t="n">
        <v>7442.59526934478</v>
      </c>
      <c r="BN10" s="277" t="n">
        <v>7096.93604600907</v>
      </c>
      <c r="BO10" s="278" t="n">
        <f aca="false">(((BN10-BM10)/BM10)*1000)/1000</f>
        <v>-0.0464433723488146</v>
      </c>
      <c r="BP10" s="277" t="n">
        <v>7530.36310218467</v>
      </c>
      <c r="BQ10" s="277" t="n">
        <v>7412.4200377487</v>
      </c>
      <c r="BR10" s="278" t="n">
        <f aca="false">(BQ10-BP10)/BP10</f>
        <v>-0.0156623343171524</v>
      </c>
      <c r="BS10" s="277" t="n">
        <v>47292.8874157531</v>
      </c>
      <c r="BT10" s="277" t="n">
        <v>47183.7315317403</v>
      </c>
      <c r="BU10" s="278" t="n">
        <f aca="false">(BT10-BS10)/BS10</f>
        <v>-0.00230808246181196</v>
      </c>
    </row>
    <row r="11" customFormat="false" ht="12.75" hidden="false" customHeight="true" outlineLevel="0" collapsed="false">
      <c r="R11" s="268" t="s">
        <v>71</v>
      </c>
      <c r="S11" s="279" t="n">
        <v>1762.55551915719</v>
      </c>
      <c r="T11" s="279" t="n">
        <v>1119.50731518132</v>
      </c>
      <c r="U11" s="279" t="n">
        <v>12113.2795937968</v>
      </c>
      <c r="V11" s="279" t="n">
        <v>11616.6852144416</v>
      </c>
      <c r="W11" s="279" t="n">
        <v>34.8125138047392</v>
      </c>
      <c r="X11" s="280" t="n">
        <v>33.4960858595365</v>
      </c>
      <c r="Y11" s="281" t="n">
        <f aca="false">(S11-T11)/S11</f>
        <v>0.364838552310315</v>
      </c>
      <c r="Z11" s="282" t="n">
        <f aca="false">(U11-V11)/U11</f>
        <v>0.0409958653649456</v>
      </c>
      <c r="AA11" s="284" t="n">
        <f aca="false">(W11-X11)/W11</f>
        <v>0.037814791330108</v>
      </c>
      <c r="AB11" s="91"/>
      <c r="AL11" s="268" t="s">
        <v>71</v>
      </c>
      <c r="AM11" s="161" t="n">
        <v>33.4960858595365</v>
      </c>
      <c r="AN11" s="161" t="n">
        <v>1119.50731518132</v>
      </c>
      <c r="AO11" s="161" t="n">
        <v>3709.067365635</v>
      </c>
      <c r="AP11" s="161" t="n">
        <v>11616.6852144416</v>
      </c>
      <c r="AQ11" s="161" t="n">
        <v>10084.191958398</v>
      </c>
      <c r="AR11" s="161" t="n">
        <f aca="false">(AN11-AP11)</f>
        <v>-10497.1778992602</v>
      </c>
      <c r="AS11" s="161" t="n">
        <f aca="false">(AO11-AQ11)</f>
        <v>-6375.124592763</v>
      </c>
      <c r="AT11" s="274" t="n">
        <f aca="false">(AN11+AO11+AP11+AQ11)/(AN11+AP11+AM11)</f>
        <v>2.077533184442</v>
      </c>
      <c r="BK11" s="275" t="s">
        <v>67</v>
      </c>
      <c r="BL11" s="276" t="s">
        <v>48</v>
      </c>
      <c r="BM11" s="277" t="n">
        <v>5774.64667059635</v>
      </c>
      <c r="BN11" s="277" t="n">
        <v>5826.76504907932</v>
      </c>
      <c r="BO11" s="278" t="n">
        <f aca="false">(((BN11-BM11)/BM11)*1000)/1000</f>
        <v>0.00902537963895554</v>
      </c>
      <c r="BP11" s="277" t="n">
        <v>6145.44889655114</v>
      </c>
      <c r="BQ11" s="277" t="n">
        <v>5926.65420374526</v>
      </c>
      <c r="BR11" s="278" t="n">
        <f aca="false">(BQ11-BP11)/BP11</f>
        <v>-0.0356027194252114</v>
      </c>
      <c r="BS11" s="277" t="n">
        <v>10931.5046497746</v>
      </c>
      <c r="BT11" s="277" t="n">
        <v>10778.943405965</v>
      </c>
      <c r="BU11" s="278" t="n">
        <f aca="false">(BT11-BS11)/BS11</f>
        <v>-0.013956106565143</v>
      </c>
    </row>
    <row r="12" customFormat="false" ht="13.5" hidden="false" customHeight="false" outlineLevel="0" collapsed="false">
      <c r="R12" s="268" t="s">
        <v>72</v>
      </c>
      <c r="S12" s="279" t="n">
        <v>10136.4166423498</v>
      </c>
      <c r="T12" s="279" t="n">
        <v>9605.81663652573</v>
      </c>
      <c r="U12" s="279" t="n">
        <v>8307.53618559699</v>
      </c>
      <c r="V12" s="279" t="n">
        <v>7810.92674133787</v>
      </c>
      <c r="W12" s="279" t="n">
        <v>24957.3629444557</v>
      </c>
      <c r="X12" s="280" t="n">
        <v>24538.7283899256</v>
      </c>
      <c r="Y12" s="281" t="n">
        <f aca="false">(S12-T12)/S12</f>
        <v>0.0523459151833997</v>
      </c>
      <c r="Z12" s="282" t="n">
        <f aca="false">(U12-V12)/U12</f>
        <v>0.0597781861149288</v>
      </c>
      <c r="AA12" s="284" t="n">
        <f aca="false">(W12-X12)/W12</f>
        <v>0.0167739899228082</v>
      </c>
      <c r="AB12" s="91"/>
      <c r="AL12" s="268" t="s">
        <v>72</v>
      </c>
      <c r="AM12" s="161" t="n">
        <v>24538.7283899256</v>
      </c>
      <c r="AN12" s="161" t="n">
        <v>9605.81663652573</v>
      </c>
      <c r="AO12" s="161" t="n">
        <v>1936.925991855</v>
      </c>
      <c r="AP12" s="161" t="n">
        <v>7810.92674133787</v>
      </c>
      <c r="AQ12" s="161" t="n">
        <v>2521.607893545</v>
      </c>
      <c r="AR12" s="161" t="n">
        <f aca="false">(AN12-AP12)</f>
        <v>1794.88989518786</v>
      </c>
      <c r="AS12" s="161" t="n">
        <f aca="false">(AO12-AQ12)</f>
        <v>-584.68190169</v>
      </c>
      <c r="AT12" s="274" t="n">
        <f aca="false">(AN12+AO12+AP12+AQ12)/(AN12+AP12+AM12)</f>
        <v>0.521392713311309</v>
      </c>
      <c r="BK12" s="275"/>
      <c r="BL12" s="276" t="s">
        <v>56</v>
      </c>
      <c r="BM12" s="277" t="n">
        <v>4738.34075619687</v>
      </c>
      <c r="BN12" s="277" t="n">
        <v>4783.97430164444</v>
      </c>
      <c r="BO12" s="278" t="n">
        <f aca="false">(((BN12-BM12)/BM12)*1000)/1000</f>
        <v>0.00963070150408492</v>
      </c>
      <c r="BP12" s="277" t="n">
        <v>5591.49267442408</v>
      </c>
      <c r="BQ12" s="277" t="n">
        <v>5397.49779218043</v>
      </c>
      <c r="BR12" s="278" t="n">
        <f aca="false">(BQ12-BP12)/BP12</f>
        <v>-0.034694650165777</v>
      </c>
      <c r="BS12" s="277" t="n">
        <v>12172.3527737972</v>
      </c>
      <c r="BT12" s="277" t="n">
        <v>12006.7939597449</v>
      </c>
      <c r="BU12" s="278" t="n">
        <f aca="false">(BT12-BS12)/BS12</f>
        <v>-0.0136012172115733</v>
      </c>
    </row>
    <row r="13" customFormat="false" ht="12.75" hidden="false" customHeight="true" outlineLevel="0" collapsed="false">
      <c r="R13" s="268" t="s">
        <v>73</v>
      </c>
      <c r="S13" s="279" t="n">
        <v>36439.3842091523</v>
      </c>
      <c r="T13" s="279" t="n">
        <v>35815.0465215642</v>
      </c>
      <c r="U13" s="279" t="n">
        <v>32030.6105118784</v>
      </c>
      <c r="V13" s="279" t="n">
        <v>30739.2808246831</v>
      </c>
      <c r="W13" s="279" t="n">
        <v>100323.402471</v>
      </c>
      <c r="X13" s="280" t="n">
        <v>99850.8783005089</v>
      </c>
      <c r="Y13" s="281" t="n">
        <f aca="false">(S13-T13)/S13</f>
        <v>0.0171335960016389</v>
      </c>
      <c r="Z13" s="282" t="n">
        <f aca="false">(U13-V13)/U13</f>
        <v>0.0403154877961643</v>
      </c>
      <c r="AA13" s="284" t="n">
        <f aca="false">(W13-X13)/W13</f>
        <v>0.00471000941806822</v>
      </c>
      <c r="AB13" s="91"/>
      <c r="AL13" s="268" t="s">
        <v>73</v>
      </c>
      <c r="AM13" s="161" t="n">
        <v>99850.8783005089</v>
      </c>
      <c r="AN13" s="161" t="n">
        <v>35815.0465215642</v>
      </c>
      <c r="AO13" s="161" t="n">
        <v>2967.201700242</v>
      </c>
      <c r="AP13" s="161" t="n">
        <v>30739.2808246831</v>
      </c>
      <c r="AQ13" s="161" t="n">
        <v>4347.631148016</v>
      </c>
      <c r="AR13" s="161" t="n">
        <f aca="false">(AN13-AP13)</f>
        <v>5075.76569688109</v>
      </c>
      <c r="AS13" s="161" t="n">
        <f aca="false">(AO13-AQ13)</f>
        <v>-1380.429447774</v>
      </c>
      <c r="AT13" s="274" t="n">
        <f aca="false">(AN13+AO13+AP13+AQ13)/(AN13+AP13+AM13)</f>
        <v>0.443911354259639</v>
      </c>
      <c r="BK13" s="275"/>
      <c r="BL13" s="276" t="s">
        <v>65</v>
      </c>
      <c r="BM13" s="277" t="n">
        <v>5465.45375843126</v>
      </c>
      <c r="BN13" s="277" t="n">
        <v>5515.63731787743</v>
      </c>
      <c r="BO13" s="278" t="n">
        <f aca="false">(((BN13-BM13)/BM13)*1000)/1000</f>
        <v>0.00918195664335429</v>
      </c>
      <c r="BP13" s="277" t="n">
        <v>6459.70204872095</v>
      </c>
      <c r="BQ13" s="277" t="n">
        <v>6232.36883148855</v>
      </c>
      <c r="BR13" s="278" t="n">
        <f aca="false">(BQ13-BP13)/BP13</f>
        <v>-0.0351925236671571</v>
      </c>
      <c r="BS13" s="277" t="n">
        <v>10118.5351892081</v>
      </c>
      <c r="BT13" s="277" t="n">
        <v>9974.48959486785</v>
      </c>
      <c r="BU13" s="278" t="n">
        <f aca="false">(BT13-BS13)/BS13</f>
        <v>-0.0142358149323716</v>
      </c>
    </row>
    <row r="14" customFormat="false" ht="13.5" hidden="false" customHeight="false" outlineLevel="0" collapsed="false">
      <c r="R14" s="268" t="s">
        <v>74</v>
      </c>
      <c r="S14" s="279" t="n">
        <v>49490.3472561571</v>
      </c>
      <c r="T14" s="279" t="n">
        <v>48943.7016453539</v>
      </c>
      <c r="U14" s="279" t="n">
        <v>33118.0180547185</v>
      </c>
      <c r="V14" s="279" t="n">
        <v>33487.0251799839</v>
      </c>
      <c r="W14" s="279" t="n">
        <v>76990.297199</v>
      </c>
      <c r="X14" s="280" t="n">
        <v>77607.4065011609</v>
      </c>
      <c r="Y14" s="281" t="n">
        <f aca="false">(S14-T14)/S14</f>
        <v>0.0110454995996266</v>
      </c>
      <c r="Z14" s="282" t="n">
        <f aca="false">(U14-V14)/U14</f>
        <v>-0.011142186246041</v>
      </c>
      <c r="AA14" s="284" t="n">
        <f aca="false">(W14-X14)/W14</f>
        <v>-0.00801541654743679</v>
      </c>
      <c r="AB14" s="91"/>
      <c r="AL14" s="268" t="s">
        <v>74</v>
      </c>
      <c r="AM14" s="161" t="n">
        <v>77607.4065011609</v>
      </c>
      <c r="AN14" s="161" t="n">
        <v>48943.7016453539</v>
      </c>
      <c r="AO14" s="161" t="n">
        <v>1379.34858064</v>
      </c>
      <c r="AP14" s="161" t="n">
        <v>33487.0251799839</v>
      </c>
      <c r="AQ14" s="161" t="n">
        <v>1735.021057092</v>
      </c>
      <c r="AR14" s="161" t="n">
        <f aca="false">(AN14-AP14)</f>
        <v>15456.67646537</v>
      </c>
      <c r="AS14" s="161" t="n">
        <f aca="false">(AO14-AQ14)</f>
        <v>-355.672476452</v>
      </c>
      <c r="AT14" s="274" t="n">
        <f aca="false">(AN14+AO14+AP14+AQ14)/(AN14+AP14+AM14)</f>
        <v>0.534529456729832</v>
      </c>
      <c r="BK14" s="275"/>
      <c r="BL14" s="276" t="s">
        <v>66</v>
      </c>
      <c r="BM14" s="277" t="n">
        <v>5486.68953536568</v>
      </c>
      <c r="BN14" s="277" t="n">
        <v>5537.00598073471</v>
      </c>
      <c r="BO14" s="278" t="n">
        <f aca="false">(((BN14-BM14)/BM14)*1000)/1000</f>
        <v>0.00917063833204062</v>
      </c>
      <c r="BP14" s="277" t="n">
        <v>6255.95617222901</v>
      </c>
      <c r="BQ14" s="277" t="n">
        <v>6033.80383582407</v>
      </c>
      <c r="BR14" s="278" t="n">
        <f aca="false">(BQ14-BP14)/BP14</f>
        <v>-0.0355105327289712</v>
      </c>
      <c r="BS14" s="277" t="n">
        <v>10615.2465072201</v>
      </c>
      <c r="BT14" s="277" t="n">
        <v>10465.9979874604</v>
      </c>
      <c r="BU14" s="278" t="n">
        <f aca="false">(BT14-BS14)/BS14</f>
        <v>-0.0140598260867735</v>
      </c>
    </row>
    <row r="15" customFormat="false" ht="12.75" hidden="false" customHeight="true" outlineLevel="0" collapsed="false">
      <c r="R15" s="268" t="s">
        <v>75</v>
      </c>
      <c r="S15" s="279" t="n">
        <v>40394.3827291019</v>
      </c>
      <c r="T15" s="279" t="n">
        <v>39447.7922973119</v>
      </c>
      <c r="U15" s="279" t="n">
        <v>34179.7878030578</v>
      </c>
      <c r="V15" s="279" t="n">
        <v>34108.5249840385</v>
      </c>
      <c r="W15" s="279" t="n">
        <v>212753.370137647</v>
      </c>
      <c r="X15" s="280" t="n">
        <v>209336.841801862</v>
      </c>
      <c r="Y15" s="281" t="n">
        <f aca="false">(S15-T15)/S15</f>
        <v>0.0234337144879324</v>
      </c>
      <c r="Z15" s="282" t="n">
        <f aca="false">(U15-V15)/U15</f>
        <v>0.0020849403580223</v>
      </c>
      <c r="AA15" s="284" t="n">
        <f aca="false">(W15-X15)/W15</f>
        <v>0.0160586332126016</v>
      </c>
      <c r="AB15" s="91"/>
      <c r="AL15" s="268" t="s">
        <v>75</v>
      </c>
      <c r="AM15" s="161" t="n">
        <v>209336.841801862</v>
      </c>
      <c r="AN15" s="161" t="n">
        <v>39447.7922973119</v>
      </c>
      <c r="AO15" s="161" t="n">
        <v>20832.260756529</v>
      </c>
      <c r="AP15" s="161" t="n">
        <v>34108.5249840385</v>
      </c>
      <c r="AQ15" s="161" t="n">
        <v>57063.037552736</v>
      </c>
      <c r="AR15" s="161" t="n">
        <f aca="false">(AN15-AP15)</f>
        <v>5339.26731327337</v>
      </c>
      <c r="AS15" s="161" t="n">
        <f aca="false">(AO15-AQ15)</f>
        <v>-36230.776796207</v>
      </c>
      <c r="AT15" s="274" t="n">
        <f aca="false">(AN15+AO15+AP15+AQ15)/(AN15+AP15+AM15)</f>
        <v>0.535366836304678</v>
      </c>
      <c r="BK15" s="275" t="s">
        <v>68</v>
      </c>
      <c r="BL15" s="276" t="s">
        <v>48</v>
      </c>
      <c r="BM15" s="277" t="n">
        <v>3338.10073132515</v>
      </c>
      <c r="BN15" s="277" t="n">
        <v>3346.09339715577</v>
      </c>
      <c r="BO15" s="278" t="n">
        <f aca="false">(((BN15-BM15)/BM15)*1000)/1000</f>
        <v>0.00239437526723309</v>
      </c>
      <c r="BP15" s="277" t="n">
        <v>2560.18355264388</v>
      </c>
      <c r="BQ15" s="277" t="n">
        <v>2167.88581673575</v>
      </c>
      <c r="BR15" s="278" t="n">
        <f aca="false">(BQ15-BP15)/BP15</f>
        <v>-0.153230316436883</v>
      </c>
      <c r="BS15" s="277" t="n">
        <v>10029.834705046</v>
      </c>
      <c r="BT15" s="277" t="n">
        <v>9832.90734989755</v>
      </c>
      <c r="BU15" s="278" t="n">
        <f aca="false">(BT15-BS15)/BS15</f>
        <v>-0.0196341575848032</v>
      </c>
    </row>
    <row r="16" customFormat="false" ht="13.5" hidden="false" customHeight="false" outlineLevel="0" collapsed="false">
      <c r="R16" s="268" t="s">
        <v>76</v>
      </c>
      <c r="S16" s="279" t="n">
        <v>43325.718645917</v>
      </c>
      <c r="T16" s="279" t="n">
        <v>44052.9270803624</v>
      </c>
      <c r="U16" s="279" t="n">
        <v>42107.5700664326</v>
      </c>
      <c r="V16" s="279" t="n">
        <v>42493.1230752537</v>
      </c>
      <c r="W16" s="279" t="n">
        <v>159077.017465993</v>
      </c>
      <c r="X16" s="280" t="n">
        <v>157465.69957557</v>
      </c>
      <c r="Y16" s="281" t="n">
        <f aca="false">(S16-T16)/S16</f>
        <v>-0.0167846825666897</v>
      </c>
      <c r="Z16" s="282" t="n">
        <f aca="false">(U16-V16)/U16</f>
        <v>-0.00915638228975906</v>
      </c>
      <c r="AA16" s="284" t="n">
        <f aca="false">(W16-X16)/W16</f>
        <v>0.0101291683493325</v>
      </c>
      <c r="AB16" s="91"/>
      <c r="AL16" s="268" t="s">
        <v>76</v>
      </c>
      <c r="AM16" s="161" t="n">
        <v>157465.69957557</v>
      </c>
      <c r="AN16" s="161" t="n">
        <v>44052.9270803624</v>
      </c>
      <c r="AO16" s="161" t="n">
        <v>14702.437523731</v>
      </c>
      <c r="AP16" s="161" t="n">
        <v>42493.1230752537</v>
      </c>
      <c r="AQ16" s="161" t="n">
        <v>25511.143496868</v>
      </c>
      <c r="AR16" s="161" t="n">
        <f aca="false">(AN16-AP16)</f>
        <v>1559.80400510867</v>
      </c>
      <c r="AS16" s="161" t="n">
        <f aca="false">(AO16-AQ16)</f>
        <v>-10808.705973137</v>
      </c>
      <c r="AT16" s="274" t="n">
        <f aca="false">(AN16+AO16+AP16+AQ16)/(AN16+AP16+AM16)</f>
        <v>0.519481669697705</v>
      </c>
      <c r="BK16" s="275"/>
      <c r="BL16" s="276" t="s">
        <v>56</v>
      </c>
      <c r="BM16" s="277" t="n">
        <v>3592.37477667833</v>
      </c>
      <c r="BN16" s="277" t="n">
        <v>3601.05733918715</v>
      </c>
      <c r="BO16" s="278" t="n">
        <f aca="false">(((BN16-BM16)/BM16)*1000)/1000</f>
        <v>0.00241694228708751</v>
      </c>
      <c r="BP16" s="277" t="n">
        <v>2807.97124676891</v>
      </c>
      <c r="BQ16" s="277" t="n">
        <v>2369.03001306559</v>
      </c>
      <c r="BR16" s="278" t="n">
        <f aca="false">(BQ16-BP16)/BP16</f>
        <v>-0.156319703846115</v>
      </c>
      <c r="BS16" s="277" t="n">
        <v>6010.7428343007</v>
      </c>
      <c r="BT16" s="277" t="n">
        <v>5873.39303190753</v>
      </c>
      <c r="BU16" s="278" t="n">
        <f aca="false">(BT16-BS16)/BS16</f>
        <v>-0.0228507201488267</v>
      </c>
    </row>
    <row r="17" customFormat="false" ht="13.5" hidden="false" customHeight="false" outlineLevel="0" collapsed="false">
      <c r="R17" s="268" t="s">
        <v>77</v>
      </c>
      <c r="S17" s="279" t="n">
        <v>5971.73898907453</v>
      </c>
      <c r="T17" s="279" t="n">
        <v>5899.32374628999</v>
      </c>
      <c r="U17" s="279" t="n">
        <v>9083.70463903769</v>
      </c>
      <c r="V17" s="279" t="n">
        <v>8933.23668195717</v>
      </c>
      <c r="W17" s="279" t="n">
        <v>22239.179005</v>
      </c>
      <c r="X17" s="280" t="n">
        <v>21733.6526131683</v>
      </c>
      <c r="Y17" s="281" t="n">
        <f aca="false">(S17-T17)/S17</f>
        <v>0.0121263241606894</v>
      </c>
      <c r="Z17" s="282" t="n">
        <f aca="false">(U17-V17)/U17</f>
        <v>0.0165646025558641</v>
      </c>
      <c r="AA17" s="284" t="n">
        <f aca="false">(W17-X17)/W17</f>
        <v>0.0227313423628659</v>
      </c>
      <c r="AB17" s="91"/>
      <c r="AL17" s="268" t="s">
        <v>77</v>
      </c>
      <c r="AM17" s="161" t="n">
        <v>21733.6526131683</v>
      </c>
      <c r="AN17" s="161" t="n">
        <v>5899.32374628999</v>
      </c>
      <c r="AO17" s="161" t="n">
        <v>1067.992467798</v>
      </c>
      <c r="AP17" s="161" t="n">
        <v>8933.23668195717</v>
      </c>
      <c r="AQ17" s="161" t="n">
        <v>1518.638218975</v>
      </c>
      <c r="AR17" s="161" t="n">
        <f aca="false">(AN17-AP17)</f>
        <v>-3033.91293566719</v>
      </c>
      <c r="AS17" s="161" t="n">
        <f aca="false">(AO17-AQ17)</f>
        <v>-450.645751177</v>
      </c>
      <c r="AT17" s="274" t="n">
        <f aca="false">(AN17+AO17+AP17+AQ17)/(AN17+AP17+AM17)</f>
        <v>0.476373943763083</v>
      </c>
      <c r="BK17" s="275"/>
      <c r="BL17" s="276" t="s">
        <v>65</v>
      </c>
      <c r="BM17" s="277" t="n">
        <v>3754.875619202</v>
      </c>
      <c r="BN17" s="277" t="n">
        <v>3763.99907921299</v>
      </c>
      <c r="BO17" s="278" t="n">
        <f aca="false">(((BN17-BM17)/BM17)*1000)/1000</f>
        <v>0.00242976357574456</v>
      </c>
      <c r="BP17" s="277" t="n">
        <v>3047.13540620447</v>
      </c>
      <c r="BQ17" s="277" t="n">
        <v>2580.49996661987</v>
      </c>
      <c r="BR17" s="278" t="n">
        <f aca="false">(BQ17-BP17)/BP17</f>
        <v>-0.153139055991556</v>
      </c>
      <c r="BS17" s="277" t="n">
        <v>9892.60073725077</v>
      </c>
      <c r="BT17" s="277" t="n">
        <v>9697.70768841311</v>
      </c>
      <c r="BU17" s="278" t="n">
        <f aca="false">(BT17-BS17)/BS17</f>
        <v>-0.0197008910006628</v>
      </c>
    </row>
    <row r="18" customFormat="false" ht="13.5" hidden="false" customHeight="false" outlineLevel="0" collapsed="false">
      <c r="R18" s="268" t="s">
        <v>78</v>
      </c>
      <c r="S18" s="279" t="n">
        <v>15708.7870295234</v>
      </c>
      <c r="T18" s="279" t="n">
        <v>16684.8922496686</v>
      </c>
      <c r="U18" s="279" t="n">
        <v>15450.575686221</v>
      </c>
      <c r="V18" s="279" t="n">
        <v>12969.0227413499</v>
      </c>
      <c r="W18" s="279" t="n">
        <v>74911.1821235455</v>
      </c>
      <c r="X18" s="280" t="n">
        <v>74982.5455226455</v>
      </c>
      <c r="Y18" s="281" t="n">
        <f aca="false">(S18-T18)/S18</f>
        <v>-0.0621375296711782</v>
      </c>
      <c r="Z18" s="282" t="n">
        <f aca="false">(U18-V18)/U18</f>
        <v>0.160612328968695</v>
      </c>
      <c r="AA18" s="284" t="n">
        <f aca="false">(W18-X18)/W18</f>
        <v>-0.000952640140991438</v>
      </c>
      <c r="AB18" s="91"/>
      <c r="AL18" s="268" t="s">
        <v>78</v>
      </c>
      <c r="AM18" s="161" t="n">
        <v>74982.5455226455</v>
      </c>
      <c r="AN18" s="161" t="n">
        <v>16684.8922496686</v>
      </c>
      <c r="AO18" s="161" t="n">
        <v>7412.784888328</v>
      </c>
      <c r="AP18" s="161" t="n">
        <v>12969.0227413499</v>
      </c>
      <c r="AQ18" s="161" t="n">
        <v>23323.154837087</v>
      </c>
      <c r="AR18" s="161" t="n">
        <f aca="false">(AN18-AP18)</f>
        <v>3715.86950831865</v>
      </c>
      <c r="AS18" s="161" t="n">
        <f aca="false">(AO18-AQ18)</f>
        <v>-15910.369948759</v>
      </c>
      <c r="AT18" s="274" t="n">
        <f aca="false">(AN18+AO18+AP18+AQ18)/(AN18+AP18+AM18)</f>
        <v>0.577139693181302</v>
      </c>
      <c r="BK18" s="275"/>
      <c r="BL18" s="276" t="s">
        <v>66</v>
      </c>
      <c r="BM18" s="277" t="n">
        <v>2981.2776698985</v>
      </c>
      <c r="BN18" s="277" t="n">
        <v>2988.30220292405</v>
      </c>
      <c r="BO18" s="278" t="n">
        <f aca="false">(((BN18-BM18)/BM18)*1000)/1000</f>
        <v>0.00235621562408321</v>
      </c>
      <c r="BP18" s="277" t="n">
        <v>2319.50938048227</v>
      </c>
      <c r="BQ18" s="277" t="n">
        <v>1972.41292834441</v>
      </c>
      <c r="BR18" s="278" t="n">
        <f aca="false">(BQ18-BP18)/BP18</f>
        <v>-0.149642185135588</v>
      </c>
      <c r="BS18" s="277" t="n">
        <v>8682.08634031184</v>
      </c>
      <c r="BT18" s="277" t="n">
        <v>8505.13751560839</v>
      </c>
      <c r="BU18" s="278" t="n">
        <f aca="false">(BT18-BS18)/BS18</f>
        <v>-0.0203809105055615</v>
      </c>
    </row>
    <row r="19" customFormat="false" ht="13.5" hidden="false" customHeight="false" outlineLevel="0" collapsed="false">
      <c r="R19" s="268" t="s">
        <v>79</v>
      </c>
      <c r="S19" s="279" t="n">
        <v>33201.5863123806</v>
      </c>
      <c r="T19" s="279" t="n">
        <v>31459.7147385958</v>
      </c>
      <c r="U19" s="279" t="n">
        <v>53113.5573779553</v>
      </c>
      <c r="V19" s="279" t="n">
        <v>53815.7516960612</v>
      </c>
      <c r="W19" s="279" t="n">
        <v>80270.152245</v>
      </c>
      <c r="X19" s="280" t="n">
        <v>80260.9847695984</v>
      </c>
      <c r="Y19" s="281" t="n">
        <f aca="false">(S19-T19)/S19</f>
        <v>0.0524635045264467</v>
      </c>
      <c r="Z19" s="282" t="n">
        <f aca="false">(U19-V19)/U19</f>
        <v>-0.0132206229966705</v>
      </c>
      <c r="AA19" s="284" t="n">
        <f aca="false">(W19-X19)/W19</f>
        <v>0.000114207773938407</v>
      </c>
      <c r="AB19" s="91"/>
      <c r="AL19" s="268" t="s">
        <v>79</v>
      </c>
      <c r="AM19" s="161" t="n">
        <v>80260.9847695984</v>
      </c>
      <c r="AN19" s="161" t="n">
        <v>31459.7147385958</v>
      </c>
      <c r="AO19" s="161" t="n">
        <v>7454.541406395</v>
      </c>
      <c r="AP19" s="161" t="n">
        <v>53815.7516960612</v>
      </c>
      <c r="AQ19" s="161" t="n">
        <v>20195.382424422</v>
      </c>
      <c r="AR19" s="161" t="n">
        <f aca="false">(AN19-AP19)</f>
        <v>-22356.0369574655</v>
      </c>
      <c r="AS19" s="161" t="n">
        <f aca="false">(AO19-AQ19)</f>
        <v>-12740.841018027</v>
      </c>
      <c r="AT19" s="274" t="n">
        <f aca="false">(AN19+AO19+AP19+AQ19)/(AN19+AP19+AM19)</f>
        <v>0.682178393000194</v>
      </c>
      <c r="BK19" s="275" t="s">
        <v>69</v>
      </c>
      <c r="BL19" s="276" t="s">
        <v>48</v>
      </c>
      <c r="BM19" s="277" t="n">
        <v>140.551860564294</v>
      </c>
      <c r="BN19" s="277" t="n">
        <v>116.711697014483</v>
      </c>
      <c r="BO19" s="278" t="n">
        <f aca="false">(((BN19-BM19)/BM19)*1000)/1000</f>
        <v>-0.169618270822576</v>
      </c>
      <c r="BP19" s="277" t="n">
        <v>1599.39124821976</v>
      </c>
      <c r="BQ19" s="277" t="n">
        <v>1570.55381616733</v>
      </c>
      <c r="BR19" s="278" t="n">
        <f aca="false">(BQ19-BP19)/BP19</f>
        <v>-0.0180302550014171</v>
      </c>
      <c r="BS19" s="277" t="n">
        <v>5362.86460954732</v>
      </c>
      <c r="BT19" s="277" t="n">
        <v>5557.98428810495</v>
      </c>
      <c r="BU19" s="278" t="n">
        <f aca="false">(BT19-BS19)/BS19</f>
        <v>0.036383480241188</v>
      </c>
    </row>
    <row r="20" customFormat="false" ht="13.5" hidden="false" customHeight="false" outlineLevel="0" collapsed="false">
      <c r="R20" s="268" t="s">
        <v>80</v>
      </c>
      <c r="S20" s="279" t="n">
        <v>21161.0141434051</v>
      </c>
      <c r="T20" s="279" t="n">
        <v>20596.5396035349</v>
      </c>
      <c r="U20" s="279" t="n">
        <v>16730.0523785824</v>
      </c>
      <c r="V20" s="279" t="n">
        <v>16335.5347269357</v>
      </c>
      <c r="W20" s="279" t="n">
        <v>36753.9429140074</v>
      </c>
      <c r="X20" s="280" t="n">
        <v>37898.019365488</v>
      </c>
      <c r="Y20" s="281" t="n">
        <f aca="false">(S20-T20)/S20</f>
        <v>0.0266752120689889</v>
      </c>
      <c r="Z20" s="282" t="n">
        <f aca="false">(U20-V20)/U20</f>
        <v>0.0235813757613695</v>
      </c>
      <c r="AA20" s="284" t="n">
        <f aca="false">(W20-X20)/W20</f>
        <v>-0.031127992285274</v>
      </c>
      <c r="AB20" s="91"/>
      <c r="AL20" s="268" t="s">
        <v>80</v>
      </c>
      <c r="AM20" s="161" t="n">
        <v>37898.019365488</v>
      </c>
      <c r="AN20" s="161" t="n">
        <v>20596.5396035349</v>
      </c>
      <c r="AO20" s="161" t="n">
        <v>3984.317940655</v>
      </c>
      <c r="AP20" s="161" t="n">
        <v>16335.5347269357</v>
      </c>
      <c r="AQ20" s="161" t="n">
        <v>20617.401744793</v>
      </c>
      <c r="AR20" s="161" t="n">
        <f aca="false">(AN20-AP20)</f>
        <v>4261.0048765992</v>
      </c>
      <c r="AS20" s="161" t="n">
        <f aca="false">(AO20-AQ20)</f>
        <v>-16633.083804138</v>
      </c>
      <c r="AT20" s="274" t="n">
        <f aca="false">(AN20+AO20+AP20+AQ20)/(AN20+AP20+AM20)</f>
        <v>0.82231347011185</v>
      </c>
      <c r="BK20" s="275"/>
      <c r="BL20" s="276" t="s">
        <v>56</v>
      </c>
      <c r="BM20" s="277" t="n">
        <v>155.61043058704</v>
      </c>
      <c r="BN20" s="277" t="n">
        <v>130.49530254434</v>
      </c>
      <c r="BO20" s="278" t="n">
        <f aca="false">(((BN20-BM20)/BM20)*1000)/1000</f>
        <v>-0.161397458691898</v>
      </c>
      <c r="BP20" s="277" t="n">
        <v>1759.65530875719</v>
      </c>
      <c r="BQ20" s="277" t="n">
        <v>1683.05716093794</v>
      </c>
      <c r="BR20" s="278" t="n">
        <f aca="false">(BQ20-BP20)/BP20</f>
        <v>-0.0435302001693459</v>
      </c>
      <c r="BS20" s="277" t="n">
        <v>3929.90077470745</v>
      </c>
      <c r="BT20" s="277" t="n">
        <v>4101.36071975977</v>
      </c>
      <c r="BU20" s="278" t="n">
        <f aca="false">(BT20-BS20)/BS20</f>
        <v>0.043629586313178</v>
      </c>
    </row>
    <row r="21" customFormat="false" ht="13.5" hidden="false" customHeight="false" outlineLevel="0" collapsed="false">
      <c r="R21" s="268" t="s">
        <v>81</v>
      </c>
      <c r="S21" s="279" t="n">
        <v>13255.2802198764</v>
      </c>
      <c r="T21" s="279" t="n">
        <v>12506.5189509804</v>
      </c>
      <c r="U21" s="279" t="n">
        <v>10108.1356021735</v>
      </c>
      <c r="V21" s="279" t="n">
        <v>10683.4885143331</v>
      </c>
      <c r="W21" s="279" t="n">
        <v>20273.291025</v>
      </c>
      <c r="X21" s="280" t="n">
        <v>20812.5429982631</v>
      </c>
      <c r="Y21" s="281" t="n">
        <f aca="false">(S21-T21)/S21</f>
        <v>0.0564877736626967</v>
      </c>
      <c r="Z21" s="282" t="n">
        <f aca="false">(U21-V21)/U21</f>
        <v>-0.0569197856858879</v>
      </c>
      <c r="AA21" s="284" t="n">
        <f aca="false">(W21-X21)/W21</f>
        <v>-0.0265991334410432</v>
      </c>
      <c r="AB21" s="91"/>
      <c r="AL21" s="268" t="s">
        <v>82</v>
      </c>
      <c r="AM21" s="161" t="n">
        <v>20812.5429982631</v>
      </c>
      <c r="AN21" s="161" t="n">
        <v>12506.5189509804</v>
      </c>
      <c r="AO21" s="161" t="n">
        <v>2053.966352823</v>
      </c>
      <c r="AP21" s="161" t="n">
        <v>10683.4885143331</v>
      </c>
      <c r="AQ21" s="161" t="n">
        <v>2153.731730371</v>
      </c>
      <c r="AR21" s="161" t="n">
        <f aca="false">(AN21-AP21)</f>
        <v>1823.03043664729</v>
      </c>
      <c r="AS21" s="161" t="n">
        <f aca="false">(AO21-AQ21)</f>
        <v>-99.7653775480003</v>
      </c>
      <c r="AT21" s="274" t="n">
        <f aca="false">(AN21+AO21+AP21+AQ21)/(AN21+AP21+AM21)</f>
        <v>0.62263903478018</v>
      </c>
      <c r="BK21" s="275"/>
      <c r="BL21" s="276" t="s">
        <v>65</v>
      </c>
      <c r="BM21" s="277" t="n">
        <v>162.941560620982</v>
      </c>
      <c r="BN21" s="277" t="n">
        <v>137.20572752648</v>
      </c>
      <c r="BO21" s="278" t="n">
        <f aca="false">(((BN21-BM21)/BM21)*1000)/1000</f>
        <v>-0.157945173695531</v>
      </c>
      <c r="BP21" s="277" t="n">
        <v>1879.5231932135</v>
      </c>
      <c r="BQ21" s="277" t="n">
        <v>1783.97240563788</v>
      </c>
      <c r="BR21" s="278" t="n">
        <f aca="false">(BQ21-BP21)/BP21</f>
        <v>-0.0508377805182868</v>
      </c>
      <c r="BS21" s="277" t="n">
        <v>4434.15268673778</v>
      </c>
      <c r="BT21" s="277" t="n">
        <v>4613.93835890765</v>
      </c>
      <c r="BU21" s="278" t="n">
        <f aca="false">(BT21-BS21)/BS21</f>
        <v>0.040545665625721</v>
      </c>
    </row>
    <row r="22" customFormat="false" ht="13.5" hidden="false" customHeight="false" outlineLevel="0" collapsed="false">
      <c r="R22" s="268" t="s">
        <v>83</v>
      </c>
      <c r="S22" s="279" t="n">
        <v>26463.2941284731</v>
      </c>
      <c r="T22" s="279" t="n">
        <v>25597.050093456</v>
      </c>
      <c r="U22" s="279" t="n">
        <v>26556.3560299061</v>
      </c>
      <c r="V22" s="279" t="n">
        <v>26172.5877601824</v>
      </c>
      <c r="W22" s="279" t="n">
        <v>57059.0113070226</v>
      </c>
      <c r="X22" s="280" t="n">
        <v>57333.5431602707</v>
      </c>
      <c r="Y22" s="281" t="n">
        <f aca="false">(S22-T22)/S22</f>
        <v>0.032733794621777</v>
      </c>
      <c r="Z22" s="282" t="n">
        <f aca="false">(U22-V22)/U22</f>
        <v>0.0144510891965563</v>
      </c>
      <c r="AA22" s="284" t="n">
        <f aca="false">(W22-X22)/W22</f>
        <v>-0.00481136716111121</v>
      </c>
      <c r="AB22" s="91"/>
      <c r="AL22" s="268" t="s">
        <v>83</v>
      </c>
      <c r="AM22" s="161" t="n">
        <v>57333.5431602707</v>
      </c>
      <c r="AN22" s="161" t="n">
        <v>25597.050093456</v>
      </c>
      <c r="AO22" s="161" t="n">
        <v>10727.692578689</v>
      </c>
      <c r="AP22" s="161" t="n">
        <v>26172.5877601824</v>
      </c>
      <c r="AQ22" s="161" t="n">
        <v>28332.531204174</v>
      </c>
      <c r="AR22" s="161" t="n">
        <f aca="false">(AN22-AP22)</f>
        <v>-575.537666726377</v>
      </c>
      <c r="AS22" s="161" t="n">
        <f aca="false">(AO22-AQ22)</f>
        <v>-17604.838625485</v>
      </c>
      <c r="AT22" s="274" t="n">
        <f aca="false">(AN22+AO22+AP22+AQ22)/(AN22+AP22+AM22)</f>
        <v>0.832513413379963</v>
      </c>
      <c r="BK22" s="275"/>
      <c r="BL22" s="276" t="s">
        <v>66</v>
      </c>
      <c r="BM22" s="277" t="n">
        <v>121.361101430534</v>
      </c>
      <c r="BN22" s="277" t="n">
        <v>99.1457625785634</v>
      </c>
      <c r="BO22" s="278" t="n">
        <f aca="false">(((BN22-BM22)/BM22)*1000)/1000</f>
        <v>-0.183051559273185</v>
      </c>
      <c r="BP22" s="277" t="n">
        <v>1652.81969527992</v>
      </c>
      <c r="BQ22" s="277" t="n">
        <v>1578.71049919297</v>
      </c>
      <c r="BR22" s="278" t="n">
        <f aca="false">(BQ22-BP22)/BP22</f>
        <v>-0.0448380402887228</v>
      </c>
      <c r="BS22" s="277" t="n">
        <v>4915.3718850049</v>
      </c>
      <c r="BT22" s="277" t="n">
        <v>5103.10299006834</v>
      </c>
      <c r="BU22" s="278" t="n">
        <f aca="false">(BT22-BS22)/BS22</f>
        <v>0.0381926555010291</v>
      </c>
    </row>
    <row r="23" customFormat="false" ht="13.5" hidden="false" customHeight="false" outlineLevel="0" collapsed="false">
      <c r="R23" s="268" t="s">
        <v>84</v>
      </c>
      <c r="S23" s="279" t="n">
        <v>6822.77898581569</v>
      </c>
      <c r="T23" s="279" t="n">
        <v>6784.04507411481</v>
      </c>
      <c r="U23" s="279" t="n">
        <v>6176.01783853776</v>
      </c>
      <c r="V23" s="279" t="n">
        <v>6240.90662064303</v>
      </c>
      <c r="W23" s="279" t="n">
        <v>8430.696111</v>
      </c>
      <c r="X23" s="280" t="n">
        <v>8557.54711101049</v>
      </c>
      <c r="Y23" s="285" t="n">
        <f aca="false">(S23-T23)/S23</f>
        <v>0.00567714589339777</v>
      </c>
      <c r="Z23" s="286" t="n">
        <f aca="false">(U23-V23)/U23</f>
        <v>-0.0105065729733446</v>
      </c>
      <c r="AA23" s="287" t="n">
        <f aca="false">(W23-X23)/W23</f>
        <v>-0.015046325752981</v>
      </c>
      <c r="AB23" s="91"/>
      <c r="AL23" s="268" t="s">
        <v>84</v>
      </c>
      <c r="AM23" s="161" t="n">
        <v>8557.54711101049</v>
      </c>
      <c r="AN23" s="161" t="n">
        <v>6784.04507411481</v>
      </c>
      <c r="AO23" s="161" t="n">
        <v>288.682122111</v>
      </c>
      <c r="AP23" s="161" t="n">
        <v>6240.90662064303</v>
      </c>
      <c r="AQ23" s="161" t="n">
        <v>393.943579316</v>
      </c>
      <c r="AR23" s="161" t="n">
        <f aca="false">(AN23-AP23)</f>
        <v>543.138453471774</v>
      </c>
      <c r="AS23" s="161" t="n">
        <f aca="false">(AO23-AQ23)</f>
        <v>-105.261457205</v>
      </c>
      <c r="AT23" s="274" t="n">
        <f aca="false">(AN23+AO23+AP23+AQ23)/(AN23+AP23+AM23)</f>
        <v>0.635124668350322</v>
      </c>
      <c r="BK23" s="275" t="s">
        <v>71</v>
      </c>
      <c r="BL23" s="276" t="s">
        <v>48</v>
      </c>
      <c r="BM23" s="277" t="n">
        <v>388.848952585895</v>
      </c>
      <c r="BN23" s="277" t="n">
        <v>281.605422045651</v>
      </c>
      <c r="BO23" s="278" t="n">
        <f aca="false">(((BN23-BM23)/BM23)*1000)/1000</f>
        <v>-0.275797401091249</v>
      </c>
      <c r="BP23" s="277" t="n">
        <v>2823.09688875065</v>
      </c>
      <c r="BQ23" s="277" t="n">
        <v>2713.033725816</v>
      </c>
      <c r="BR23" s="278" t="n">
        <f aca="false">(BQ23-BP23)/BP23</f>
        <v>-0.0389866757224039</v>
      </c>
      <c r="BS23" s="277" t="n">
        <v>9.94346521070229</v>
      </c>
      <c r="BT23" s="277" t="n">
        <v>9.60684200887731</v>
      </c>
      <c r="BU23" s="278" t="n">
        <f aca="false">(BT23-BS23)/BS23</f>
        <v>-0.0338537114267437</v>
      </c>
    </row>
    <row r="24" customFormat="false" ht="13.5" hidden="false" customHeight="false" outlineLevel="0" collapsed="false">
      <c r="AL24" s="288"/>
      <c r="AM24" s="161"/>
      <c r="AN24" s="161"/>
      <c r="AO24" s="161"/>
      <c r="AP24" s="161"/>
      <c r="AQ24" s="161"/>
      <c r="AR24" s="161"/>
      <c r="AS24" s="161"/>
      <c r="AT24" s="161"/>
      <c r="BK24" s="275"/>
      <c r="BL24" s="276" t="s">
        <v>56</v>
      </c>
      <c r="BM24" s="277" t="n">
        <v>433.225156243474</v>
      </c>
      <c r="BN24" s="277" t="n">
        <v>279.798951532626</v>
      </c>
      <c r="BO24" s="278" t="n">
        <f aca="false">(((BN24-BM24)/BM24)*1000)/1000</f>
        <v>-0.354148881937554</v>
      </c>
      <c r="BP24" s="277" t="n">
        <v>3057.84449417757</v>
      </c>
      <c r="BQ24" s="277" t="n">
        <v>2929.45351608518</v>
      </c>
      <c r="BR24" s="278" t="n">
        <f aca="false">(BQ24-BP24)/BP24</f>
        <v>-0.041987412485121</v>
      </c>
      <c r="BS24" s="277" t="n">
        <v>9.69422389608502</v>
      </c>
      <c r="BT24" s="277" t="n">
        <v>9.35911105136575</v>
      </c>
      <c r="BU24" s="278" t="n">
        <f aca="false">(BT24-BS24)/BS24</f>
        <v>-0.0345683004964014</v>
      </c>
    </row>
    <row r="25" customFormat="false" ht="12.75" hidden="false" customHeight="false" outlineLevel="0" collapsed="false">
      <c r="AL25" s="289" t="s">
        <v>85</v>
      </c>
      <c r="AM25" s="161" t="n">
        <f aca="false">SUM(AM7:AM24)</f>
        <v>1167142.45785506</v>
      </c>
      <c r="AN25" s="161" t="n">
        <f aca="false">SUM(AN7:AN24)</f>
        <v>363463.319177666</v>
      </c>
      <c r="AO25" s="161" t="n">
        <f aca="false">SUM(AO7:AO24)</f>
        <v>105645.884536373</v>
      </c>
      <c r="AP25" s="161" t="n">
        <f aca="false">SUM(AP7:AP24)</f>
        <v>363463.319177666</v>
      </c>
      <c r="AQ25" s="161" t="n">
        <f aca="false">SUM(AQ7:AQ24)</f>
        <v>277561.600362117</v>
      </c>
      <c r="AR25" s="161" t="n">
        <v>1.12690031528473E-007</v>
      </c>
      <c r="AS25" s="161" t="n">
        <v>-171915715.825744</v>
      </c>
      <c r="AT25" s="274" t="n">
        <f aca="false">(AN25+AO25+AP25+AQ25)/(AN25+AP25+AM25)</f>
        <v>0.586110678578175</v>
      </c>
      <c r="BK25" s="275"/>
      <c r="BL25" s="276" t="s">
        <v>65</v>
      </c>
      <c r="BM25" s="277" t="n">
        <v>469.600200869781</v>
      </c>
      <c r="BN25" s="277" t="n">
        <v>285.322761255286</v>
      </c>
      <c r="BO25" s="278" t="n">
        <f aca="false">(((BN25-BM25)/BM25)*1000)/1000</f>
        <v>-0.392413459945676</v>
      </c>
      <c r="BP25" s="277" t="n">
        <v>3247.60810977076</v>
      </c>
      <c r="BQ25" s="277" t="n">
        <v>3111.65797918049</v>
      </c>
      <c r="BR25" s="278" t="n">
        <f aca="false">(BQ25-BP25)/BP25</f>
        <v>-0.0418616181494479</v>
      </c>
      <c r="BS25" s="277" t="n">
        <v>6.9465491136859</v>
      </c>
      <c r="BT25" s="277" t="n">
        <v>6.62808667918525</v>
      </c>
      <c r="BU25" s="278" t="n">
        <f aca="false">(BT25-BS25)/BS25</f>
        <v>-0.0458446963072958</v>
      </c>
    </row>
    <row r="26" customFormat="false" ht="12.75" hidden="false" customHeight="false" outlineLevel="0" collapsed="false">
      <c r="AL26" s="288"/>
      <c r="AM26" s="288"/>
      <c r="AN26" s="288"/>
      <c r="AO26" s="288"/>
      <c r="AP26" s="288"/>
      <c r="AQ26" s="288"/>
      <c r="AR26" s="288"/>
      <c r="AS26" s="288"/>
      <c r="AT26" s="288"/>
      <c r="BK26" s="275"/>
      <c r="BL26" s="276" t="s">
        <v>66</v>
      </c>
      <c r="BM26" s="277" t="n">
        <v>470.881209458035</v>
      </c>
      <c r="BN26" s="277" t="n">
        <v>272.78018034776</v>
      </c>
      <c r="BO26" s="278" t="n">
        <f aca="false">(((BN26-BM26)/BM26)*1000)/1000</f>
        <v>-0.420702769894516</v>
      </c>
      <c r="BP26" s="277" t="n">
        <v>2984.7301010978</v>
      </c>
      <c r="BQ26" s="277" t="n">
        <v>2862.53999335988</v>
      </c>
      <c r="BR26" s="278" t="n">
        <f aca="false">(BQ26-BP26)/BP26</f>
        <v>-0.0409384110452647</v>
      </c>
      <c r="BS26" s="277" t="n">
        <v>8.22827558426603</v>
      </c>
      <c r="BT26" s="277" t="n">
        <v>7.90204612010819</v>
      </c>
      <c r="BU26" s="278" t="n">
        <f aca="false">(BT26-BS26)/BS26</f>
        <v>-0.0396473672784672</v>
      </c>
    </row>
    <row r="27" customFormat="false" ht="12.75" hidden="false" customHeight="false" outlineLevel="0" collapsed="false">
      <c r="AL27" s="288"/>
      <c r="AM27" s="288"/>
      <c r="AN27" s="288"/>
      <c r="AO27" s="288"/>
      <c r="AP27" s="288"/>
      <c r="AQ27" s="288"/>
      <c r="AR27" s="288"/>
      <c r="AS27" s="288"/>
      <c r="AT27" s="288"/>
      <c r="BK27" s="275" t="s">
        <v>72</v>
      </c>
      <c r="BL27" s="276" t="s">
        <v>48</v>
      </c>
      <c r="BM27" s="277" t="n">
        <v>2165.62854605451</v>
      </c>
      <c r="BN27" s="277" t="n">
        <v>2047.41882344281</v>
      </c>
      <c r="BO27" s="278" t="n">
        <f aca="false">(((BN27-BM27)/BM27)*1000)/1000</f>
        <v>-0.0545844867195979</v>
      </c>
      <c r="BP27" s="277" t="n">
        <v>1727.71101408466</v>
      </c>
      <c r="BQ27" s="277" t="n">
        <v>1622.22322665973</v>
      </c>
      <c r="BR27" s="278" t="n">
        <f aca="false">(BQ27-BP27)/BP27</f>
        <v>-0.0610563841782434</v>
      </c>
      <c r="BS27" s="277" t="n">
        <v>5875.03949087271</v>
      </c>
      <c r="BT27" s="277" t="n">
        <v>5774.43851281284</v>
      </c>
      <c r="BU27" s="278" t="n">
        <f aca="false">(BT27-BS27)/BS27</f>
        <v>-0.0171234556322829</v>
      </c>
    </row>
    <row r="28" customFormat="false" ht="12.75" hidden="false" customHeight="false" outlineLevel="0" collapsed="false">
      <c r="BK28" s="275"/>
      <c r="BL28" s="276" t="s">
        <v>56</v>
      </c>
      <c r="BM28" s="277" t="n">
        <v>2311.4000613437</v>
      </c>
      <c r="BN28" s="277" t="n">
        <v>2187.47766401131</v>
      </c>
      <c r="BO28" s="278" t="n">
        <f aca="false">(((BN28-BM28)/BM28)*1000)/1000</f>
        <v>-0.0536135649578322</v>
      </c>
      <c r="BP28" s="277" t="n">
        <v>1873.78939316964</v>
      </c>
      <c r="BQ28" s="277" t="n">
        <v>1754.85952855312</v>
      </c>
      <c r="BR28" s="278" t="n">
        <f aca="false">(BQ28-BP28)/BP28</f>
        <v>-0.0634702411327784</v>
      </c>
      <c r="BS28" s="277" t="n">
        <v>5248.93450671161</v>
      </c>
      <c r="BT28" s="277" t="n">
        <v>5155.30721194756</v>
      </c>
      <c r="BU28" s="278" t="n">
        <f aca="false">(BT28-BS28)/BS28</f>
        <v>-0.0178373905493261</v>
      </c>
    </row>
    <row r="29" customFormat="false" ht="12.75" hidden="false" customHeight="false" outlineLevel="0" collapsed="false">
      <c r="J29" s="21" t="s">
        <v>86</v>
      </c>
      <c r="AD29" s="21" t="s">
        <v>87</v>
      </c>
      <c r="AL29" s="21" t="s">
        <v>31</v>
      </c>
      <c r="BK29" s="275"/>
      <c r="BL29" s="276" t="s">
        <v>65</v>
      </c>
      <c r="BM29" s="277" t="n">
        <v>2800.94687912667</v>
      </c>
      <c r="BN29" s="277" t="n">
        <v>2657.83951465583</v>
      </c>
      <c r="BO29" s="278" t="n">
        <f aca="false">(((BN29-BM29)/BM29)*1000)/1000</f>
        <v>-0.0510924950192049</v>
      </c>
      <c r="BP29" s="277" t="n">
        <v>2363.61167070952</v>
      </c>
      <c r="BQ29" s="277" t="n">
        <v>2226.47633198307</v>
      </c>
      <c r="BR29" s="278" t="n">
        <f aca="false">(BQ29-BP29)/BP29</f>
        <v>-0.0580194032826408</v>
      </c>
      <c r="BS29" s="277" t="n">
        <v>7024.49770795705</v>
      </c>
      <c r="BT29" s="277" t="n">
        <v>6911.09383298611</v>
      </c>
      <c r="BU29" s="278" t="n">
        <f aca="false">(BT29-BS29)/BS29</f>
        <v>-0.0161440546620838</v>
      </c>
    </row>
    <row r="30" customFormat="false" ht="12.75" hidden="false" customHeight="false" outlineLevel="0" collapsed="false">
      <c r="J30" s="21" t="s">
        <v>44</v>
      </c>
      <c r="AL30" s="21" t="s">
        <v>38</v>
      </c>
      <c r="AV30" s="21" t="s">
        <v>89</v>
      </c>
      <c r="BK30" s="275"/>
      <c r="BL30" s="276" t="s">
        <v>66</v>
      </c>
      <c r="BM30" s="277" t="n">
        <v>2858.4411558249</v>
      </c>
      <c r="BN30" s="277" t="n">
        <v>2713.08063441578</v>
      </c>
      <c r="BO30" s="278" t="n">
        <f aca="false">(((BN30-BM30)/BM30)*1000)/1000</f>
        <v>-0.0508530746252764</v>
      </c>
      <c r="BP30" s="277" t="n">
        <v>2342.42410763316</v>
      </c>
      <c r="BQ30" s="277" t="n">
        <v>2207.36765414195</v>
      </c>
      <c r="BR30" s="278" t="n">
        <f aca="false">(BQ30-BP30)/BP30</f>
        <v>-0.0576567040319936</v>
      </c>
      <c r="BS30" s="277" t="n">
        <v>6808.89123891435</v>
      </c>
      <c r="BT30" s="277" t="n">
        <v>6697.88883217904</v>
      </c>
      <c r="BU30" s="278" t="n">
        <f aca="false">(BT30-BS30)/BS30</f>
        <v>-0.0163025671640788</v>
      </c>
    </row>
    <row r="31" customFormat="false" ht="12.75" hidden="false" customHeight="false" outlineLevel="0" collapsed="false">
      <c r="AV31" s="21" t="s">
        <v>44</v>
      </c>
      <c r="BK31" s="275" t="s">
        <v>73</v>
      </c>
      <c r="BL31" s="276" t="s">
        <v>48</v>
      </c>
      <c r="BM31" s="277" t="n">
        <v>8870.12196696319</v>
      </c>
      <c r="BN31" s="277" t="n">
        <v>8717.28895505714</v>
      </c>
      <c r="BO31" s="278" t="n">
        <f aca="false">(((BN31-BM31)/BM31)*1000)/1000</f>
        <v>-0.0172300913646139</v>
      </c>
      <c r="BP31" s="277" t="n">
        <v>6440.05523325854</v>
      </c>
      <c r="BQ31" s="277" t="n">
        <v>6181.11436580624</v>
      </c>
      <c r="BR31" s="278" t="n">
        <f aca="false">(BQ31-BP31)/BP31</f>
        <v>-0.0402078643852378</v>
      </c>
      <c r="BS31" s="277" t="n">
        <v>23848.8161276091</v>
      </c>
      <c r="BT31" s="277" t="n">
        <v>23734.4683902143</v>
      </c>
      <c r="BU31" s="278" t="n">
        <f aca="false">(BT31-BS31)/BS31</f>
        <v>-0.0047946923982703</v>
      </c>
    </row>
    <row r="32" customFormat="false" ht="12.75" hidden="false" customHeight="true" outlineLevel="0" collapsed="false">
      <c r="AL32" s="255" t="n">
        <v>2008</v>
      </c>
      <c r="AM32" s="256" t="s">
        <v>51</v>
      </c>
      <c r="AN32" s="257" t="s">
        <v>52</v>
      </c>
      <c r="AO32" s="257" t="n">
        <v>0</v>
      </c>
      <c r="AP32" s="257" t="s">
        <v>53</v>
      </c>
      <c r="AQ32" s="257" t="n">
        <v>0</v>
      </c>
      <c r="AR32" s="257" t="s">
        <v>54</v>
      </c>
      <c r="AS32" s="257" t="n">
        <v>0</v>
      </c>
      <c r="AT32" s="256" t="s">
        <v>55</v>
      </c>
      <c r="BK32" s="275"/>
      <c r="BL32" s="276" t="s">
        <v>56</v>
      </c>
      <c r="BM32" s="277" t="n">
        <v>8835.35282481683</v>
      </c>
      <c r="BN32" s="277" t="n">
        <v>8682.99139145909</v>
      </c>
      <c r="BO32" s="278" t="n">
        <f aca="false">(((BN32-BM32)/BM32)*1000)/1000</f>
        <v>-0.0172445216822331</v>
      </c>
      <c r="BP32" s="277" t="n">
        <v>9037.31364742692</v>
      </c>
      <c r="BQ32" s="277" t="n">
        <v>8670.3225577014</v>
      </c>
      <c r="BR32" s="278" t="n">
        <f aca="false">(BQ32-BP32)/BP32</f>
        <v>-0.0406084268005906</v>
      </c>
      <c r="BS32" s="277" t="n">
        <v>27442.3693017173</v>
      </c>
      <c r="BT32" s="277" t="n">
        <v>27316.9865579007</v>
      </c>
      <c r="BU32" s="278" t="n">
        <f aca="false">(BT32-BS32)/BS32</f>
        <v>-0.00456894747090084</v>
      </c>
    </row>
    <row r="33" customFormat="false" ht="13.5" hidden="false" customHeight="false" outlineLevel="0" collapsed="false">
      <c r="AL33" s="255" t="n">
        <v>0</v>
      </c>
      <c r="AM33" s="256" t="n">
        <v>0</v>
      </c>
      <c r="AN33" s="266" t="s">
        <v>64</v>
      </c>
      <c r="AO33" s="266" t="n">
        <v>0</v>
      </c>
      <c r="AP33" s="266" t="s">
        <v>63</v>
      </c>
      <c r="AQ33" s="266" t="n">
        <v>0</v>
      </c>
      <c r="AR33" s="266" t="s">
        <v>64</v>
      </c>
      <c r="AS33" s="266" t="n">
        <v>0</v>
      </c>
      <c r="AT33" s="256" t="n">
        <v>0</v>
      </c>
      <c r="BK33" s="275"/>
      <c r="BL33" s="276" t="s">
        <v>65</v>
      </c>
      <c r="BM33" s="277" t="n">
        <v>8849.07748619039</v>
      </c>
      <c r="BN33" s="277" t="n">
        <v>8696.52990340569</v>
      </c>
      <c r="BO33" s="278" t="n">
        <f aca="false">(((BN33-BM33)/BM33)*1000)/1000</f>
        <v>-0.0172388119578295</v>
      </c>
      <c r="BP33" s="277" t="n">
        <v>7971.66656133815</v>
      </c>
      <c r="BQ33" s="277" t="n">
        <v>7655.41958651881</v>
      </c>
      <c r="BR33" s="278" t="n">
        <f aca="false">(BQ33-BP33)/BP33</f>
        <v>-0.0396713751617636</v>
      </c>
      <c r="BS33" s="277" t="n">
        <v>25107.0844144816</v>
      </c>
      <c r="BT33" s="277" t="n">
        <v>24988.8728136755</v>
      </c>
      <c r="BU33" s="278" t="n">
        <f aca="false">(BT33-BS33)/BS33</f>
        <v>-0.0047082966247531</v>
      </c>
    </row>
    <row r="34" customFormat="false" ht="13.5" hidden="false" customHeight="false" outlineLevel="0" collapsed="false">
      <c r="AL34" s="268" t="s">
        <v>47</v>
      </c>
      <c r="AM34" s="161" t="n">
        <v>167166.330925522</v>
      </c>
      <c r="AN34" s="161" t="n">
        <v>26361.4127264231</v>
      </c>
      <c r="AO34" s="161" t="n">
        <v>21755.403258784</v>
      </c>
      <c r="AP34" s="161" t="n">
        <v>27219.536475533</v>
      </c>
      <c r="AQ34" s="161" t="n">
        <v>51576.26363665</v>
      </c>
      <c r="AR34" s="161" t="n">
        <f aca="false">(AN34-AP34)</f>
        <v>-858.123749109953</v>
      </c>
      <c r="AS34" s="161" t="n">
        <f aca="false">(AO34-AQ34)</f>
        <v>-29820.860377866</v>
      </c>
      <c r="AT34" s="274" t="n">
        <f aca="false">(AN34+AO34+AP34+AQ34)/(AM34+AN34+AP34)</f>
        <v>0.574922671863047</v>
      </c>
      <c r="BK34" s="275"/>
      <c r="BL34" s="276" t="s">
        <v>66</v>
      </c>
      <c r="BM34" s="277" t="n">
        <v>9884.83193118192</v>
      </c>
      <c r="BN34" s="277" t="n">
        <v>9718.23627164228</v>
      </c>
      <c r="BO34" s="278" t="n">
        <f aca="false">(((BN34-BM34)/BM34)*1000)/1000</f>
        <v>-0.0168536663748538</v>
      </c>
      <c r="BP34" s="277" t="n">
        <v>8581.57506985485</v>
      </c>
      <c r="BQ34" s="277" t="n">
        <v>8232.42431465666</v>
      </c>
      <c r="BR34" s="278" t="n">
        <f aca="false">(BQ34-BP34)/BP34</f>
        <v>-0.0406860922798048</v>
      </c>
      <c r="BS34" s="277" t="n">
        <v>23925.132627192</v>
      </c>
      <c r="BT34" s="277" t="n">
        <v>23810.5505387184</v>
      </c>
      <c r="BU34" s="278" t="n">
        <f aca="false">(BT34-BS34)/BS34</f>
        <v>-0.00478919345021052</v>
      </c>
    </row>
    <row r="35" customFormat="false" ht="13.5" hidden="false" customHeight="false" outlineLevel="0" collapsed="false">
      <c r="AL35" s="268" t="s">
        <v>67</v>
      </c>
      <c r="AM35" s="161" t="n">
        <v>40944.4846760589</v>
      </c>
      <c r="AN35" s="161" t="n">
        <v>20951.3788029316</v>
      </c>
      <c r="AO35" s="161" t="n">
        <v>3779.532553031</v>
      </c>
      <c r="AP35" s="161" t="n">
        <v>23648.1477942595</v>
      </c>
      <c r="AQ35" s="161" t="n">
        <v>5442.161872193</v>
      </c>
      <c r="AR35" s="161" t="n">
        <f aca="false">(AN35-AP35)</f>
        <v>-2696.76899132788</v>
      </c>
      <c r="AS35" s="161" t="n">
        <f aca="false">(AO35-AQ35)</f>
        <v>-1662.629319162</v>
      </c>
      <c r="AT35" s="274" t="n">
        <f aca="false">(AN35+AO35+AP35+AQ35)/(AM35+AN35+AP35)</f>
        <v>0.629164101862093</v>
      </c>
      <c r="BK35" s="275" t="s">
        <v>74</v>
      </c>
      <c r="BL35" s="276" t="s">
        <v>48</v>
      </c>
      <c r="BM35" s="277" t="n">
        <v>11073.5560518711</v>
      </c>
      <c r="BN35" s="277" t="n">
        <v>10946.3479106728</v>
      </c>
      <c r="BO35" s="278" t="n">
        <f aca="false">(((BN35-BM35)/BM35)*1000)/1000</f>
        <v>-0.0114875601480136</v>
      </c>
      <c r="BP35" s="277" t="n">
        <v>7361.09369793537</v>
      </c>
      <c r="BQ35" s="277" t="n">
        <v>7449.16753430077</v>
      </c>
      <c r="BR35" s="278" t="n">
        <f aca="false">(BQ35-BP35)/BP35</f>
        <v>0.0119647758851519</v>
      </c>
      <c r="BS35" s="277" t="n">
        <v>17764.5092423833</v>
      </c>
      <c r="BT35" s="277" t="n">
        <v>17909.8066727921</v>
      </c>
      <c r="BU35" s="278" t="n">
        <f aca="false">(BT35-BS35)/BS35</f>
        <v>0.00817908496239907</v>
      </c>
    </row>
    <row r="36" customFormat="false" ht="13.5" hidden="false" customHeight="false" outlineLevel="0" collapsed="false">
      <c r="AL36" s="268" t="s">
        <v>68</v>
      </c>
      <c r="AM36" s="161" t="n">
        <v>26225.517197565</v>
      </c>
      <c r="AN36" s="161" t="n">
        <v>12824.0997208855</v>
      </c>
      <c r="AO36" s="161" t="n">
        <v>4415.156234277</v>
      </c>
      <c r="AP36" s="161" t="n">
        <v>8606.58804801414</v>
      </c>
      <c r="AQ36" s="161" t="n">
        <v>19532.981973809</v>
      </c>
      <c r="AR36" s="161" t="n">
        <f aca="false">(AN36-AP36)</f>
        <v>4217.51167287137</v>
      </c>
      <c r="AS36" s="161" t="n">
        <f aca="false">(AO36-AQ36)</f>
        <v>-15117.825739532</v>
      </c>
      <c r="AT36" s="274" t="n">
        <f aca="false">(AN36+AO36+AP36+AQ36)/(AN36+AP36+AM36)</f>
        <v>0.952212330145014</v>
      </c>
      <c r="BK36" s="275"/>
      <c r="BL36" s="276" t="s">
        <v>56</v>
      </c>
      <c r="BM36" s="277" t="n">
        <v>12773.5391962985</v>
      </c>
      <c r="BN36" s="277" t="n">
        <v>12633.9599968603</v>
      </c>
      <c r="BO36" s="278" t="n">
        <f aca="false">(((BN36-BM36)/BM36)*1000)/1000</f>
        <v>-0.01092721424291</v>
      </c>
      <c r="BP36" s="277" t="n">
        <v>8960.5008332076</v>
      </c>
      <c r="BQ36" s="277" t="n">
        <v>9056.58984668384</v>
      </c>
      <c r="BR36" s="278" t="n">
        <f aca="false">(BQ36-BP36)/BP36</f>
        <v>0.0107236208404925</v>
      </c>
      <c r="BS36" s="277" t="n">
        <v>20181.5375838107</v>
      </c>
      <c r="BT36" s="277" t="n">
        <v>20341.4700168635</v>
      </c>
      <c r="BU36" s="278" t="n">
        <f aca="false">(BT36-BS36)/BS36</f>
        <v>0.00792469019709762</v>
      </c>
    </row>
    <row r="37" customFormat="false" ht="13.5" hidden="false" customHeight="false" outlineLevel="0" collapsed="false">
      <c r="AL37" s="268" t="s">
        <v>70</v>
      </c>
      <c r="AM37" s="161" t="n">
        <v>16106.9270272026</v>
      </c>
      <c r="AN37" s="161" t="n">
        <v>434.104473166593</v>
      </c>
      <c r="AO37" s="161" t="n">
        <v>628.573631858</v>
      </c>
      <c r="AP37" s="161" t="n">
        <v>6453.99460581131</v>
      </c>
      <c r="AQ37" s="161" t="n">
        <v>2764.717573974</v>
      </c>
      <c r="AR37" s="161" t="n">
        <f aca="false">(AN37-AP37)</f>
        <v>-6019.89013264471</v>
      </c>
      <c r="AS37" s="161" t="n">
        <f aca="false">(AO37-AQ37)</f>
        <v>-2136.143942116</v>
      </c>
      <c r="AT37" s="274" t="n">
        <f aca="false">(AN37+AO37+AP37+AQ37)/(AN37+AP37+AM37)</f>
        <v>0.447113660029572</v>
      </c>
      <c r="BK37" s="275"/>
      <c r="BL37" s="276" t="s">
        <v>65</v>
      </c>
      <c r="BM37" s="277" t="n">
        <v>13357.9084021954</v>
      </c>
      <c r="BN37" s="277" t="n">
        <v>13214.0766514873</v>
      </c>
      <c r="BO37" s="278" t="n">
        <f aca="false">(((BN37-BM37)/BM37)*1000)/1000</f>
        <v>-0.0107675353339362</v>
      </c>
      <c r="BP37" s="277" t="n">
        <v>8155.98861860785</v>
      </c>
      <c r="BQ37" s="277" t="n">
        <v>8250.47004293863</v>
      </c>
      <c r="BR37" s="278" t="n">
        <f aca="false">(BQ37-BP37)/BP37</f>
        <v>0.0115843006591762</v>
      </c>
      <c r="BS37" s="277" t="n">
        <v>18276.350538215</v>
      </c>
      <c r="BT37" s="277" t="n">
        <v>18424.7471456543</v>
      </c>
      <c r="BU37" s="278" t="n">
        <f aca="false">(BT37-BS37)/BS37</f>
        <v>0.00811959735227137</v>
      </c>
    </row>
    <row r="38" customFormat="false" ht="13.5" hidden="false" customHeight="false" outlineLevel="0" collapsed="false">
      <c r="AL38" s="268" t="s">
        <v>71</v>
      </c>
      <c r="AM38" s="161" t="n">
        <v>28.2488569551432</v>
      </c>
      <c r="AN38" s="161" t="n">
        <v>1115.09819372185</v>
      </c>
      <c r="AO38" s="161" t="n">
        <v>3458.190854741</v>
      </c>
      <c r="AP38" s="161" t="n">
        <v>10837.6444319581</v>
      </c>
      <c r="AQ38" s="161" t="n">
        <v>8221.038158583</v>
      </c>
      <c r="AR38" s="161" t="n">
        <f aca="false">(AN38-AP38)</f>
        <v>-9722.54623823626</v>
      </c>
      <c r="AS38" s="161" t="n">
        <f aca="false">(AO38-AQ38)</f>
        <v>-4762.84730384201</v>
      </c>
      <c r="AT38" s="274" t="n">
        <f aca="false">(AN38+AO38+AP38+AQ38)/(AN38+AP38+AM38)</f>
        <v>1.9724554243491</v>
      </c>
      <c r="BK38" s="275"/>
      <c r="BL38" s="276" t="s">
        <v>66</v>
      </c>
      <c r="BM38" s="277" t="n">
        <v>12285.3436057921</v>
      </c>
      <c r="BN38" s="277" t="n">
        <v>12149.3170863334</v>
      </c>
      <c r="BO38" s="278" t="n">
        <f aca="false">(((BN38-BM38)/BM38)*1000)/1000</f>
        <v>-0.0110722600704941</v>
      </c>
      <c r="BP38" s="277" t="n">
        <v>8640.43490496765</v>
      </c>
      <c r="BQ38" s="277" t="n">
        <v>8730.79775606068</v>
      </c>
      <c r="BR38" s="278" t="n">
        <f aca="false">(BQ38-BP38)/BP38</f>
        <v>0.01045813689784</v>
      </c>
      <c r="BS38" s="277" t="n">
        <v>20767.899834591</v>
      </c>
      <c r="BT38" s="277" t="n">
        <v>20931.3826658511</v>
      </c>
      <c r="BU38" s="278" t="n">
        <f aca="false">(BT38-BS38)/BS38</f>
        <v>0.00787190002658979</v>
      </c>
    </row>
    <row r="39" customFormat="false" ht="13.5" hidden="false" customHeight="false" outlineLevel="0" collapsed="false">
      <c r="AL39" s="268" t="s">
        <v>72</v>
      </c>
      <c r="AM39" s="161" t="n">
        <v>20335.7873603908</v>
      </c>
      <c r="AN39" s="161" t="n">
        <v>9008.63299756182</v>
      </c>
      <c r="AO39" s="161" t="n">
        <v>2273.369893301</v>
      </c>
      <c r="AP39" s="161" t="n">
        <v>7449.21648928364</v>
      </c>
      <c r="AQ39" s="161" t="n">
        <v>3220.077396481</v>
      </c>
      <c r="AR39" s="161" t="n">
        <f aca="false">(AN39-AP39)</f>
        <v>1559.41650827818</v>
      </c>
      <c r="AS39" s="161" t="n">
        <f aca="false">(AO39-AQ39)</f>
        <v>-946.70750318</v>
      </c>
      <c r="AT39" s="274" t="n">
        <f aca="false">(AN39+AO39+AP39+AQ39)/(AN39+AP39+AM39)</f>
        <v>0.596605789956758</v>
      </c>
      <c r="BK39" s="275" t="s">
        <v>75</v>
      </c>
      <c r="BL39" s="276" t="s">
        <v>48</v>
      </c>
      <c r="BM39" s="277" t="n">
        <v>10001.4260324889</v>
      </c>
      <c r="BN39" s="277" t="n">
        <v>9766.88391952703</v>
      </c>
      <c r="BO39" s="278" t="n">
        <f aca="false">(((BN39-BM39)/BM39)*1000)/1000</f>
        <v>-0.0234508671263425</v>
      </c>
      <c r="BP39" s="277" t="n">
        <v>9187.51485641923</v>
      </c>
      <c r="BQ39" s="277" t="n">
        <v>9159.28385084655</v>
      </c>
      <c r="BR39" s="278" t="n">
        <f aca="false">(BQ39-BP39)/BP39</f>
        <v>-0.00307275754258638</v>
      </c>
      <c r="BS39" s="277" t="n">
        <v>58659.3961411281</v>
      </c>
      <c r="BT39" s="277" t="n">
        <v>57757.06484486</v>
      </c>
      <c r="BU39" s="278" t="n">
        <f aca="false">(BT39-BS39)/BS39</f>
        <v>-0.015382553446291</v>
      </c>
    </row>
    <row r="40" customFormat="false" ht="13.5" hidden="false" customHeight="false" outlineLevel="0" collapsed="false">
      <c r="AL40" s="268" t="s">
        <v>73</v>
      </c>
      <c r="AM40" s="161" t="n">
        <v>93459.9778261653</v>
      </c>
      <c r="AN40" s="161" t="n">
        <v>36114.6989193156</v>
      </c>
      <c r="AO40" s="161" t="n">
        <v>4478.499266989</v>
      </c>
      <c r="AP40" s="161" t="n">
        <v>27392.0838332442</v>
      </c>
      <c r="AQ40" s="161" t="n">
        <v>4804.312331023</v>
      </c>
      <c r="AR40" s="161" t="n">
        <f aca="false">(AN40-AP40)</f>
        <v>8722.61508607134</v>
      </c>
      <c r="AS40" s="161" t="n">
        <f aca="false">(AO40-AQ40)</f>
        <v>-325.813064034</v>
      </c>
      <c r="AT40" s="274" t="n">
        <f aca="false">(AN40+AO40+AP40+AQ40)/(AN40+AP40+AM40)</f>
        <v>0.463726167770819</v>
      </c>
      <c r="BK40" s="275"/>
      <c r="BL40" s="276" t="s">
        <v>56</v>
      </c>
      <c r="BM40" s="277" t="n">
        <v>10174.6154698909</v>
      </c>
      <c r="BN40" s="277" t="n">
        <v>9936.32064718046</v>
      </c>
      <c r="BO40" s="278" t="n">
        <f aca="false">(((BN40-BM40)/BM40)*1000)/1000</f>
        <v>-0.0234205236960156</v>
      </c>
      <c r="BP40" s="277" t="n">
        <v>8282.94729468996</v>
      </c>
      <c r="BQ40" s="277" t="n">
        <v>8269.94563180063</v>
      </c>
      <c r="BR40" s="278" t="n">
        <f aca="false">(BQ40-BP40)/BP40</f>
        <v>-0.0015696904044848</v>
      </c>
      <c r="BS40" s="277" t="n">
        <v>50328.0106086779</v>
      </c>
      <c r="BT40" s="277" t="n">
        <v>49499.0776464564</v>
      </c>
      <c r="BU40" s="278" t="n">
        <f aca="false">(BT40-BS40)/BS40</f>
        <v>-0.0164706085576627</v>
      </c>
    </row>
    <row r="41" customFormat="false" ht="13.5" hidden="false" customHeight="false" outlineLevel="0" collapsed="false">
      <c r="AL41" s="268" t="s">
        <v>74</v>
      </c>
      <c r="AM41" s="161" t="n">
        <v>57912.4131281853</v>
      </c>
      <c r="AN41" s="161" t="n">
        <v>43270.7426983042</v>
      </c>
      <c r="AO41" s="161" t="n">
        <v>3226.427956734</v>
      </c>
      <c r="AP41" s="161" t="n">
        <v>30834.3371648253</v>
      </c>
      <c r="AQ41" s="161" t="n">
        <v>1728.363676298</v>
      </c>
      <c r="AR41" s="161" t="n">
        <f aca="false">(AN41-AP41)</f>
        <v>12436.405533479</v>
      </c>
      <c r="AS41" s="161" t="n">
        <f aca="false">(AO41-AQ41)</f>
        <v>1498.064280436</v>
      </c>
      <c r="AT41" s="274" t="n">
        <f aca="false">(AN41+AO41+AP41+AQ41)/(AN41+AP41+AM41)</f>
        <v>0.598859058029247</v>
      </c>
      <c r="BK41" s="275"/>
      <c r="BL41" s="276" t="s">
        <v>65</v>
      </c>
      <c r="BM41" s="277" t="n">
        <v>9931.19252792031</v>
      </c>
      <c r="BN41" s="277" t="n">
        <v>9698.17225116987</v>
      </c>
      <c r="BO41" s="278" t="n">
        <f aca="false">(((BN41-BM41)/BM41)*1000)/1000</f>
        <v>-0.0234634739076224</v>
      </c>
      <c r="BP41" s="277" t="n">
        <v>8197.9527616096</v>
      </c>
      <c r="BQ41" s="277" t="n">
        <v>8187.09540809711</v>
      </c>
      <c r="BR41" s="278" t="n">
        <f aca="false">(BQ41-BP41)/BP41</f>
        <v>-0.00132439815502966</v>
      </c>
      <c r="BS41" s="277" t="n">
        <v>50032.5078974022</v>
      </c>
      <c r="BT41" s="277" t="n">
        <v>49206.1782724804</v>
      </c>
      <c r="BU41" s="278" t="n">
        <f aca="false">(BT41-BS41)/BS41</f>
        <v>-0.0165158545843101</v>
      </c>
    </row>
    <row r="42" customFormat="false" ht="13.5" hidden="false" customHeight="false" outlineLevel="0" collapsed="false">
      <c r="AL42" s="268" t="s">
        <v>75</v>
      </c>
      <c r="AM42" s="161" t="n">
        <v>188835.66077126</v>
      </c>
      <c r="AN42" s="161" t="n">
        <v>39062.069977216</v>
      </c>
      <c r="AO42" s="161" t="n">
        <v>25006.23461597</v>
      </c>
      <c r="AP42" s="161" t="n">
        <v>33674.0573460013</v>
      </c>
      <c r="AQ42" s="161" t="n">
        <v>59811.6600441639</v>
      </c>
      <c r="AR42" s="161" t="n">
        <f aca="false">(AN42-AP42)</f>
        <v>5388.01263121478</v>
      </c>
      <c r="AS42" s="161" t="n">
        <f aca="false">(AO42-AQ42)</f>
        <v>-34805.4254281939</v>
      </c>
      <c r="AT42" s="274" t="n">
        <f aca="false">(AN42+AO42+AP42+AQ42)/(AN42+AP42+AM42)</f>
        <v>0.602335684330163</v>
      </c>
      <c r="BK42" s="275"/>
      <c r="BL42" s="276" t="s">
        <v>66</v>
      </c>
      <c r="BM42" s="277" t="n">
        <v>10287.1486988019</v>
      </c>
      <c r="BN42" s="277" t="n">
        <v>10046.4154794345</v>
      </c>
      <c r="BO42" s="278" t="n">
        <f aca="false">(((BN42-BM42)/BM42)*1000)/1000</f>
        <v>-0.0234013550708545</v>
      </c>
      <c r="BP42" s="277" t="n">
        <v>8511.37289033894</v>
      </c>
      <c r="BQ42" s="277" t="n">
        <v>8492.20009329424</v>
      </c>
      <c r="BR42" s="278" t="n">
        <f aca="false">(BQ42-BP42)/BP42</f>
        <v>-0.00225260921965564</v>
      </c>
      <c r="BS42" s="277" t="n">
        <v>53733.4554904393</v>
      </c>
      <c r="BT42" s="277" t="n">
        <v>52874.5210380653</v>
      </c>
      <c r="BU42" s="278" t="n">
        <f aca="false">(BT42-BS42)/BS42</f>
        <v>-0.0159850961479075</v>
      </c>
    </row>
    <row r="43" customFormat="false" ht="13.5" hidden="false" customHeight="false" outlineLevel="0" collapsed="false">
      <c r="AL43" s="268" t="s">
        <v>76</v>
      </c>
      <c r="AM43" s="161" t="n">
        <v>139931.587048533</v>
      </c>
      <c r="AN43" s="161" t="n">
        <v>38530.7828955412</v>
      </c>
      <c r="AO43" s="161" t="n">
        <v>18489.532139473</v>
      </c>
      <c r="AP43" s="161" t="n">
        <v>39209.8619234643</v>
      </c>
      <c r="AQ43" s="161" t="n">
        <v>27145.349925841</v>
      </c>
      <c r="AR43" s="161" t="n">
        <f aca="false">(AN43-AP43)</f>
        <v>-679.079027923093</v>
      </c>
      <c r="AS43" s="161" t="n">
        <f aca="false">(AO43-AQ43)</f>
        <v>-8655.817786368</v>
      </c>
      <c r="AT43" s="274" t="n">
        <f aca="false">(AN43+AO43+AP43+AQ43)/(AN43+AP43+AM43)</f>
        <v>0.566794973459905</v>
      </c>
      <c r="BK43" s="275" t="s">
        <v>92</v>
      </c>
      <c r="BL43" s="276" t="s">
        <v>48</v>
      </c>
      <c r="BM43" s="277" t="n">
        <v>9969.57068457265</v>
      </c>
      <c r="BN43" s="277" t="n">
        <v>10139.7258270513</v>
      </c>
      <c r="BO43" s="278" t="n">
        <f aca="false">(((BN43-BM43)/BM43)*1000)/1000</f>
        <v>0.017067449327776</v>
      </c>
      <c r="BP43" s="277" t="n">
        <v>9159.40796029738</v>
      </c>
      <c r="BQ43" s="277" t="n">
        <v>9249.0556167819</v>
      </c>
      <c r="BR43" s="278" t="n">
        <f aca="false">(BQ43-BP43)/BP43</f>
        <v>0.00978749465829192</v>
      </c>
      <c r="BS43" s="277" t="n">
        <v>43216.0859599586</v>
      </c>
      <c r="BT43" s="277" t="n">
        <v>42799.0434748124</v>
      </c>
      <c r="BU43" s="278" t="n">
        <f aca="false">(BT43-BS43)/BS43</f>
        <v>-0.00965016789194107</v>
      </c>
    </row>
    <row r="44" customFormat="false" ht="13.5" hidden="false" customHeight="false" outlineLevel="0" collapsed="false">
      <c r="AL44" s="268" t="s">
        <v>77</v>
      </c>
      <c r="AM44" s="161" t="n">
        <v>16224.9526753412</v>
      </c>
      <c r="AN44" s="161" t="n">
        <v>5992.57057676037</v>
      </c>
      <c r="AO44" s="161" t="n">
        <v>1449.69179013</v>
      </c>
      <c r="AP44" s="161" t="n">
        <v>9222.11047885182</v>
      </c>
      <c r="AQ44" s="161" t="n">
        <v>1889.755700303</v>
      </c>
      <c r="AR44" s="161" t="n">
        <f aca="false">(AN44-AP44)</f>
        <v>-3229.53990209145</v>
      </c>
      <c r="AS44" s="161" t="n">
        <f aca="false">(AO44-AQ44)</f>
        <v>-440.063910173</v>
      </c>
      <c r="AT44" s="274" t="n">
        <f aca="false">(AN44+AO44+AP44+AQ44)/(AN44+AP44+AM44)</f>
        <v>0.590150912851699</v>
      </c>
      <c r="BK44" s="275"/>
      <c r="BL44" s="276" t="s">
        <v>56</v>
      </c>
      <c r="BM44" s="277" t="n">
        <v>11991.9189452903</v>
      </c>
      <c r="BN44" s="277" t="n">
        <v>12189.4036420606</v>
      </c>
      <c r="BO44" s="278" t="n">
        <f aca="false">(((BN44-BM44)/BM44)*1000)/1000</f>
        <v>0.016468148064651</v>
      </c>
      <c r="BP44" s="277" t="n">
        <v>11982.8622082684</v>
      </c>
      <c r="BQ44" s="277" t="n">
        <v>12084.0839977493</v>
      </c>
      <c r="BR44" s="278" t="n">
        <f aca="false">(BQ44-BP44)/BP44</f>
        <v>0.00844721300484096</v>
      </c>
      <c r="BS44" s="277" t="n">
        <v>42355.9878708512</v>
      </c>
      <c r="BT44" s="277" t="n">
        <v>41942.4920007905</v>
      </c>
      <c r="BU44" s="278" t="n">
        <f aca="false">(BT44-BS44)/BS44</f>
        <v>-0.00976239466593154</v>
      </c>
    </row>
    <row r="45" customFormat="false" ht="13.5" hidden="false" customHeight="false" outlineLevel="0" collapsed="false">
      <c r="AL45" s="268" t="s">
        <v>78</v>
      </c>
      <c r="AM45" s="161" t="n">
        <v>73286.5224139567</v>
      </c>
      <c r="AN45" s="161" t="n">
        <v>15735.4456405251</v>
      </c>
      <c r="AO45" s="161" t="n">
        <v>10520.044501554</v>
      </c>
      <c r="AP45" s="161" t="n">
        <v>12563.2478938745</v>
      </c>
      <c r="AQ45" s="161" t="n">
        <v>25308.204584032</v>
      </c>
      <c r="AR45" s="161" t="n">
        <f aca="false">(AN45-AP45)</f>
        <v>3172.19774665061</v>
      </c>
      <c r="AS45" s="161" t="n">
        <f aca="false">(AO45-AQ45)</f>
        <v>-14788.160082478</v>
      </c>
      <c r="AT45" s="274" t="n">
        <f aca="false">(AN45+AO45+AP45+AQ45)/(AN45+AP45+AM45)</f>
        <v>0.63126255155658</v>
      </c>
      <c r="BK45" s="275"/>
      <c r="BL45" s="276" t="s">
        <v>65</v>
      </c>
      <c r="BM45" s="277" t="n">
        <v>11269.5909379915</v>
      </c>
      <c r="BN45" s="277" t="n">
        <v>11457.3142584077</v>
      </c>
      <c r="BO45" s="278" t="n">
        <f aca="false">(((BN45-BM45)/BM45)*1000)/1000</f>
        <v>0.0166575097045809</v>
      </c>
      <c r="BP45" s="277" t="n">
        <v>11065.3526276676</v>
      </c>
      <c r="BQ45" s="277" t="n">
        <v>11166.9825703017</v>
      </c>
      <c r="BR45" s="278" t="n">
        <f aca="false">(BQ45-BP45)/BP45</f>
        <v>0.00918451910696904</v>
      </c>
      <c r="BS45" s="277" t="n">
        <v>39634.9502798568</v>
      </c>
      <c r="BT45" s="277" t="n">
        <v>39232.6746102484</v>
      </c>
      <c r="BU45" s="278" t="n">
        <f aca="false">(BT45-BS45)/BS45</f>
        <v>-0.0101495187143661</v>
      </c>
    </row>
    <row r="46" customFormat="false" ht="13.5" hidden="false" customHeight="false" outlineLevel="0" collapsed="false">
      <c r="AL46" s="268" t="s">
        <v>93</v>
      </c>
      <c r="AM46" s="161" t="n">
        <v>62726.6229559984</v>
      </c>
      <c r="AN46" s="161" t="n">
        <v>27403.4359096962</v>
      </c>
      <c r="AO46" s="161" t="n">
        <v>9347.1612495</v>
      </c>
      <c r="AP46" s="161" t="n">
        <v>46383.0183073094</v>
      </c>
      <c r="AQ46" s="161" t="n">
        <v>21761.800825812</v>
      </c>
      <c r="AR46" s="161" t="n">
        <f aca="false">(AN46-AP46)</f>
        <v>-18979.5823976132</v>
      </c>
      <c r="AS46" s="161" t="n">
        <f aca="false">(AO46-AQ46)</f>
        <v>-12414.639576312</v>
      </c>
      <c r="AT46" s="274" t="n">
        <f aca="false">(AN46+AO46+AP46+AQ46)/(AN46+AP46+AM46)</f>
        <v>0.768390973704175</v>
      </c>
      <c r="BK46" s="275"/>
      <c r="BL46" s="276" t="s">
        <v>66</v>
      </c>
      <c r="BM46" s="277" t="n">
        <v>10094.6380780625</v>
      </c>
      <c r="BN46" s="277" t="n">
        <v>10266.4833528428</v>
      </c>
      <c r="BO46" s="278" t="n">
        <f aca="false">(((BN46-BM46)/BM46)*1000)/1000</f>
        <v>0.0170234210925964</v>
      </c>
      <c r="BP46" s="277" t="n">
        <v>9899.94727019928</v>
      </c>
      <c r="BQ46" s="277" t="n">
        <v>9993.00089042078</v>
      </c>
      <c r="BR46" s="278" t="n">
        <f aca="false">(BQ46-BP46)/BP46</f>
        <v>0.00939940564144296</v>
      </c>
      <c r="BS46" s="277" t="n">
        <v>33869.993355326</v>
      </c>
      <c r="BT46" s="277" t="n">
        <v>33491.4894897185</v>
      </c>
      <c r="BU46" s="278" t="n">
        <f aca="false">(BT46-BS46)/BS46</f>
        <v>-0.0111751975158868</v>
      </c>
    </row>
    <row r="47" customFormat="false" ht="13.5" hidden="false" customHeight="false" outlineLevel="0" collapsed="false">
      <c r="AL47" s="268" t="s">
        <v>94</v>
      </c>
      <c r="AM47" s="161" t="n">
        <v>30789.156162029</v>
      </c>
      <c r="AN47" s="161" t="n">
        <v>18708.0179132364</v>
      </c>
      <c r="AO47" s="161" t="n">
        <v>4452.659733492</v>
      </c>
      <c r="AP47" s="161" t="n">
        <v>15416.3181306126</v>
      </c>
      <c r="AQ47" s="161" t="n">
        <v>22293.164023791</v>
      </c>
      <c r="AR47" s="161" t="n">
        <f aca="false">(AN47-AP47)</f>
        <v>3291.69978262384</v>
      </c>
      <c r="AS47" s="161" t="n">
        <f aca="false">(AO47-AQ47)</f>
        <v>-17840.504290299</v>
      </c>
      <c r="AT47" s="274" t="n">
        <f aca="false">(AN47+AO47+AP47+AQ47)/(AN47+AP47+AM47)</f>
        <v>0.937711987641609</v>
      </c>
      <c r="BK47" s="275" t="s">
        <v>77</v>
      </c>
      <c r="BL47" s="276" t="s">
        <v>48</v>
      </c>
      <c r="BM47" s="277" t="n">
        <v>1304.06408750782</v>
      </c>
      <c r="BN47" s="277" t="n">
        <v>1287.26653965776</v>
      </c>
      <c r="BO47" s="278" t="n">
        <f aca="false">(((BN47-BM47)/BM47)*1000)/1000</f>
        <v>-0.0128809220428442</v>
      </c>
      <c r="BP47" s="277" t="n">
        <v>1930.31384147541</v>
      </c>
      <c r="BQ47" s="277" t="n">
        <v>1903.81170851025</v>
      </c>
      <c r="BR47" s="278" t="n">
        <f aca="false">(BQ47-BP47)/BP47</f>
        <v>-0.0137294425371319</v>
      </c>
      <c r="BS47" s="277" t="n">
        <v>5485.88245614369</v>
      </c>
      <c r="BT47" s="277" t="n">
        <v>5360.68200746125</v>
      </c>
      <c r="BU47" s="278" t="n">
        <f aca="false">(BT47-BS47)/BS47</f>
        <v>-0.0228222988157941</v>
      </c>
    </row>
    <row r="48" customFormat="false" ht="13.5" hidden="false" customHeight="false" outlineLevel="0" collapsed="false">
      <c r="AL48" s="268" t="s">
        <v>95</v>
      </c>
      <c r="AM48" s="161" t="n">
        <v>21941.4905730422</v>
      </c>
      <c r="AN48" s="161" t="n">
        <v>13736.7365692165</v>
      </c>
      <c r="AO48" s="161" t="n">
        <v>2528.751828875</v>
      </c>
      <c r="AP48" s="161" t="n">
        <v>11887.5835343563</v>
      </c>
      <c r="AQ48" s="161" t="n">
        <v>2591.70595462</v>
      </c>
      <c r="AR48" s="161" t="n">
        <f aca="false">(AN48-AP48)</f>
        <v>1849.15303486019</v>
      </c>
      <c r="AS48" s="161" t="n">
        <f aca="false">(AO48-AQ48)</f>
        <v>-62.9541257450005</v>
      </c>
      <c r="AT48" s="274" t="n">
        <f aca="false">(AN48+AO48+AP48+AQ48)/(AN48+AP48+AM48)</f>
        <v>0.646362953762986</v>
      </c>
      <c r="BK48" s="275"/>
      <c r="BL48" s="276" t="s">
        <v>56</v>
      </c>
      <c r="BM48" s="277" t="n">
        <v>1609.31491945268</v>
      </c>
      <c r="BN48" s="277" t="n">
        <v>1590.40620292768</v>
      </c>
      <c r="BO48" s="278" t="n">
        <f aca="false">(((BN48-BM48)/BM48)*1000)/1000</f>
        <v>-0.0117495440429002</v>
      </c>
      <c r="BP48" s="277" t="n">
        <v>2419.58415160267</v>
      </c>
      <c r="BQ48" s="277" t="n">
        <v>2377.48952680379</v>
      </c>
      <c r="BR48" s="278" t="n">
        <f aca="false">(BQ48-BP48)/BP48</f>
        <v>-0.0173974626057109</v>
      </c>
      <c r="BS48" s="277" t="n">
        <v>4947.23173521023</v>
      </c>
      <c r="BT48" s="277" t="n">
        <v>4830.6391495073</v>
      </c>
      <c r="BU48" s="278" t="n">
        <f aca="false">(BT48-BS48)/BS48</f>
        <v>-0.0235672375872612</v>
      </c>
    </row>
    <row r="49" customFormat="false" ht="13.5" hidden="false" customHeight="false" outlineLevel="0" collapsed="false">
      <c r="AL49" s="268" t="s">
        <v>83</v>
      </c>
      <c r="AM49" s="161" t="n">
        <v>54870.0458614024</v>
      </c>
      <c r="AN49" s="161" t="n">
        <v>24356.0178199705</v>
      </c>
      <c r="AO49" s="161" t="n">
        <v>13040.179370911</v>
      </c>
      <c r="AP49" s="161" t="n">
        <v>23234.040064209</v>
      </c>
      <c r="AQ49" s="161" t="n">
        <v>28029.416587067</v>
      </c>
      <c r="AR49" s="161" t="n">
        <f aca="false">(AN49-AP49)</f>
        <v>1121.97775576151</v>
      </c>
      <c r="AS49" s="161" t="n">
        <f aca="false">(AO49-AQ49)</f>
        <v>-14989.237216156</v>
      </c>
      <c r="AT49" s="274" t="n">
        <f aca="false">(AN49+AO49+AP49+AQ49)/(AN49+AP49+AM49)</f>
        <v>0.865309038358069</v>
      </c>
      <c r="BK49" s="275"/>
      <c r="BL49" s="276" t="s">
        <v>65</v>
      </c>
      <c r="BM49" s="277" t="n">
        <v>1480.14744085281</v>
      </c>
      <c r="BN49" s="277" t="n">
        <v>1462.13206942667</v>
      </c>
      <c r="BO49" s="278" t="n">
        <f aca="false">(((BN49-BM49)/BM49)*1000)/1000</f>
        <v>-0.0121713357256919</v>
      </c>
      <c r="BP49" s="277" t="n">
        <v>2325.14278406504</v>
      </c>
      <c r="BQ49" s="277" t="n">
        <v>2283.53110606247</v>
      </c>
      <c r="BR49" s="278" t="n">
        <f aca="false">(BQ49-BP49)/BP49</f>
        <v>-0.0178963968525901</v>
      </c>
      <c r="BS49" s="277" t="n">
        <v>6372.61833701263</v>
      </c>
      <c r="BT49" s="277" t="n">
        <v>6233.24747944576</v>
      </c>
      <c r="BU49" s="278" t="n">
        <f aca="false">(BT49-BS49)/BS49</f>
        <v>-0.0218702659089737</v>
      </c>
    </row>
    <row r="50" customFormat="false" ht="12.75" hidden="false" customHeight="false" outlineLevel="0" collapsed="false">
      <c r="AL50" s="268" t="s">
        <v>96</v>
      </c>
      <c r="AM50" s="161" t="n">
        <v>6628.49416780308</v>
      </c>
      <c r="AN50" s="161" t="n">
        <v>6283.54455092433</v>
      </c>
      <c r="AO50" s="161" t="n">
        <v>487.551786881</v>
      </c>
      <c r="AP50" s="161" t="n">
        <v>5857.0038637885</v>
      </c>
      <c r="AQ50" s="161" t="n">
        <v>565.22538705</v>
      </c>
      <c r="AR50" s="161" t="n">
        <f aca="false">(AN50-AP50)</f>
        <v>426.540687135836</v>
      </c>
      <c r="AS50" s="161" t="n">
        <f aca="false">(AO50-AQ50)</f>
        <v>-77.6736001689998</v>
      </c>
      <c r="AT50" s="274" t="n">
        <f aca="false">(AN50+AO50+AP50+AQ50)/(AN50+AP50+AM50)</f>
        <v>0.702930132458323</v>
      </c>
      <c r="BK50" s="275"/>
      <c r="BL50" s="276" t="s">
        <v>66</v>
      </c>
      <c r="BM50" s="277" t="n">
        <v>1578.21254126122</v>
      </c>
      <c r="BN50" s="277" t="n">
        <v>1559.51893427788</v>
      </c>
      <c r="BO50" s="278" t="n">
        <f aca="false">(((BN50-BM50)/BM50)*1000)/1000</f>
        <v>-0.0118447968791304</v>
      </c>
      <c r="BP50" s="277" t="n">
        <v>2408.66386189455</v>
      </c>
      <c r="BQ50" s="277" t="n">
        <v>2368.40434058066</v>
      </c>
      <c r="BR50" s="278" t="n">
        <f aca="false">(BQ50-BP50)/BP50</f>
        <v>-0.0167144623003657</v>
      </c>
      <c r="BS50" s="277" t="n">
        <v>5433.44647663345</v>
      </c>
      <c r="BT50" s="277" t="n">
        <v>5309.08397675398</v>
      </c>
      <c r="BU50" s="278" t="n">
        <f aca="false">(BT50-BS50)/BS50</f>
        <v>-0.0228883270341017</v>
      </c>
    </row>
    <row r="51" customFormat="false" ht="13.5" hidden="false" customHeight="false" outlineLevel="0" collapsed="false">
      <c r="AL51" s="288"/>
      <c r="AM51" s="161"/>
      <c r="AN51" s="161"/>
      <c r="AO51" s="161"/>
      <c r="AP51" s="161"/>
      <c r="AQ51" s="161"/>
      <c r="AR51" s="161"/>
      <c r="AS51" s="161"/>
      <c r="AT51" s="161"/>
      <c r="BK51" s="275" t="s">
        <v>78</v>
      </c>
      <c r="BL51" s="276" t="s">
        <v>48</v>
      </c>
      <c r="BM51" s="277" t="n">
        <v>3894.16444544565</v>
      </c>
      <c r="BN51" s="277" t="n">
        <v>4135.67007620825</v>
      </c>
      <c r="BO51" s="278" t="n">
        <f aca="false">(((BN51-BM51)/BM51)*1000)/1000</f>
        <v>0.0620173169741322</v>
      </c>
      <c r="BP51" s="277" t="n">
        <v>3773.51482990498</v>
      </c>
      <c r="BQ51" s="277" t="n">
        <v>3164.98822184177</v>
      </c>
      <c r="BR51" s="278" t="n">
        <f aca="false">(BQ51-BP51)/BP51</f>
        <v>-0.161262545794351</v>
      </c>
      <c r="BS51" s="277" t="n">
        <v>17694.6285940445</v>
      </c>
      <c r="BT51" s="277" t="n">
        <v>17711.8096589108</v>
      </c>
      <c r="BU51" s="278" t="n">
        <f aca="false">(BT51-BS51)/BS51</f>
        <v>0.000970976292326999</v>
      </c>
    </row>
    <row r="52" customFormat="false" ht="12.75" hidden="false" customHeight="false" outlineLevel="0" collapsed="false">
      <c r="AL52" s="289" t="s">
        <v>85</v>
      </c>
      <c r="AM52" s="161" t="n">
        <f aca="false">SUM(AM34:AM51)</f>
        <v>1017414.21962741</v>
      </c>
      <c r="AN52" s="161" t="n">
        <f aca="false">SUM(AN34:AN51)</f>
        <v>339888.790385397</v>
      </c>
      <c r="AO52" s="161" t="n">
        <f aca="false">SUM(AO34:AO51)</f>
        <v>129336.960666501</v>
      </c>
      <c r="AP52" s="161" t="n">
        <f aca="false">SUM(AP34:AP51)</f>
        <v>339888.790385397</v>
      </c>
      <c r="AQ52" s="161" t="n">
        <f aca="false">SUM(AQ34:AQ51)</f>
        <v>286686.199651691</v>
      </c>
      <c r="AR52" s="161" t="n">
        <v>6.70552253723145E-008</v>
      </c>
      <c r="AS52" s="161" t="n">
        <v>-157349238.98519</v>
      </c>
      <c r="AT52" s="274" t="n">
        <f aca="false">(AN52+AO52+AP52+AQ52)/(AN52+AP52+AM52)</f>
        <v>0.645655217537513</v>
      </c>
      <c r="BK52" s="275"/>
      <c r="BL52" s="276" t="s">
        <v>56</v>
      </c>
      <c r="BM52" s="277" t="n">
        <v>4053.8807093355</v>
      </c>
      <c r="BN52" s="277" t="n">
        <v>4307.5741844812</v>
      </c>
      <c r="BO52" s="278" t="n">
        <f aca="false">(((BN52-BM52)/BM52)*1000)/1000</f>
        <v>0.0625803997047757</v>
      </c>
      <c r="BP52" s="277" t="n">
        <v>3942.61694457228</v>
      </c>
      <c r="BQ52" s="277" t="n">
        <v>3298.56986446652</v>
      </c>
      <c r="BR52" s="278" t="n">
        <f aca="false">(BQ52-BP52)/BP52</f>
        <v>-0.163355225516496</v>
      </c>
      <c r="BS52" s="277" t="n">
        <v>20865.061254179</v>
      </c>
      <c r="BT52" s="277" t="n">
        <v>20884.2669711596</v>
      </c>
      <c r="BU52" s="278" t="n">
        <f aca="false">(BT52-BS52)/BS52</f>
        <v>0.000920472590357549</v>
      </c>
    </row>
    <row r="53" customFormat="false" ht="12.75" hidden="false" customHeight="false" outlineLevel="0" collapsed="false">
      <c r="AL53" s="288"/>
      <c r="AM53" s="288"/>
      <c r="AN53" s="288"/>
      <c r="AO53" s="288"/>
      <c r="AP53" s="288"/>
      <c r="AQ53" s="288"/>
      <c r="AR53" s="288"/>
      <c r="AS53" s="288"/>
      <c r="AT53" s="288"/>
      <c r="BK53" s="275"/>
      <c r="BL53" s="276" t="s">
        <v>65</v>
      </c>
      <c r="BM53" s="277" t="n">
        <v>3643.34731075215</v>
      </c>
      <c r="BN53" s="277" t="n">
        <v>3865.71324883845</v>
      </c>
      <c r="BO53" s="278" t="n">
        <f aca="false">(((BN53-BM53)/BM53)*1000)/1000</f>
        <v>0.0610334176569054</v>
      </c>
      <c r="BP53" s="277" t="n">
        <v>3690.12904657012</v>
      </c>
      <c r="BQ53" s="277" t="n">
        <v>3118.78268209775</v>
      </c>
      <c r="BR53" s="278" t="n">
        <f aca="false">(BQ53-BP53)/BP53</f>
        <v>-0.154830998391079</v>
      </c>
      <c r="BS53" s="277" t="n">
        <v>17756.886549855</v>
      </c>
      <c r="BT53" s="277" t="n">
        <v>17774.1073729233</v>
      </c>
      <c r="BU53" s="278" t="n">
        <f aca="false">(BT53-BS53)/BS53</f>
        <v>0.000969810953058488</v>
      </c>
    </row>
    <row r="54" customFormat="false" ht="12.75" hidden="false" customHeight="false" outlineLevel="0" collapsed="false">
      <c r="AL54" s="288"/>
      <c r="AM54" s="288"/>
      <c r="AN54" s="288"/>
      <c r="AO54" s="288"/>
      <c r="AP54" s="288"/>
      <c r="AQ54" s="288"/>
      <c r="AR54" s="288"/>
      <c r="AS54" s="288"/>
      <c r="AT54" s="288"/>
      <c r="BK54" s="275"/>
      <c r="BL54" s="276" t="s">
        <v>66</v>
      </c>
      <c r="BM54" s="277" t="n">
        <v>4117.39456399006</v>
      </c>
      <c r="BN54" s="277" t="n">
        <v>4375.93474014069</v>
      </c>
      <c r="BO54" s="278" t="n">
        <f aca="false">(((BN54-BM54)/BM54)*1000)/1000</f>
        <v>0.062792178921053</v>
      </c>
      <c r="BP54" s="277" t="n">
        <v>4044.31486517359</v>
      </c>
      <c r="BQ54" s="277" t="n">
        <v>3386.68197294389</v>
      </c>
      <c r="BR54" s="278" t="n">
        <f aca="false">(BQ54-BP54)/BP54</f>
        <v>-0.162606749017665</v>
      </c>
      <c r="BS54" s="277" t="n">
        <v>18594.6057254671</v>
      </c>
      <c r="BT54" s="277" t="n">
        <v>18612.3615196519</v>
      </c>
      <c r="BU54" s="278" t="n">
        <f aca="false">(BT54-BS54)/BS54</f>
        <v>0.000954889522635776</v>
      </c>
    </row>
    <row r="55" customFormat="false" ht="12.75" hidden="false" customHeight="false" outlineLevel="0" collapsed="false">
      <c r="BK55" s="275" t="s">
        <v>79</v>
      </c>
      <c r="BL55" s="276" t="s">
        <v>48</v>
      </c>
      <c r="BM55" s="277" t="n">
        <v>7269.36662372139</v>
      </c>
      <c r="BN55" s="277" t="n">
        <v>6870.62317754665</v>
      </c>
      <c r="BO55" s="278" t="n">
        <f aca="false">(((BN55-BM55)/BM55)*1000)/1000</f>
        <v>-0.0548525706316083</v>
      </c>
      <c r="BP55" s="277" t="n">
        <v>12281.2185201668</v>
      </c>
      <c r="BQ55" s="277" t="n">
        <v>12444.2466848632</v>
      </c>
      <c r="BR55" s="278" t="n">
        <f aca="false">(BQ55-BP55)/BP55</f>
        <v>0.0132745919656722</v>
      </c>
      <c r="BS55" s="277" t="n">
        <v>24590.1893369481</v>
      </c>
      <c r="BT55" s="277" t="n">
        <v>24587.6939799143</v>
      </c>
      <c r="BU55" s="278" t="n">
        <f aca="false">(BT55-BS55)/BS55</f>
        <v>-0.000101477747876242</v>
      </c>
    </row>
    <row r="56" customFormat="false" ht="12.75" hidden="false" customHeight="false" outlineLevel="0" collapsed="false">
      <c r="BK56" s="275"/>
      <c r="BL56" s="276" t="s">
        <v>56</v>
      </c>
      <c r="BM56" s="277" t="n">
        <v>8997.00737951764</v>
      </c>
      <c r="BN56" s="277" t="n">
        <v>8536.72677666659</v>
      </c>
      <c r="BO56" s="278" t="n">
        <f aca="false">(((BN56-BM56)/BM56)*1000)/1000</f>
        <v>-0.0511593003579069</v>
      </c>
      <c r="BP56" s="277" t="n">
        <v>14463.4475090518</v>
      </c>
      <c r="BQ56" s="277" t="n">
        <v>14648.657715469</v>
      </c>
      <c r="BR56" s="278" t="n">
        <f aca="false">(BQ56-BP56)/BP56</f>
        <v>0.0128053983188454</v>
      </c>
      <c r="BS56" s="277" t="n">
        <v>20485.9990239038</v>
      </c>
      <c r="BT56" s="277" t="n">
        <v>20483.6883271898</v>
      </c>
      <c r="BU56" s="278" t="n">
        <f aca="false">(BT56-BS56)/BS56</f>
        <v>-0.000112793948259508</v>
      </c>
    </row>
    <row r="57" customFormat="false" ht="12.75" hidden="false" customHeight="false" outlineLevel="0" collapsed="false">
      <c r="J57" s="21" t="s">
        <v>97</v>
      </c>
      <c r="AV57" s="21" t="s">
        <v>98</v>
      </c>
      <c r="BK57" s="275"/>
      <c r="BL57" s="276" t="s">
        <v>65</v>
      </c>
      <c r="BM57" s="277" t="n">
        <v>8147.36055105731</v>
      </c>
      <c r="BN57" s="277" t="n">
        <v>7717.34367625683</v>
      </c>
      <c r="BO57" s="278" t="n">
        <f aca="false">(((BN57-BM57)/BM57)*1000)/1000</f>
        <v>-0.0527798999572535</v>
      </c>
      <c r="BP57" s="277" t="n">
        <v>13702.2480246641</v>
      </c>
      <c r="BQ57" s="277" t="n">
        <v>13886.8695798929</v>
      </c>
      <c r="BR57" s="278" t="n">
        <f aca="false">(BQ57-BP57)/BP57</f>
        <v>0.0134738150190066</v>
      </c>
      <c r="BS57" s="277" t="n">
        <v>20396.2286274462</v>
      </c>
      <c r="BT57" s="277" t="n">
        <v>20393.9219697823</v>
      </c>
      <c r="BU57" s="278" t="n">
        <f aca="false">(BT57-BS57)/BS57</f>
        <v>-0.000113092361633552</v>
      </c>
    </row>
    <row r="58" customFormat="false" ht="12.75" hidden="false" customHeight="false" outlineLevel="0" collapsed="false">
      <c r="J58" s="21" t="s">
        <v>44</v>
      </c>
      <c r="AV58" s="21" t="s">
        <v>44</v>
      </c>
      <c r="BK58" s="275"/>
      <c r="BL58" s="276" t="s">
        <v>66</v>
      </c>
      <c r="BM58" s="277" t="n">
        <v>8787.85175808421</v>
      </c>
      <c r="BN58" s="277" t="n">
        <v>8335.02110812569</v>
      </c>
      <c r="BO58" s="278" t="n">
        <f aca="false">(((BN58-BM58)/BM58)*1000)/1000</f>
        <v>-0.0515291634888987</v>
      </c>
      <c r="BP58" s="277" t="n">
        <v>12666.6433240726</v>
      </c>
      <c r="BQ58" s="277" t="n">
        <v>12835.9777158361</v>
      </c>
      <c r="BR58" s="278" t="n">
        <f aca="false">(BQ58-BP58)/BP58</f>
        <v>0.0133685292489217</v>
      </c>
      <c r="BS58" s="277" t="n">
        <v>14797.7352567019</v>
      </c>
      <c r="BT58" s="277" t="n">
        <v>14795.6804927119</v>
      </c>
      <c r="BU58" s="278" t="n">
        <f aca="false">(BT58-BS58)/BS58</f>
        <v>-0.000138856653018141</v>
      </c>
    </row>
    <row r="59" customFormat="false" ht="12.75" hidden="false" customHeight="false" outlineLevel="0" collapsed="false">
      <c r="BK59" s="275" t="s">
        <v>80</v>
      </c>
      <c r="BL59" s="276" t="s">
        <v>48</v>
      </c>
      <c r="BM59" s="277" t="n">
        <v>5037.39868224942</v>
      </c>
      <c r="BN59" s="277" t="n">
        <v>4900.07622794476</v>
      </c>
      <c r="BO59" s="278" t="n">
        <f aca="false">(((BN59-BM59)/BM59)*1000)/1000</f>
        <v>-0.0272605888409341</v>
      </c>
      <c r="BP59" s="277" t="n">
        <v>3769.46010652194</v>
      </c>
      <c r="BQ59" s="277" t="n">
        <v>3680.71941883135</v>
      </c>
      <c r="BR59" s="278" t="n">
        <f aca="false">(BQ59-BP59)/BP59</f>
        <v>-0.0235420153504366</v>
      </c>
      <c r="BS59" s="277" t="n">
        <v>9698.78083439036</v>
      </c>
      <c r="BT59" s="277" t="n">
        <v>9992.68656904306</v>
      </c>
      <c r="BU59" s="278" t="n">
        <f aca="false">(BT59-BS59)/BS59</f>
        <v>0.0303033690183573</v>
      </c>
    </row>
    <row r="60" customFormat="false" ht="12.75" hidden="false" customHeight="false" outlineLevel="0" collapsed="false">
      <c r="BK60" s="275"/>
      <c r="BL60" s="276" t="s">
        <v>56</v>
      </c>
      <c r="BM60" s="277" t="n">
        <v>6077.52282127272</v>
      </c>
      <c r="BN60" s="277" t="n">
        <v>5924.58469225462</v>
      </c>
      <c r="BO60" s="278" t="n">
        <f aca="false">(((BN60-BM60)/BM60)*1000)/1000</f>
        <v>-0.0251645503465308</v>
      </c>
      <c r="BP60" s="277" t="n">
        <v>4557.34762620803</v>
      </c>
      <c r="BQ60" s="277" t="n">
        <v>4451.44451177719</v>
      </c>
      <c r="BR60" s="278" t="n">
        <f aca="false">(BQ60-BP60)/BP60</f>
        <v>-0.0232378837685791</v>
      </c>
      <c r="BS60" s="277" t="n">
        <v>9847.69257347526</v>
      </c>
      <c r="BT60" s="277" t="n">
        <v>10143.8997422424</v>
      </c>
      <c r="BU60" s="278" t="n">
        <f aca="false">(BT60-BS60)/BS60</f>
        <v>0.0300788399472399</v>
      </c>
    </row>
    <row r="61" customFormat="false" ht="12.75" hidden="false" customHeight="false" outlineLevel="0" collapsed="false">
      <c r="BK61" s="275"/>
      <c r="BL61" s="276" t="s">
        <v>65</v>
      </c>
      <c r="BM61" s="277" t="n">
        <v>5341.33106053545</v>
      </c>
      <c r="BN61" s="277" t="n">
        <v>5199.44558439894</v>
      </c>
      <c r="BO61" s="278" t="n">
        <f aca="false">(((BN61-BM61)/BM61)*1000)/1000</f>
        <v>-0.0265636925568684</v>
      </c>
      <c r="BP61" s="277" t="n">
        <v>4256.96143261422</v>
      </c>
      <c r="BQ61" s="277" t="n">
        <v>4156.07756006516</v>
      </c>
      <c r="BR61" s="278" t="n">
        <f aca="false">(BQ61-BP61)/BP61</f>
        <v>-0.0236985639043263</v>
      </c>
      <c r="BS61" s="277" t="n">
        <v>8418.50307762379</v>
      </c>
      <c r="BT61" s="277" t="n">
        <v>8692.6220921459</v>
      </c>
      <c r="BU61" s="278" t="n">
        <f aca="false">(BT61-BS61)/BS61</f>
        <v>0.0325614912763656</v>
      </c>
    </row>
    <row r="62" customFormat="false" ht="12.75" hidden="false" customHeight="false" outlineLevel="0" collapsed="false">
      <c r="BK62" s="275"/>
      <c r="BL62" s="276" t="s">
        <v>66</v>
      </c>
      <c r="BM62" s="277" t="n">
        <v>4704.76157934749</v>
      </c>
      <c r="BN62" s="277" t="n">
        <v>4572.43309893657</v>
      </c>
      <c r="BO62" s="278" t="n">
        <f aca="false">(((BN62-BM62)/BM62)*1000)/1000</f>
        <v>-0.0281265008181926</v>
      </c>
      <c r="BP62" s="277" t="n">
        <v>4146.28321323821</v>
      </c>
      <c r="BQ62" s="277" t="n">
        <v>4047.29323626198</v>
      </c>
      <c r="BR62" s="278" t="n">
        <f aca="false">(BQ62-BP62)/BP62</f>
        <v>-0.0238743886718044</v>
      </c>
      <c r="BS62" s="277" t="n">
        <v>8788.96642851795</v>
      </c>
      <c r="BT62" s="277" t="n">
        <v>9068.81096205657</v>
      </c>
      <c r="BU62" s="278" t="n">
        <f aca="false">(BT62-BS62)/BS62</f>
        <v>0.0318404371907253</v>
      </c>
    </row>
    <row r="63" customFormat="false" ht="12.75" hidden="false" customHeight="false" outlineLevel="0" collapsed="false">
      <c r="BK63" s="275" t="s">
        <v>81</v>
      </c>
      <c r="BL63" s="276" t="s">
        <v>48</v>
      </c>
      <c r="BM63" s="277" t="n">
        <v>3578.24155363113</v>
      </c>
      <c r="BN63" s="277" t="n">
        <v>3385.06058679492</v>
      </c>
      <c r="BO63" s="278" t="n">
        <f aca="false">(((BN63-BM63)/BM63)*1000)/1000</f>
        <v>-0.0539876819216332</v>
      </c>
      <c r="BP63" s="277" t="n">
        <v>2672.4984790461</v>
      </c>
      <c r="BQ63" s="277" t="n">
        <v>2828.27736891092</v>
      </c>
      <c r="BR63" s="278" t="n">
        <f aca="false">(BQ63-BP63)/BP63</f>
        <v>0.0582896084267998</v>
      </c>
      <c r="BS63" s="277" t="n">
        <v>4361.64668227161</v>
      </c>
      <c r="BT63" s="277" t="n">
        <v>4483.26627788645</v>
      </c>
      <c r="BU63" s="278" t="n">
        <f aca="false">(BT63-BS63)/BS63</f>
        <v>0.0278838714995358</v>
      </c>
    </row>
    <row r="64" customFormat="false" ht="12.75" hidden="false" customHeight="false" outlineLevel="0" collapsed="false">
      <c r="BK64" s="275"/>
      <c r="BL64" s="276" t="s">
        <v>56</v>
      </c>
      <c r="BM64" s="277" t="n">
        <v>3499.54630314387</v>
      </c>
      <c r="BN64" s="277" t="n">
        <v>3308.14823094444</v>
      </c>
      <c r="BO64" s="278" t="n">
        <f aca="false">(((BN64-BM64)/BM64)*1000)/1000</f>
        <v>-0.0546922531150629</v>
      </c>
      <c r="BP64" s="277" t="n">
        <v>2641.89747573314</v>
      </c>
      <c r="BQ64" s="277" t="n">
        <v>2788.57921295066</v>
      </c>
      <c r="BR64" s="278" t="n">
        <f aca="false">(BQ64-BP64)/BP64</f>
        <v>0.0555213586313839</v>
      </c>
      <c r="BS64" s="277" t="n">
        <v>6436.65830383205</v>
      </c>
      <c r="BT64" s="277" t="n">
        <v>6597.01764820219</v>
      </c>
      <c r="BU64" s="278" t="n">
        <f aca="false">(BT64-BS64)/BS64</f>
        <v>0.0249134468229675</v>
      </c>
    </row>
    <row r="65" customFormat="false" ht="12.75" hidden="false" customHeight="false" outlineLevel="0" collapsed="false">
      <c r="BK65" s="275"/>
      <c r="BL65" s="276" t="s">
        <v>65</v>
      </c>
      <c r="BM65" s="277" t="n">
        <v>3420.06745495972</v>
      </c>
      <c r="BN65" s="277" t="n">
        <v>3230.47003033798</v>
      </c>
      <c r="BO65" s="278" t="n">
        <f aca="false">(((BN65-BM65)/BM65)*1000)/1000</f>
        <v>-0.0554367500403516</v>
      </c>
      <c r="BP65" s="277" t="n">
        <v>2682.88905355573</v>
      </c>
      <c r="BQ65" s="277" t="n">
        <v>2825.5157354729</v>
      </c>
      <c r="BR65" s="278" t="n">
        <f aca="false">(BQ65-BP65)/BP65</f>
        <v>0.0531616026865282</v>
      </c>
      <c r="BS65" s="277" t="n">
        <v>5877.55154406134</v>
      </c>
      <c r="BT65" s="277" t="n">
        <v>6027.47255874896</v>
      </c>
      <c r="BU65" s="278" t="n">
        <f aca="false">(BT65-BS65)/BS65</f>
        <v>0.0255073925874958</v>
      </c>
    </row>
    <row r="66" customFormat="false" ht="12.75" hidden="false" customHeight="false" outlineLevel="0" collapsed="false">
      <c r="BK66" s="275"/>
      <c r="BL66" s="276" t="s">
        <v>66</v>
      </c>
      <c r="BM66" s="277" t="n">
        <v>2757.42490814164</v>
      </c>
      <c r="BN66" s="277" t="n">
        <v>2582.84010290302</v>
      </c>
      <c r="BO66" s="278" t="n">
        <f aca="false">(((BN66-BM66)/BM66)*1000)/1000</f>
        <v>-0.0633144368585105</v>
      </c>
      <c r="BP66" s="277" t="n">
        <v>2110.85059383846</v>
      </c>
      <c r="BQ66" s="277" t="n">
        <v>2241.11619699859</v>
      </c>
      <c r="BR66" s="278" t="n">
        <f aca="false">(BQ66-BP66)/BP66</f>
        <v>0.0617123748788183</v>
      </c>
      <c r="BS66" s="277" t="n">
        <v>3597.43449483501</v>
      </c>
      <c r="BT66" s="277" t="n">
        <v>3704.7865134255</v>
      </c>
      <c r="BU66" s="278" t="n">
        <f aca="false">(BT66-BS66)/BS66</f>
        <v>0.0298412712572313</v>
      </c>
    </row>
    <row r="67" customFormat="false" ht="12.75" hidden="false" customHeight="false" outlineLevel="0" collapsed="false">
      <c r="BK67" s="275" t="s">
        <v>83</v>
      </c>
      <c r="BL67" s="276" t="s">
        <v>48</v>
      </c>
      <c r="BM67" s="277" t="n">
        <v>5674.28898087925</v>
      </c>
      <c r="BN67" s="277" t="n">
        <v>5490.37104513917</v>
      </c>
      <c r="BO67" s="278" t="n">
        <f aca="false">(((BN67-BM67)/BM67)*1000)/1000</f>
        <v>-0.03241250778024</v>
      </c>
      <c r="BP67" s="277" t="n">
        <v>7248.49055025311</v>
      </c>
      <c r="BQ67" s="277" t="n">
        <v>7138.8244991677</v>
      </c>
      <c r="BR67" s="278" t="n">
        <f aca="false">(BQ67-BP67)/BP67</f>
        <v>-0.0151295018356042</v>
      </c>
      <c r="BS67" s="277" t="n">
        <v>14417.5739475534</v>
      </c>
      <c r="BT67" s="277" t="n">
        <v>14486.6608190795</v>
      </c>
      <c r="BU67" s="278" t="n">
        <f aca="false">(BT67-BS67)/BS67</f>
        <v>0.00479185137370295</v>
      </c>
    </row>
    <row r="68" customFormat="false" ht="12.75" hidden="false" customHeight="false" outlineLevel="0" collapsed="false">
      <c r="BK68" s="275"/>
      <c r="BL68" s="276" t="s">
        <v>56</v>
      </c>
      <c r="BM68" s="277" t="n">
        <v>7330.67157638439</v>
      </c>
      <c r="BN68" s="277" t="n">
        <v>7089.32673269561</v>
      </c>
      <c r="BO68" s="278" t="n">
        <f aca="false">(((BN68-BM68)/BM68)*1000)/1000</f>
        <v>-0.0329226103193965</v>
      </c>
      <c r="BP68" s="277" t="n">
        <v>6547.32141779589</v>
      </c>
      <c r="BQ68" s="277" t="n">
        <v>6454.10160596693</v>
      </c>
      <c r="BR68" s="278" t="n">
        <f aca="false">(BQ68-BP68)/BP68</f>
        <v>-0.0142378548234376</v>
      </c>
      <c r="BS68" s="277" t="n">
        <v>13397.8444778561</v>
      </c>
      <c r="BT68" s="277" t="n">
        <v>13463.9025561109</v>
      </c>
      <c r="BU68" s="278" t="n">
        <f aca="false">(BT68-BS68)/BS68</f>
        <v>0.00493050045206553</v>
      </c>
    </row>
    <row r="69" customFormat="false" ht="12.75" hidden="false" customHeight="false" outlineLevel="0" collapsed="false">
      <c r="BK69" s="275"/>
      <c r="BL69" s="276" t="s">
        <v>65</v>
      </c>
      <c r="BM69" s="277" t="n">
        <v>6280.28261338113</v>
      </c>
      <c r="BN69" s="277" t="n">
        <v>6075.35483326957</v>
      </c>
      <c r="BO69" s="278" t="n">
        <f aca="false">(((BN69-BM69)/BM69)*1000)/1000</f>
        <v>-0.0326303436846813</v>
      </c>
      <c r="BP69" s="277" t="n">
        <v>5645.48751327822</v>
      </c>
      <c r="BQ69" s="277" t="n">
        <v>5572.02412379895</v>
      </c>
      <c r="BR69" s="278" t="n">
        <f aca="false">(BQ69-BP69)/BP69</f>
        <v>-0.0130127627253602</v>
      </c>
      <c r="BS69" s="277" t="n">
        <v>15463.1193531924</v>
      </c>
      <c r="BT69" s="277" t="n">
        <v>15535.3116963004</v>
      </c>
      <c r="BU69" s="278" t="n">
        <f aca="false">(BT69-BS69)/BS69</f>
        <v>0.00466867916227303</v>
      </c>
    </row>
    <row r="70" customFormat="false" ht="12.75" hidden="false" customHeight="false" outlineLevel="0" collapsed="false">
      <c r="BK70" s="275"/>
      <c r="BL70" s="276" t="s">
        <v>66</v>
      </c>
      <c r="BM70" s="277" t="n">
        <v>7178.05095782836</v>
      </c>
      <c r="BN70" s="277" t="n">
        <v>6941.99748235165</v>
      </c>
      <c r="BO70" s="278" t="n">
        <f aca="false">(((BN70-BM70)/BM70)*1000)/1000</f>
        <v>-0.0328854555175964</v>
      </c>
      <c r="BP70" s="277" t="n">
        <v>7115.05654857877</v>
      </c>
      <c r="BQ70" s="277" t="n">
        <v>7007.63753124881</v>
      </c>
      <c r="BR70" s="278" t="n">
        <f aca="false">(BQ70-BP70)/BP70</f>
        <v>-0.0150974228520248</v>
      </c>
      <c r="BS70" s="277" t="n">
        <v>13780.4735284206</v>
      </c>
      <c r="BT70" s="277" t="n">
        <v>13847.6680887799</v>
      </c>
      <c r="BU70" s="278" t="n">
        <f aca="false">(BT70-BS70)/BS70</f>
        <v>0.0048760704935643</v>
      </c>
    </row>
    <row r="71" customFormat="false" ht="12.75" hidden="false" customHeight="false" outlineLevel="0" collapsed="false">
      <c r="BK71" s="290" t="s">
        <v>84</v>
      </c>
      <c r="BL71" s="276" t="s">
        <v>48</v>
      </c>
      <c r="BM71" s="277" t="n">
        <v>1549.61616339379</v>
      </c>
      <c r="BN71" s="277" t="n">
        <v>1540.53731585878</v>
      </c>
      <c r="BO71" s="278" t="n">
        <f aca="false">(((BN71-BM71)/BM71)*1000)/1000</f>
        <v>-0.005858771836199</v>
      </c>
      <c r="BP71" s="277" t="n">
        <v>1344.19217847768</v>
      </c>
      <c r="BQ71" s="277" t="n">
        <v>1367.91649710997</v>
      </c>
      <c r="BR71" s="278" t="n">
        <f aca="false">(BQ71-BP71)/BP71</f>
        <v>0.017649499091087</v>
      </c>
      <c r="BS71" s="277" t="n">
        <v>1742.6474188142</v>
      </c>
      <c r="BT71" s="277" t="n">
        <v>1772.27155091548</v>
      </c>
      <c r="BU71" s="278" t="n">
        <f aca="false">(BT71-BS71)/BS71</f>
        <v>0.0169994984535865</v>
      </c>
    </row>
    <row r="72" customFormat="false" ht="12.75" hidden="false" customHeight="false" outlineLevel="0" collapsed="false">
      <c r="BK72" s="290"/>
      <c r="BL72" s="276" t="s">
        <v>56</v>
      </c>
      <c r="BM72" s="277" t="n">
        <v>1671.39946837818</v>
      </c>
      <c r="BN72" s="277" t="n">
        <v>1661.84884639615</v>
      </c>
      <c r="BO72" s="278" t="n">
        <f aca="false">(((BN72-BM72)/BM72)*1000)/1000</f>
        <v>-0.00571414683486224</v>
      </c>
      <c r="BP72" s="277" t="n">
        <v>1488.21136899531</v>
      </c>
      <c r="BQ72" s="277" t="n">
        <v>1502.29999269814</v>
      </c>
      <c r="BR72" s="278" t="n">
        <f aca="false">(BQ72-BP72)/BP72</f>
        <v>0.0094668163382877</v>
      </c>
      <c r="BS72" s="277" t="n">
        <v>3737.86714969931</v>
      </c>
      <c r="BT72" s="277" t="n">
        <v>3778.90757733914</v>
      </c>
      <c r="BU72" s="278" t="n">
        <f aca="false">(BT72-BS72)/BS72</f>
        <v>0.0109796378512616</v>
      </c>
    </row>
    <row r="73" customFormat="false" ht="12.75" hidden="false" customHeight="false" outlineLevel="0" collapsed="false">
      <c r="BK73" s="290"/>
      <c r="BL73" s="276" t="s">
        <v>65</v>
      </c>
      <c r="BM73" s="277" t="n">
        <v>1628.09332993045</v>
      </c>
      <c r="BN73" s="277" t="n">
        <v>1618.71047092317</v>
      </c>
      <c r="BO73" s="278" t="n">
        <f aca="false">(((BN73-BM73)/BM73)*1000)/1000</f>
        <v>-0.00576309652204002</v>
      </c>
      <c r="BP73" s="277" t="n">
        <v>1543.98480420126</v>
      </c>
      <c r="BQ73" s="277" t="n">
        <v>1555.08222281414</v>
      </c>
      <c r="BR73" s="278" t="n">
        <f aca="false">(BQ73-BP73)/BP73</f>
        <v>0.00718751802652452</v>
      </c>
      <c r="BS73" s="277" t="n">
        <v>1710.86917285969</v>
      </c>
      <c r="BT73" s="277" t="n">
        <v>1740.31147544019</v>
      </c>
      <c r="BU73" s="278" t="n">
        <f aca="false">(BT73-BS73)/BS73</f>
        <v>0.0172089736886708</v>
      </c>
    </row>
    <row r="74" customFormat="false" ht="12.75" hidden="false" customHeight="false" outlineLevel="0" collapsed="false">
      <c r="BK74" s="290"/>
      <c r="BL74" s="291" t="s">
        <v>66</v>
      </c>
      <c r="BM74" s="277" t="n">
        <v>1973.67002411328</v>
      </c>
      <c r="BN74" s="277" t="n">
        <v>1962.94844093671</v>
      </c>
      <c r="BO74" s="278" t="n">
        <f aca="false">(((BN74-BM74)/BM74)*1000)/1000</f>
        <v>-0.00543230785571005</v>
      </c>
      <c r="BP74" s="277" t="n">
        <v>1799.62948686345</v>
      </c>
      <c r="BQ74" s="277" t="n">
        <v>1815.60790802079</v>
      </c>
      <c r="BR74" s="278" t="n">
        <f aca="false">(BQ74-BP74)/BP74</f>
        <v>0.00887872824599024</v>
      </c>
      <c r="BS74" s="277" t="n">
        <v>1239.3123696268</v>
      </c>
      <c r="BT74" s="277" t="n">
        <v>1266.05650731569</v>
      </c>
      <c r="BU74" s="278" t="n">
        <f aca="false">(BT74-BS74)/BS74</f>
        <v>0.021579819861675</v>
      </c>
    </row>
    <row r="75" customFormat="false" ht="12.75" hidden="false" customHeight="false" outlineLevel="0" collapsed="false">
      <c r="BK75" s="292" t="s">
        <v>292</v>
      </c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</row>
    <row r="76" customFormat="false" ht="12.75" hidden="false" customHeight="false" outlineLevel="0" collapsed="false"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</row>
  </sheetData>
  <mergeCells count="46">
    <mergeCell ref="R5:R6"/>
    <mergeCell ref="S5:T5"/>
    <mergeCell ref="U5:V5"/>
    <mergeCell ref="W5:X5"/>
    <mergeCell ref="Y5:AA5"/>
    <mergeCell ref="AL5:AL6"/>
    <mergeCell ref="AM5:AM6"/>
    <mergeCell ref="AN5:AO5"/>
    <mergeCell ref="AP5:AQ5"/>
    <mergeCell ref="AR5:AS5"/>
    <mergeCell ref="AT5:AT6"/>
    <mergeCell ref="BM5:BO5"/>
    <mergeCell ref="BP5:BR5"/>
    <mergeCell ref="BS5:BU5"/>
    <mergeCell ref="AN6:AO6"/>
    <mergeCell ref="AP6:AQ6"/>
    <mergeCell ref="AR6:AS6"/>
    <mergeCell ref="BK7:BK10"/>
    <mergeCell ref="BK11:BK14"/>
    <mergeCell ref="BK15:BK18"/>
    <mergeCell ref="BK19:BK22"/>
    <mergeCell ref="BK23:BK26"/>
    <mergeCell ref="AL26:AT27"/>
    <mergeCell ref="BK27:BK30"/>
    <mergeCell ref="BK31:BK34"/>
    <mergeCell ref="AL32:AL33"/>
    <mergeCell ref="AM32:AM33"/>
    <mergeCell ref="AN32:AO32"/>
    <mergeCell ref="AP32:AQ32"/>
    <mergeCell ref="AR32:AS32"/>
    <mergeCell ref="AT32:AT33"/>
    <mergeCell ref="AN33:AO33"/>
    <mergeCell ref="AP33:AQ33"/>
    <mergeCell ref="AR33:AS33"/>
    <mergeCell ref="BK35:BK38"/>
    <mergeCell ref="BK39:BK42"/>
    <mergeCell ref="BK43:BK46"/>
    <mergeCell ref="BK47:BK50"/>
    <mergeCell ref="BK51:BK54"/>
    <mergeCell ref="AL53:AT54"/>
    <mergeCell ref="BK55:BK58"/>
    <mergeCell ref="BK59:BK62"/>
    <mergeCell ref="BK63:BK66"/>
    <mergeCell ref="BK67:BK70"/>
    <mergeCell ref="BK71:BK74"/>
    <mergeCell ref="BK75:BU76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Q24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RowHeight="12.75" zeroHeight="false" outlineLevelRow="0" outlineLevelCol="0"/>
  <cols>
    <col collapsed="false" customWidth="true" hidden="false" outlineLevel="0" max="1" min="1" style="0" width="3.41"/>
    <col collapsed="false" customWidth="true" hidden="false" outlineLevel="0" max="2" min="2" style="0" width="10.27"/>
    <col collapsed="false" customWidth="true" hidden="false" outlineLevel="0" max="3" min="3" style="0" width="5.84"/>
    <col collapsed="false" customWidth="true" hidden="false" outlineLevel="0" max="4" min="4" style="0" width="7.41"/>
    <col collapsed="false" customWidth="true" hidden="false" outlineLevel="0" max="5" min="5" style="0" width="12.55"/>
    <col collapsed="false" customWidth="true" hidden="false" outlineLevel="0" max="6" min="6" style="0" width="12.69"/>
    <col collapsed="false" customWidth="true" hidden="false" outlineLevel="0" max="7" min="7" style="0" width="13.12"/>
    <col collapsed="false" customWidth="true" hidden="false" outlineLevel="0" max="8" min="8" style="0" width="2.7"/>
    <col collapsed="false" customWidth="true" hidden="false" outlineLevel="0" max="9" min="9" style="0" width="9.98"/>
    <col collapsed="false" customWidth="true" hidden="false" outlineLevel="0" max="10" min="10" style="0" width="5.84"/>
    <col collapsed="false" customWidth="true" hidden="false" outlineLevel="0" max="11" min="11" style="0" width="8.4"/>
    <col collapsed="false" customWidth="true" hidden="false" outlineLevel="0" max="12" min="12" style="0" width="11.04"/>
    <col collapsed="false" customWidth="true" hidden="false" outlineLevel="0" max="13" min="13" style="0" width="12.98"/>
    <col collapsed="false" customWidth="true" hidden="false" outlineLevel="0" max="14" min="14" style="0" width="15.12"/>
    <col collapsed="false" customWidth="true" hidden="false" outlineLevel="0" max="15" min="15" style="0" width="3.56"/>
    <col collapsed="false" customWidth="true" hidden="false" outlineLevel="0" max="1025" min="16" style="0" width="11.04"/>
  </cols>
  <sheetData>
    <row r="2" customFormat="false" ht="18" hidden="false" customHeight="false" outlineLevel="0" collapsed="false">
      <c r="B2" s="6"/>
    </row>
    <row r="3" customFormat="false" ht="28.5" hidden="false" customHeight="false" outlineLevel="0" collapsed="false">
      <c r="B3" s="7" t="s">
        <v>1</v>
      </c>
      <c r="P3" s="8"/>
      <c r="Q3" s="8"/>
    </row>
    <row r="4" customFormat="false" ht="9.75" hidden="false" customHeight="true" outlineLevel="0" collapsed="false">
      <c r="D4" s="9"/>
      <c r="O4" s="8"/>
      <c r="P4" s="8"/>
    </row>
    <row r="5" customFormat="false" ht="13.5" hidden="false" customHeight="false" outlineLevel="0" collapsed="false">
      <c r="E5" s="10"/>
    </row>
    <row r="6" customFormat="false" ht="24.75" hidden="false" customHeight="false" outlineLevel="0" collapsed="false">
      <c r="C6" s="11" t="s">
        <v>2</v>
      </c>
      <c r="D6" s="11"/>
      <c r="E6" s="11"/>
      <c r="F6" s="11"/>
      <c r="G6" s="11"/>
      <c r="H6" s="11"/>
      <c r="J6" s="11" t="s">
        <v>3</v>
      </c>
      <c r="K6" s="11"/>
      <c r="L6" s="11"/>
      <c r="M6" s="11"/>
      <c r="N6" s="11"/>
      <c r="O6" s="11"/>
    </row>
    <row r="7" customFormat="false" ht="15.75" hidden="false" customHeight="false" outlineLevel="0" collapsed="false">
      <c r="C7" s="12"/>
      <c r="D7" s="13" t="s">
        <v>4</v>
      </c>
      <c r="E7" s="13"/>
      <c r="F7" s="13"/>
      <c r="G7" s="13"/>
      <c r="H7" s="14"/>
      <c r="J7" s="12"/>
      <c r="K7" s="15" t="s">
        <v>4</v>
      </c>
      <c r="L7" s="15"/>
      <c r="M7" s="15"/>
      <c r="N7" s="16"/>
      <c r="O7" s="14"/>
    </row>
    <row r="8" customFormat="false" ht="12.75" hidden="false" customHeight="false" outlineLevel="0" collapsed="false">
      <c r="C8" s="17"/>
      <c r="E8" s="18" t="s">
        <v>5</v>
      </c>
      <c r="F8" s="18"/>
      <c r="G8" s="18"/>
      <c r="H8" s="18"/>
      <c r="I8" s="19"/>
      <c r="J8" s="17"/>
      <c r="L8" s="20" t="s">
        <v>5</v>
      </c>
      <c r="M8" s="20"/>
      <c r="N8" s="20"/>
      <c r="O8" s="18"/>
    </row>
    <row r="9" customFormat="false" ht="12.75" hidden="false" customHeight="false" outlineLevel="0" collapsed="false">
      <c r="C9" s="17"/>
      <c r="E9" s="18" t="s">
        <v>6</v>
      </c>
      <c r="F9" s="18"/>
      <c r="G9" s="18"/>
      <c r="H9" s="18"/>
      <c r="I9" s="19"/>
      <c r="J9" s="17"/>
      <c r="L9" s="20" t="s">
        <v>6</v>
      </c>
      <c r="M9" s="20"/>
      <c r="N9" s="20"/>
      <c r="O9" s="18"/>
    </row>
    <row r="10" customFormat="false" ht="12.75" hidden="false" customHeight="false" outlineLevel="0" collapsed="false">
      <c r="C10" s="17"/>
      <c r="E10" s="18" t="s">
        <v>7</v>
      </c>
      <c r="F10" s="18"/>
      <c r="G10" s="18"/>
      <c r="H10" s="18"/>
      <c r="J10" s="17"/>
      <c r="L10" s="21" t="s">
        <v>7</v>
      </c>
      <c r="M10" s="21"/>
      <c r="N10" s="21"/>
      <c r="O10" s="22"/>
    </row>
    <row r="11" customFormat="false" ht="12.75" hidden="false" customHeight="false" outlineLevel="0" collapsed="false">
      <c r="C11" s="17"/>
      <c r="H11" s="22"/>
      <c r="J11" s="17"/>
      <c r="O11" s="22"/>
    </row>
    <row r="12" customFormat="false" ht="15.75" hidden="false" customHeight="false" outlineLevel="0" collapsed="false">
      <c r="C12" s="23"/>
      <c r="D12" s="24"/>
      <c r="E12" s="24"/>
      <c r="F12" s="25"/>
      <c r="G12" s="25"/>
      <c r="H12" s="26"/>
      <c r="J12" s="23"/>
      <c r="K12" s="24"/>
      <c r="L12" s="24"/>
      <c r="M12" s="25"/>
      <c r="N12" s="25"/>
      <c r="O12" s="26"/>
    </row>
    <row r="13" customFormat="false" ht="13.5" hidden="false" customHeight="false" outlineLevel="0" collapsed="false">
      <c r="L13" s="10"/>
    </row>
    <row r="14" customFormat="false" ht="12.75" hidden="false" customHeight="false" outlineLevel="0" collapsed="false">
      <c r="L14" s="10"/>
    </row>
    <row r="15" customFormat="false" ht="13.5" hidden="false" customHeight="false" outlineLevel="0" collapsed="false"/>
    <row r="16" customFormat="false" ht="24.75" hidden="false" customHeight="false" outlineLevel="0" collapsed="false">
      <c r="C16" s="11" t="s">
        <v>8</v>
      </c>
      <c r="D16" s="11"/>
      <c r="E16" s="11"/>
      <c r="F16" s="11"/>
      <c r="G16" s="11"/>
      <c r="H16" s="11"/>
      <c r="J16" s="11" t="s">
        <v>9</v>
      </c>
      <c r="K16" s="11"/>
      <c r="L16" s="11"/>
      <c r="M16" s="11"/>
      <c r="N16" s="11"/>
      <c r="O16" s="11"/>
    </row>
    <row r="17" customFormat="false" ht="15.75" hidden="false" customHeight="false" outlineLevel="0" collapsed="false">
      <c r="C17" s="12"/>
      <c r="D17" s="27" t="s">
        <v>10</v>
      </c>
      <c r="E17" s="28"/>
      <c r="F17" s="16"/>
      <c r="G17" s="16"/>
      <c r="H17" s="14"/>
      <c r="J17" s="12"/>
      <c r="K17" s="13" t="s">
        <v>11</v>
      </c>
      <c r="L17" s="13"/>
      <c r="M17" s="13"/>
      <c r="N17" s="13"/>
      <c r="O17" s="14"/>
    </row>
    <row r="18" customFormat="false" ht="15" hidden="false" customHeight="false" outlineLevel="0" collapsed="false">
      <c r="C18" s="17"/>
      <c r="E18" s="18" t="s">
        <v>12</v>
      </c>
      <c r="F18" s="18"/>
      <c r="G18" s="18"/>
      <c r="H18" s="18"/>
      <c r="J18" s="17"/>
      <c r="K18" s="29" t="s">
        <v>13</v>
      </c>
      <c r="L18" s="29"/>
      <c r="M18" s="29"/>
      <c r="N18" s="29"/>
      <c r="O18" s="22"/>
    </row>
    <row r="19" customFormat="false" ht="15" hidden="false" customHeight="false" outlineLevel="0" collapsed="false">
      <c r="C19" s="17"/>
      <c r="E19" s="30"/>
      <c r="F19" s="30"/>
      <c r="G19" s="30"/>
      <c r="H19" s="18"/>
      <c r="J19" s="17"/>
      <c r="K19" s="27"/>
      <c r="L19" s="20" t="s">
        <v>14</v>
      </c>
      <c r="M19" s="20"/>
      <c r="N19" s="20"/>
      <c r="O19" s="22"/>
    </row>
    <row r="20" customFormat="false" ht="15" hidden="false" customHeight="false" outlineLevel="0" collapsed="false">
      <c r="C20" s="17"/>
      <c r="D20" s="29"/>
      <c r="E20" s="29"/>
      <c r="H20" s="22"/>
      <c r="J20" s="17"/>
      <c r="L20" s="21" t="s">
        <v>15</v>
      </c>
      <c r="O20" s="22"/>
    </row>
    <row r="21" customFormat="false" ht="15" hidden="false" customHeight="false" outlineLevel="0" collapsed="false">
      <c r="C21" s="17"/>
      <c r="D21" s="27"/>
      <c r="E21" s="18"/>
      <c r="F21" s="18"/>
      <c r="G21" s="18"/>
      <c r="H21" s="18"/>
      <c r="J21" s="17"/>
      <c r="K21" s="29" t="s">
        <v>16</v>
      </c>
      <c r="L21" s="29"/>
      <c r="M21" s="29"/>
      <c r="N21" s="29"/>
      <c r="O21" s="22"/>
    </row>
    <row r="22" customFormat="false" ht="12.75" hidden="false" customHeight="false" outlineLevel="0" collapsed="false">
      <c r="C22" s="17"/>
      <c r="E22" s="18"/>
      <c r="F22" s="18"/>
      <c r="G22" s="18"/>
      <c r="H22" s="18"/>
      <c r="J22" s="17"/>
      <c r="L22" s="20" t="s">
        <v>14</v>
      </c>
      <c r="M22" s="20"/>
      <c r="N22" s="20"/>
      <c r="O22" s="22"/>
    </row>
    <row r="23" customFormat="false" ht="13.5" hidden="false" customHeight="false" outlineLevel="0" collapsed="false">
      <c r="C23" s="23"/>
      <c r="D23" s="25"/>
      <c r="E23" s="25"/>
      <c r="F23" s="25"/>
      <c r="G23" s="25"/>
      <c r="H23" s="26"/>
      <c r="J23" s="23"/>
      <c r="K23" s="25"/>
      <c r="L23" s="31" t="s">
        <v>15</v>
      </c>
      <c r="M23" s="31"/>
      <c r="N23" s="31"/>
      <c r="O23" s="26"/>
    </row>
    <row r="24" customFormat="false" ht="13.5" hidden="false" customHeight="false" outlineLevel="0" collapsed="false"/>
  </sheetData>
  <mergeCells count="22">
    <mergeCell ref="C6:H6"/>
    <mergeCell ref="J6:O6"/>
    <mergeCell ref="D7:G7"/>
    <mergeCell ref="E8:H8"/>
    <mergeCell ref="L8:N8"/>
    <mergeCell ref="E9:H9"/>
    <mergeCell ref="L9:N9"/>
    <mergeCell ref="E10:H10"/>
    <mergeCell ref="D12:E12"/>
    <mergeCell ref="K12:L12"/>
    <mergeCell ref="C16:H16"/>
    <mergeCell ref="J16:O16"/>
    <mergeCell ref="K17:N17"/>
    <mergeCell ref="E18:H18"/>
    <mergeCell ref="K18:N18"/>
    <mergeCell ref="L19:N19"/>
    <mergeCell ref="D20:E20"/>
    <mergeCell ref="E21:H21"/>
    <mergeCell ref="K21:N21"/>
    <mergeCell ref="E22:H22"/>
    <mergeCell ref="L22:N22"/>
    <mergeCell ref="L23:N23"/>
  </mergeCells>
  <hyperlinks>
    <hyperlink ref="B3" location="c-intereg!A30" display="Portada"/>
    <hyperlink ref="E8" location="EXPT_VL!A1" display="Exportaciones inter-regionales 1995:1-2019:1"/>
    <hyperlink ref="L8" location="EXPT_TN!A1" display="Exportaciones inter-regionales 1995:1-2019:1"/>
    <hyperlink ref="E9" location="IMPT_VL!A1" display="Importaciones inter-regionales 1995:1-2019:1"/>
    <hyperlink ref="L9" location="IMPT_TN!A1" display="Importaciones inter-regionales 1995:1-2019:1"/>
    <hyperlink ref="E10" location="INTRA_VL!A1" display="Comercio intra-regional 1995:1-2019:1"/>
    <hyperlink ref="L10" location="INTRA_TN!A1" display="Comercio intra-regional 1995:1-2019:1"/>
    <hyperlink ref="K17" location="VAB!A1" display="VAB"/>
    <hyperlink ref="E18" location="PROD_E!A1" display="Producción efectiva 1995:1-2019:1"/>
    <hyperlink ref="L19" location="EXPV_RM!A1" display="Exportaciones inter-nacionales 1995:1-2019:1"/>
    <hyperlink ref="L20" location="IMPV_RM!A1" display="Importaciones inter-nacionales 1995:1-2019:1"/>
    <hyperlink ref="L22" location="EXPT_RM!A1" display="Exportaciones inter-nacionales 1995:1-2019:1"/>
    <hyperlink ref="L23" location="IMPT_RM!A1" display="Importaciones inter-nacionales 1995:1-2019:1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BH58"/>
  <sheetViews>
    <sheetView showFormulas="false" showGridLines="true" showRowColHeaders="false" showZeros="true" rightToLeft="false" tabSelected="false" showOutlineSymbols="true" defaultGridColor="true" view="normal" topLeftCell="BD1" colorId="64" zoomScale="100" zoomScaleNormal="100" zoomScalePageLayoutView="100" workbookViewId="0">
      <selection pane="topLeft" activeCell="B3" activeCellId="0" sqref="B3"/>
    </sheetView>
  </sheetViews>
  <sheetFormatPr defaultRowHeight="12.75" zeroHeight="false" outlineLevelRow="0" outlineLevelCol="0"/>
  <cols>
    <col collapsed="false" customWidth="true" hidden="false" outlineLevel="0" max="1" min="1" style="0" width="4.7"/>
    <col collapsed="false" customWidth="true" hidden="false" outlineLevel="0" max="1025" min="2" style="0" width="11.04"/>
  </cols>
  <sheetData>
    <row r="1" customFormat="false" ht="12.75" hidden="false" customHeight="false" outlineLevel="0" collapsed="false">
      <c r="B1" s="10" t="s">
        <v>288</v>
      </c>
    </row>
    <row r="3" customFormat="false" ht="12.75" hidden="false" customHeight="false" outlineLevel="0" collapsed="false">
      <c r="K3" s="21" t="s">
        <v>293</v>
      </c>
      <c r="R3" s="21" t="s">
        <v>35</v>
      </c>
      <c r="Y3" s="21" t="s">
        <v>100</v>
      </c>
      <c r="AM3" s="21" t="s">
        <v>101</v>
      </c>
      <c r="AU3" s="21" t="s">
        <v>102</v>
      </c>
      <c r="BH3" s="21" t="s">
        <v>39</v>
      </c>
    </row>
    <row r="4" customFormat="false" ht="12.75" hidden="false" customHeight="false" outlineLevel="0" collapsed="false">
      <c r="K4" s="21" t="s">
        <v>294</v>
      </c>
      <c r="R4" s="21" t="s">
        <v>103</v>
      </c>
      <c r="Y4" s="21" t="s">
        <v>104</v>
      </c>
      <c r="BH4" s="21" t="s">
        <v>103</v>
      </c>
    </row>
    <row r="5" customFormat="false" ht="12.75" hidden="false" customHeight="true" outlineLevel="0" collapsed="false">
      <c r="I5" s="125"/>
      <c r="Y5" s="255" t="n">
        <v>2007</v>
      </c>
      <c r="Z5" s="258" t="s">
        <v>105</v>
      </c>
      <c r="AA5" s="258"/>
      <c r="AB5" s="258" t="s">
        <v>106</v>
      </c>
      <c r="AC5" s="258"/>
      <c r="AD5" s="258" t="s">
        <v>107</v>
      </c>
      <c r="AE5" s="258"/>
      <c r="AF5" s="293" t="s">
        <v>50</v>
      </c>
      <c r="AG5" s="293"/>
      <c r="AH5" s="293"/>
      <c r="AI5" s="61"/>
      <c r="AJ5" s="61"/>
      <c r="AK5" s="61"/>
      <c r="AU5" s="255" t="n">
        <v>2007</v>
      </c>
      <c r="AV5" s="294" t="s">
        <v>51</v>
      </c>
      <c r="AW5" s="276" t="s">
        <v>52</v>
      </c>
      <c r="AX5" s="276"/>
      <c r="AY5" s="276" t="s">
        <v>53</v>
      </c>
      <c r="AZ5" s="276"/>
      <c r="BA5" s="276" t="s">
        <v>54</v>
      </c>
      <c r="BB5" s="276"/>
      <c r="BC5" s="294" t="s">
        <v>55</v>
      </c>
      <c r="BD5" s="123"/>
      <c r="BE5" s="123"/>
      <c r="BF5" s="123"/>
    </row>
    <row r="6" customFormat="false" ht="12.75" hidden="false" customHeight="false" outlineLevel="0" collapsed="false">
      <c r="I6" s="125"/>
      <c r="Y6" s="255"/>
      <c r="Z6" s="267" t="s">
        <v>291</v>
      </c>
      <c r="AA6" s="267" t="s">
        <v>58</v>
      </c>
      <c r="AB6" s="267" t="s">
        <v>291</v>
      </c>
      <c r="AC6" s="267" t="s">
        <v>58</v>
      </c>
      <c r="AD6" s="267" t="s">
        <v>291</v>
      </c>
      <c r="AE6" s="267" t="s">
        <v>58</v>
      </c>
      <c r="AF6" s="295" t="s">
        <v>59</v>
      </c>
      <c r="AG6" s="295" t="s">
        <v>60</v>
      </c>
      <c r="AH6" s="295" t="s">
        <v>61</v>
      </c>
      <c r="AI6" s="69"/>
      <c r="AJ6" s="69"/>
      <c r="AK6" s="69"/>
      <c r="AU6" s="255"/>
      <c r="AV6" s="294"/>
      <c r="AW6" s="296" t="s">
        <v>108</v>
      </c>
      <c r="AX6" s="297" t="s">
        <v>295</v>
      </c>
      <c r="AY6" s="296" t="s">
        <v>108</v>
      </c>
      <c r="AZ6" s="297" t="s">
        <v>109</v>
      </c>
      <c r="BA6" s="296" t="s">
        <v>108</v>
      </c>
      <c r="BB6" s="297" t="s">
        <v>295</v>
      </c>
      <c r="BC6" s="294"/>
      <c r="BD6" s="125"/>
      <c r="BE6" s="125"/>
      <c r="BF6" s="125"/>
    </row>
    <row r="7" customFormat="false" ht="12.75" hidden="false" customHeight="true" outlineLevel="0" collapsed="false">
      <c r="I7" s="298"/>
      <c r="Y7" s="267" t="s">
        <v>47</v>
      </c>
      <c r="Z7" s="279" t="n">
        <v>30387.4173887315</v>
      </c>
      <c r="AA7" s="279" t="n">
        <v>31509.8191652692</v>
      </c>
      <c r="AB7" s="279" t="n">
        <v>23393.4055789715</v>
      </c>
      <c r="AC7" s="279" t="n">
        <v>26140.882107215</v>
      </c>
      <c r="AD7" s="279" t="n">
        <v>19940.1168066372</v>
      </c>
      <c r="AE7" s="279" t="n">
        <v>21740.3173631902</v>
      </c>
      <c r="AF7" s="282" t="n">
        <v>-0.0369363991082034</v>
      </c>
      <c r="AG7" s="282" t="n">
        <v>-0.117446624817772</v>
      </c>
      <c r="AH7" s="299" t="n">
        <v>-0.0902803415852527</v>
      </c>
      <c r="AI7" s="77"/>
      <c r="AJ7" s="77"/>
      <c r="AK7" s="77"/>
      <c r="AU7" s="267" t="s">
        <v>47</v>
      </c>
      <c r="AV7" s="279" t="n">
        <v>20787.2785605487</v>
      </c>
      <c r="AW7" s="279" t="n">
        <v>30643.8014994203</v>
      </c>
      <c r="AX7" s="279" t="n">
        <v>16810.43096208</v>
      </c>
      <c r="AY7" s="279" t="n">
        <v>25796.1307658055</v>
      </c>
      <c r="AZ7" s="279" t="n">
        <v>27234.57950428</v>
      </c>
      <c r="BA7" s="279" t="n">
        <f aca="false">(AW7-AY7)</f>
        <v>4847.67073361483</v>
      </c>
      <c r="BB7" s="279" t="n">
        <f aca="false">(AX7-AZ7)</f>
        <v>-10424.1485422</v>
      </c>
      <c r="BC7" s="300" t="n">
        <f aca="false">(AW7+AX7+AY7+AZ7)/(AV7+AW7+AY7)</f>
        <v>1.30115980697893</v>
      </c>
      <c r="BD7" s="127"/>
      <c r="BE7" s="127"/>
      <c r="BF7" s="127"/>
    </row>
    <row r="8" customFormat="false" ht="12.75" hidden="false" customHeight="false" outlineLevel="0" collapsed="false">
      <c r="I8" s="298"/>
      <c r="Y8" s="267" t="s">
        <v>67</v>
      </c>
      <c r="Z8" s="279" t="n">
        <v>15054.4886453815</v>
      </c>
      <c r="AA8" s="279" t="n">
        <v>16135.3262234562</v>
      </c>
      <c r="AB8" s="279" t="n">
        <v>22367.2061429172</v>
      </c>
      <c r="AC8" s="279" t="n">
        <v>19548.8981264684</v>
      </c>
      <c r="AD8" s="279" t="n">
        <v>6435.2416131363</v>
      </c>
      <c r="AE8" s="279" t="n">
        <v>6321.76424190962</v>
      </c>
      <c r="AF8" s="282" t="n">
        <v>-0.0717950375821126</v>
      </c>
      <c r="AG8" s="282" t="n">
        <v>0.126001790229902</v>
      </c>
      <c r="AH8" s="299" t="n">
        <v>0.0176337390339847</v>
      </c>
      <c r="AI8" s="77"/>
      <c r="AJ8" s="77"/>
      <c r="AK8" s="77"/>
      <c r="AU8" s="267" t="s">
        <v>67</v>
      </c>
      <c r="AV8" s="279" t="n">
        <v>6100.77583434032</v>
      </c>
      <c r="AW8" s="279" t="n">
        <v>15775.6294194039</v>
      </c>
      <c r="AX8" s="279" t="n">
        <v>8480.77623242</v>
      </c>
      <c r="AY8" s="279" t="n">
        <v>19626.5768239803</v>
      </c>
      <c r="AZ8" s="279" t="n">
        <v>8010.51812402</v>
      </c>
      <c r="BA8" s="279" t="n">
        <f aca="false">(AW8-AY8)</f>
        <v>-3850.9474045764</v>
      </c>
      <c r="BB8" s="279" t="n">
        <f aca="false">(AX8-AZ8)</f>
        <v>470.258108399999</v>
      </c>
      <c r="BC8" s="300" t="n">
        <f aca="false">(AW8+AX8+AY8+AZ8)/(AV8+AW8+AY8)</f>
        <v>1.25035595039029</v>
      </c>
      <c r="BD8" s="127"/>
      <c r="BE8" s="127"/>
      <c r="BF8" s="127"/>
    </row>
    <row r="9" customFormat="false" ht="12.75" hidden="false" customHeight="true" outlineLevel="0" collapsed="false">
      <c r="I9" s="301"/>
      <c r="Y9" s="267" t="s">
        <v>68</v>
      </c>
      <c r="Z9" s="279" t="n">
        <v>8704.55225043104</v>
      </c>
      <c r="AA9" s="279" t="n">
        <v>8584.54391766644</v>
      </c>
      <c r="AB9" s="279" t="n">
        <v>8133.23972379101</v>
      </c>
      <c r="AC9" s="279" t="n">
        <v>9077.91395877641</v>
      </c>
      <c r="AD9" s="279" t="n">
        <v>4487.80199905277</v>
      </c>
      <c r="AE9" s="279" t="n">
        <v>4018.64526360391</v>
      </c>
      <c r="AF9" s="282" t="n">
        <v>0.0137868473083902</v>
      </c>
      <c r="AG9" s="282" t="n">
        <v>-0.116149808325713</v>
      </c>
      <c r="AH9" s="299" t="n">
        <v>0.104540426593661</v>
      </c>
      <c r="AI9" s="77"/>
      <c r="AJ9" s="77"/>
      <c r="AK9" s="77"/>
      <c r="AU9" s="267" t="s">
        <v>68</v>
      </c>
      <c r="AV9" s="279" t="n">
        <v>3395.16820560851</v>
      </c>
      <c r="AW9" s="279" t="n">
        <v>8469.13901392118</v>
      </c>
      <c r="AX9" s="279" t="n">
        <v>3187.13970027</v>
      </c>
      <c r="AY9" s="279" t="n">
        <v>8930.05292748098</v>
      </c>
      <c r="AZ9" s="279" t="n">
        <v>4786.59880368</v>
      </c>
      <c r="BA9" s="279" t="n">
        <f aca="false">(AW9-AY9)</f>
        <v>-460.913913559798</v>
      </c>
      <c r="BB9" s="279" t="n">
        <f aca="false">(AX9-AZ9)</f>
        <v>-1599.45910341</v>
      </c>
      <c r="BC9" s="300" t="n">
        <f aca="false">(AW9+AX9+AY9+AZ9)/(AW9+AY9+AV9)</f>
        <v>1.22018327402104</v>
      </c>
      <c r="BD9" s="127"/>
      <c r="BE9" s="127"/>
      <c r="BF9" s="127"/>
    </row>
    <row r="10" customFormat="false" ht="12.75" hidden="false" customHeight="false" outlineLevel="0" collapsed="false">
      <c r="I10" s="301"/>
      <c r="Y10" s="267" t="s">
        <v>69</v>
      </c>
      <c r="Z10" s="279" t="n">
        <v>925.51605374677</v>
      </c>
      <c r="AA10" s="279" t="n">
        <v>1109.66915743773</v>
      </c>
      <c r="AB10" s="279" t="n">
        <v>5124.42136995241</v>
      </c>
      <c r="AC10" s="279" t="n">
        <v>7109.72106660719</v>
      </c>
      <c r="AD10" s="279" t="n">
        <v>2121.63016944918</v>
      </c>
      <c r="AE10" s="279" t="n">
        <v>1958.25302755357</v>
      </c>
      <c r="AF10" s="282" t="n">
        <v>-0.198973429953429</v>
      </c>
      <c r="AG10" s="282" t="n">
        <v>-0.387419291531293</v>
      </c>
      <c r="AH10" s="299" t="n">
        <v>0.0770054763776397</v>
      </c>
      <c r="AI10" s="77"/>
      <c r="AJ10" s="77"/>
      <c r="AK10" s="77"/>
      <c r="AU10" s="267" t="s">
        <v>69</v>
      </c>
      <c r="AV10" s="279" t="n">
        <v>1842.80364718874</v>
      </c>
      <c r="AW10" s="279" t="n">
        <v>1067.04861133719</v>
      </c>
      <c r="AX10" s="279" t="n">
        <v>1506.48635624</v>
      </c>
      <c r="AY10" s="279" t="n">
        <v>7109.09352535692</v>
      </c>
      <c r="AZ10" s="279" t="n">
        <v>1863.32477208</v>
      </c>
      <c r="BA10" s="279" t="n">
        <f aca="false">(AW10-AY10)</f>
        <v>-6042.04491401973</v>
      </c>
      <c r="BB10" s="279" t="n">
        <f aca="false">(AX10-AZ10)</f>
        <v>-356.83841584</v>
      </c>
      <c r="BC10" s="300" t="n">
        <f aca="false">(AW10+AX10+AY10+AZ10)/(AW10+AY10+AV10)</f>
        <v>1.15241199164764</v>
      </c>
      <c r="BD10" s="127"/>
      <c r="BE10" s="127"/>
      <c r="BF10" s="127"/>
    </row>
    <row r="11" customFormat="false" ht="12.75" hidden="false" customHeight="true" outlineLevel="0" collapsed="false">
      <c r="I11" s="298"/>
      <c r="Y11" s="267" t="s">
        <v>71</v>
      </c>
      <c r="Z11" s="279" t="n">
        <v>2858.9860795722</v>
      </c>
      <c r="AA11" s="279" t="n">
        <v>2208.04852347127</v>
      </c>
      <c r="AB11" s="279" t="n">
        <v>7990.80010409575</v>
      </c>
      <c r="AC11" s="279" t="n">
        <v>11058.0181598045</v>
      </c>
      <c r="AD11" s="279" t="n">
        <v>3527.60487331282</v>
      </c>
      <c r="AE11" s="279" t="n">
        <v>3638.29157535995</v>
      </c>
      <c r="AF11" s="282" t="n">
        <v>0.227681261112795</v>
      </c>
      <c r="AG11" s="282" t="n">
        <v>-0.383843672192054</v>
      </c>
      <c r="AH11" s="282" t="n">
        <v>-0.0313772959337063</v>
      </c>
      <c r="AI11" s="91"/>
      <c r="AJ11" s="91"/>
      <c r="AK11" s="91"/>
      <c r="AU11" s="267" t="s">
        <v>71</v>
      </c>
      <c r="AV11" s="279" t="n">
        <v>3656.01406418543</v>
      </c>
      <c r="AW11" s="279" t="n">
        <v>2130.13225723768</v>
      </c>
      <c r="AX11" s="279" t="n">
        <v>2275.79850336</v>
      </c>
      <c r="AY11" s="279" t="n">
        <v>10579.9017645386</v>
      </c>
      <c r="AZ11" s="279" t="n">
        <v>5506.6479305</v>
      </c>
      <c r="BA11" s="279" t="n">
        <f aca="false">(AW11-AY11)</f>
        <v>-8449.76950730089</v>
      </c>
      <c r="BB11" s="279" t="n">
        <f aca="false">(AX11-AZ11)</f>
        <v>-3230.84942714</v>
      </c>
      <c r="BC11" s="300" t="n">
        <f aca="false">(AW11+AX11+AY11+AZ11)/(AW11+AY11+AV11)</f>
        <v>1.25213370680574</v>
      </c>
      <c r="BD11" s="127"/>
      <c r="BE11" s="127"/>
      <c r="BF11" s="127"/>
    </row>
    <row r="12" customFormat="false" ht="12.75" hidden="false" customHeight="false" outlineLevel="0" collapsed="false">
      <c r="I12" s="298"/>
      <c r="Y12" s="267" t="s">
        <v>72</v>
      </c>
      <c r="Z12" s="279" t="n">
        <v>4507.45969286326</v>
      </c>
      <c r="AA12" s="279" t="n">
        <v>5220.38204686569</v>
      </c>
      <c r="AB12" s="279" t="n">
        <v>4881.61185225257</v>
      </c>
      <c r="AC12" s="279" t="n">
        <v>6111.80426721774</v>
      </c>
      <c r="AD12" s="279" t="n">
        <v>1895.47368729483</v>
      </c>
      <c r="AE12" s="279" t="n">
        <v>2070.41954344136</v>
      </c>
      <c r="AF12" s="282" t="n">
        <v>-0.15816499815433</v>
      </c>
      <c r="AG12" s="282" t="n">
        <v>-0.252005372855998</v>
      </c>
      <c r="AH12" s="282" t="n">
        <v>-0.0922966418996874</v>
      </c>
      <c r="AI12" s="91"/>
      <c r="AJ12" s="91"/>
      <c r="AK12" s="91"/>
      <c r="AU12" s="267" t="s">
        <v>72</v>
      </c>
      <c r="AV12" s="279" t="n">
        <v>1878.70864607685</v>
      </c>
      <c r="AW12" s="279" t="n">
        <v>5069.14477700318</v>
      </c>
      <c r="AX12" s="279" t="n">
        <v>2410.85982488</v>
      </c>
      <c r="AY12" s="279" t="n">
        <v>5994.93462922408</v>
      </c>
      <c r="AZ12" s="279" t="n">
        <v>2632.20391416</v>
      </c>
      <c r="BA12" s="279" t="n">
        <f aca="false">(AW12-AY12)</f>
        <v>-925.7898522209</v>
      </c>
      <c r="BB12" s="279" t="n">
        <f aca="false">(AX12-AZ12)</f>
        <v>-221.34408928</v>
      </c>
      <c r="BC12" s="300" t="n">
        <f aca="false">(AW12+AX12+AY12+AZ12)/(AW12+AY12+AV12)</f>
        <v>1.24448790169285</v>
      </c>
      <c r="BD12" s="127"/>
      <c r="BE12" s="127"/>
      <c r="BF12" s="127"/>
    </row>
    <row r="13" customFormat="false" ht="12.75" hidden="false" customHeight="true" outlineLevel="0" collapsed="false">
      <c r="I13" s="61"/>
      <c r="Y13" s="267" t="s">
        <v>73</v>
      </c>
      <c r="Z13" s="279" t="n">
        <v>19367.3203856891</v>
      </c>
      <c r="AA13" s="279" t="n">
        <v>19463.4569146599</v>
      </c>
      <c r="AB13" s="279" t="n">
        <v>24548.9961566966</v>
      </c>
      <c r="AC13" s="279" t="n">
        <v>26130.473190201</v>
      </c>
      <c r="AD13" s="279" t="n">
        <v>11418.0875029389</v>
      </c>
      <c r="AE13" s="279" t="n">
        <v>13655.3649572523</v>
      </c>
      <c r="AF13" s="282" t="n">
        <v>-0.00496385287465234</v>
      </c>
      <c r="AG13" s="282" t="n">
        <v>-0.064421250604702</v>
      </c>
      <c r="AH13" s="282" t="n">
        <v>-0.195941522933467</v>
      </c>
      <c r="AI13" s="91"/>
      <c r="AJ13" s="91"/>
      <c r="AK13" s="91"/>
      <c r="AU13" s="267" t="s">
        <v>73</v>
      </c>
      <c r="AV13" s="279" t="n">
        <v>13104.2949078604</v>
      </c>
      <c r="AW13" s="279" t="n">
        <v>19352.2616859577</v>
      </c>
      <c r="AX13" s="279" t="n">
        <v>9599.85802233</v>
      </c>
      <c r="AY13" s="279" t="n">
        <v>25183.3404678492</v>
      </c>
      <c r="AZ13" s="279" t="n">
        <v>8884.31833224</v>
      </c>
      <c r="BA13" s="279" t="n">
        <f aca="false">(AW13-AY13)</f>
        <v>-5831.07878189155</v>
      </c>
      <c r="BB13" s="279" t="n">
        <f aca="false">(AX13-AZ13)</f>
        <v>715.539690089996</v>
      </c>
      <c r="BC13" s="300" t="n">
        <f aca="false">(AW13+AX13+AY13+AZ13)/(AW13+AY13+AV13)</f>
        <v>1.09333606964901</v>
      </c>
      <c r="BD13" s="127"/>
      <c r="BE13" s="127"/>
      <c r="BF13" s="127"/>
    </row>
    <row r="14" customFormat="false" ht="12.75" hidden="false" customHeight="false" outlineLevel="0" collapsed="false">
      <c r="I14" s="61"/>
      <c r="Y14" s="267" t="s">
        <v>74</v>
      </c>
      <c r="Z14" s="279" t="n">
        <v>18742.8141264106</v>
      </c>
      <c r="AA14" s="279" t="n">
        <v>20031.445423733</v>
      </c>
      <c r="AB14" s="279" t="n">
        <v>22419.8643425322</v>
      </c>
      <c r="AC14" s="279" t="n">
        <v>22362.0214948569</v>
      </c>
      <c r="AD14" s="279" t="n">
        <v>5914.26920322501</v>
      </c>
      <c r="AE14" s="279" t="n">
        <v>6213.62544883715</v>
      </c>
      <c r="AF14" s="282" t="n">
        <v>-0.0687533520116682</v>
      </c>
      <c r="AG14" s="282" t="n">
        <v>0.00257998205482286</v>
      </c>
      <c r="AH14" s="282" t="n">
        <v>-0.0506159316266668</v>
      </c>
      <c r="AI14" s="91"/>
      <c r="AJ14" s="91"/>
      <c r="AK14" s="91"/>
      <c r="AU14" s="267" t="s">
        <v>116</v>
      </c>
      <c r="AV14" s="279" t="n">
        <v>5492.05496423705</v>
      </c>
      <c r="AW14" s="279" t="n">
        <v>18883.9076383211</v>
      </c>
      <c r="AX14" s="279" t="n">
        <v>3104.44799463</v>
      </c>
      <c r="AY14" s="279" t="n">
        <v>21557.4384754565</v>
      </c>
      <c r="AZ14" s="279" t="n">
        <v>6678.6463767</v>
      </c>
      <c r="BA14" s="279" t="n">
        <f aca="false">(AW14-AY14)</f>
        <v>-2673.53083713541</v>
      </c>
      <c r="BB14" s="279" t="n">
        <f aca="false">(AX14-AZ14)</f>
        <v>-3574.19838207</v>
      </c>
      <c r="BC14" s="300" t="n">
        <f aca="false">(AW14+AX14+AY14+AZ14)/(AW14+AY14+AV14)</f>
        <v>1.09341871723814</v>
      </c>
      <c r="BD14" s="127"/>
      <c r="BE14" s="127"/>
      <c r="BF14" s="127"/>
    </row>
    <row r="15" customFormat="false" ht="12.75" hidden="false" customHeight="true" outlineLevel="0" collapsed="false">
      <c r="Y15" s="267" t="s">
        <v>75</v>
      </c>
      <c r="Z15" s="279" t="n">
        <v>53096.5224403028</v>
      </c>
      <c r="AA15" s="279" t="n">
        <v>58372.7149537917</v>
      </c>
      <c r="AB15" s="279" t="n">
        <v>28609.3086927854</v>
      </c>
      <c r="AC15" s="279" t="n">
        <v>32007.8243860609</v>
      </c>
      <c r="AD15" s="279" t="n">
        <v>42787.9477340378</v>
      </c>
      <c r="AE15" s="279" t="n">
        <v>43022.2052792477</v>
      </c>
      <c r="AF15" s="282" t="n">
        <v>-0.099369831977622</v>
      </c>
      <c r="AG15" s="282" t="n">
        <v>-0.118790556240618</v>
      </c>
      <c r="AH15" s="282" t="n">
        <v>-0.00547484882111978</v>
      </c>
      <c r="AI15" s="91"/>
      <c r="AJ15" s="91"/>
      <c r="AK15" s="91"/>
      <c r="AU15" s="267" t="s">
        <v>75</v>
      </c>
      <c r="AV15" s="279" t="n">
        <v>41865.6412062494</v>
      </c>
      <c r="AW15" s="279" t="n">
        <v>58265.3092199043</v>
      </c>
      <c r="AX15" s="279" t="n">
        <v>50314.16782534</v>
      </c>
      <c r="AY15" s="279" t="n">
        <v>32020.6736730438</v>
      </c>
      <c r="AZ15" s="279" t="n">
        <v>76233.20086081</v>
      </c>
      <c r="BA15" s="279" t="n">
        <f aca="false">(AW15-AY15)</f>
        <v>26244.6355468605</v>
      </c>
      <c r="BB15" s="279" t="n">
        <f aca="false">(AX15-AZ15)</f>
        <v>-25919.03303547</v>
      </c>
      <c r="BC15" s="300" t="n">
        <f aca="false">(AW15+AX15+AY15+AZ15)/(AW15+AY15+AV15)</f>
        <v>1.64079218138353</v>
      </c>
      <c r="BD15" s="127"/>
      <c r="BE15" s="127"/>
      <c r="BF15" s="127"/>
    </row>
    <row r="16" customFormat="false" ht="12.75" hidden="false" customHeight="false" outlineLevel="0" collapsed="false">
      <c r="Y16" s="267" t="s">
        <v>76</v>
      </c>
      <c r="Z16" s="279" t="n">
        <v>26179.1699759366</v>
      </c>
      <c r="AA16" s="279" t="n">
        <v>27658.5703332414</v>
      </c>
      <c r="AB16" s="279" t="n">
        <v>25644.8065535496</v>
      </c>
      <c r="AC16" s="279" t="n">
        <v>31707.1707379198</v>
      </c>
      <c r="AD16" s="279" t="n">
        <v>20032.2869578096</v>
      </c>
      <c r="AE16" s="279" t="n">
        <v>20259.6352175183</v>
      </c>
      <c r="AF16" s="282" t="n">
        <v>-0.0565105906208876</v>
      </c>
      <c r="AG16" s="282" t="n">
        <v>-0.236397345080814</v>
      </c>
      <c r="AH16" s="282" t="n">
        <v>-0.0113490916033488</v>
      </c>
      <c r="AI16" s="91"/>
      <c r="AJ16" s="91"/>
      <c r="AK16" s="91"/>
      <c r="AU16" s="267" t="s">
        <v>76</v>
      </c>
      <c r="AV16" s="279" t="n">
        <v>19282.978347876</v>
      </c>
      <c r="AW16" s="279" t="n">
        <v>26531.2573374113</v>
      </c>
      <c r="AX16" s="279" t="n">
        <v>19361.84659839</v>
      </c>
      <c r="AY16" s="279" t="n">
        <v>30796.887681809</v>
      </c>
      <c r="AZ16" s="279" t="n">
        <v>22966.69103638</v>
      </c>
      <c r="BA16" s="279" t="n">
        <f aca="false">(AW16-AY16)</f>
        <v>-4265.63034439772</v>
      </c>
      <c r="BB16" s="279" t="n">
        <f aca="false">(AX16-AZ16)</f>
        <v>-3604.84443799</v>
      </c>
      <c r="BC16" s="300" t="n">
        <f aca="false">(AW16+AX16+AY16+AZ16)/(AW16+AY16+AV16)</f>
        <v>1.30081218332313</v>
      </c>
      <c r="BD16" s="127"/>
      <c r="BE16" s="127"/>
      <c r="BF16" s="127"/>
    </row>
    <row r="17" customFormat="false" ht="12.75" hidden="false" customHeight="false" outlineLevel="0" collapsed="false">
      <c r="Y17" s="267" t="s">
        <v>77</v>
      </c>
      <c r="Z17" s="279" t="n">
        <v>3365.13004937818</v>
      </c>
      <c r="AA17" s="279" t="n">
        <v>3398.51169927712</v>
      </c>
      <c r="AB17" s="279" t="n">
        <v>7218.84686889915</v>
      </c>
      <c r="AC17" s="279" t="n">
        <v>8406.78776847676</v>
      </c>
      <c r="AD17" s="279" t="n">
        <v>2137.61277827226</v>
      </c>
      <c r="AE17" s="279" t="n">
        <v>3099.26401913914</v>
      </c>
      <c r="AF17" s="282" t="n">
        <v>-0.00991986919052522</v>
      </c>
      <c r="AG17" s="282" t="n">
        <v>-0.164561033244188</v>
      </c>
      <c r="AH17" s="282" t="n">
        <v>-0.449871581346056</v>
      </c>
      <c r="AI17" s="91"/>
      <c r="AJ17" s="91"/>
      <c r="AK17" s="91"/>
      <c r="AU17" s="267" t="s">
        <v>77</v>
      </c>
      <c r="AV17" s="279" t="n">
        <v>2653.94675078642</v>
      </c>
      <c r="AW17" s="279" t="n">
        <v>3469.82913215808</v>
      </c>
      <c r="AX17" s="279" t="n">
        <v>1235.01819119</v>
      </c>
      <c r="AY17" s="279" t="n">
        <v>8553.8053291884</v>
      </c>
      <c r="AZ17" s="279" t="n">
        <v>1375.36626603</v>
      </c>
      <c r="BA17" s="279" t="n">
        <f aca="false">(AW17-AY17)</f>
        <v>-5083.97619703032</v>
      </c>
      <c r="BB17" s="279" t="n">
        <f aca="false">(AX17-AZ17)</f>
        <v>-140.34807484</v>
      </c>
      <c r="BC17" s="300" t="n">
        <f aca="false">(AW17+AX17+AY17+AZ17)/(AW17+AY17+AV17)</f>
        <v>0.997032052288669</v>
      </c>
      <c r="BD17" s="127"/>
      <c r="BE17" s="127"/>
      <c r="BF17" s="127"/>
    </row>
    <row r="18" customFormat="false" ht="12.75" hidden="false" customHeight="false" outlineLevel="0" collapsed="false">
      <c r="Y18" s="267" t="s">
        <v>78</v>
      </c>
      <c r="Z18" s="279" t="n">
        <v>16486.8923700425</v>
      </c>
      <c r="AA18" s="279" t="n">
        <v>18752.7964244337</v>
      </c>
      <c r="AB18" s="279" t="n">
        <v>13086.103297847</v>
      </c>
      <c r="AC18" s="279" t="n">
        <v>10880.2388414524</v>
      </c>
      <c r="AD18" s="279" t="n">
        <v>10532.881215355</v>
      </c>
      <c r="AE18" s="279" t="n">
        <v>9877.11836456615</v>
      </c>
      <c r="AF18" s="282" t="n">
        <v>-0.137436698410697</v>
      </c>
      <c r="AG18" s="282" t="n">
        <v>0.16856541677747</v>
      </c>
      <c r="AH18" s="282" t="n">
        <v>0.0622586391492656</v>
      </c>
      <c r="AI18" s="91"/>
      <c r="AJ18" s="91"/>
      <c r="AK18" s="91"/>
      <c r="AU18" s="267" t="s">
        <v>78</v>
      </c>
      <c r="AV18" s="279" t="n">
        <v>9621.14307363284</v>
      </c>
      <c r="AW18" s="279" t="n">
        <v>18613.737272571</v>
      </c>
      <c r="AX18" s="279" t="n">
        <v>15613.99839891</v>
      </c>
      <c r="AY18" s="279" t="n">
        <v>10920.9312152489</v>
      </c>
      <c r="AZ18" s="279" t="n">
        <v>15461.93658027</v>
      </c>
      <c r="BA18" s="279" t="n">
        <f aca="false">(AW18-AY18)</f>
        <v>7692.80605732206</v>
      </c>
      <c r="BB18" s="279" t="n">
        <f aca="false">(AX18-AZ18)</f>
        <v>152.061818640004</v>
      </c>
      <c r="BC18" s="300" t="n">
        <f aca="false">(AW18+AX18+AY18+AZ18)/(AW18+AY18+AV18)</f>
        <v>1.54793378172931</v>
      </c>
      <c r="BD18" s="127"/>
      <c r="BE18" s="127"/>
      <c r="BF18" s="127"/>
    </row>
    <row r="19" customFormat="false" ht="12.75" hidden="false" customHeight="false" outlineLevel="0" collapsed="false">
      <c r="Y19" s="267" t="s">
        <v>110</v>
      </c>
      <c r="Z19" s="279" t="n">
        <v>23100.8863154487</v>
      </c>
      <c r="AA19" s="279" t="n">
        <v>26632.4508308494</v>
      </c>
      <c r="AB19" s="279" t="n">
        <v>35365.5650311398</v>
      </c>
      <c r="AC19" s="279" t="n">
        <v>36784.1506429831</v>
      </c>
      <c r="AD19" s="279" t="n">
        <v>14254.2373446256</v>
      </c>
      <c r="AE19" s="279" t="n">
        <v>16895.1688927863</v>
      </c>
      <c r="AF19" s="282" t="n">
        <v>-0.152875715120893</v>
      </c>
      <c r="AG19" s="282" t="n">
        <v>-0.040112058455568</v>
      </c>
      <c r="AH19" s="282" t="n">
        <v>-0.185273437246115</v>
      </c>
      <c r="AI19" s="91"/>
      <c r="AJ19" s="91"/>
      <c r="AK19" s="91"/>
      <c r="AU19" s="267" t="s">
        <v>79</v>
      </c>
      <c r="AV19" s="279" t="n">
        <v>15755.2581212634</v>
      </c>
      <c r="AW19" s="279" t="n">
        <v>25503.497652016</v>
      </c>
      <c r="AX19" s="279" t="n">
        <v>21564.40984777</v>
      </c>
      <c r="AY19" s="279" t="n">
        <v>35160.8589591988</v>
      </c>
      <c r="AZ19" s="279" t="n">
        <v>61328.88086138</v>
      </c>
      <c r="BA19" s="279" t="n">
        <f aca="false">(AW19-AY19)</f>
        <v>-9657.36130718275</v>
      </c>
      <c r="BB19" s="279" t="n">
        <f aca="false">(AX19-AZ19)</f>
        <v>-39764.47101361</v>
      </c>
      <c r="BC19" s="300" t="n">
        <f aca="false">(AW19+AX19+AY19+AZ19)/(AW19+AY19+AV19)</f>
        <v>1.87854450487504</v>
      </c>
      <c r="BD19" s="127"/>
      <c r="BE19" s="127"/>
      <c r="BF19" s="127"/>
    </row>
    <row r="20" customFormat="false" ht="12.75" hidden="false" customHeight="false" outlineLevel="0" collapsed="false">
      <c r="Y20" s="267" t="s">
        <v>80</v>
      </c>
      <c r="Z20" s="279" t="n">
        <v>9892.42815077743</v>
      </c>
      <c r="AA20" s="279" t="n">
        <v>11336.3115226698</v>
      </c>
      <c r="AB20" s="279" t="n">
        <v>9572.00770603231</v>
      </c>
      <c r="AC20" s="279" t="n">
        <v>11472.7588284694</v>
      </c>
      <c r="AD20" s="279" t="n">
        <v>4000.24066877667</v>
      </c>
      <c r="AE20" s="279" t="n">
        <v>4749.75618692731</v>
      </c>
      <c r="AF20" s="282" t="n">
        <v>-0.145958439109707</v>
      </c>
      <c r="AG20" s="282" t="n">
        <v>-0.198573923132054</v>
      </c>
      <c r="AH20" s="282" t="n">
        <v>-0.18736760615452</v>
      </c>
      <c r="AI20" s="91"/>
      <c r="AJ20" s="91"/>
      <c r="AK20" s="91"/>
      <c r="AU20" s="267" t="s">
        <v>111</v>
      </c>
      <c r="AV20" s="279" t="n">
        <v>4320.56261330445</v>
      </c>
      <c r="AW20" s="279" t="n">
        <v>10906.3265517953</v>
      </c>
      <c r="AX20" s="279" t="n">
        <v>4570.36324198</v>
      </c>
      <c r="AY20" s="279" t="n">
        <v>11245.1657114594</v>
      </c>
      <c r="AZ20" s="279" t="n">
        <v>10400.60075615</v>
      </c>
      <c r="BA20" s="279" t="n">
        <f aca="false">(AW20-AY20)</f>
        <v>-338.839159664081</v>
      </c>
      <c r="BB20" s="279" t="n">
        <f aca="false">(AX20-AZ20)</f>
        <v>-5830.23751417</v>
      </c>
      <c r="BC20" s="300" t="n">
        <f aca="false">(AW20+AX20+AY20+AZ20)/(AW20+AY20+AV20)</f>
        <v>1.40232620529419</v>
      </c>
      <c r="BD20" s="127"/>
      <c r="BE20" s="127"/>
      <c r="BF20" s="127"/>
    </row>
    <row r="21" customFormat="false" ht="12.75" hidden="false" customHeight="false" outlineLevel="0" collapsed="false">
      <c r="Y21" s="267" t="s">
        <v>81</v>
      </c>
      <c r="Z21" s="279" t="n">
        <v>10250.6749925016</v>
      </c>
      <c r="AA21" s="279" t="n">
        <v>10573.8813680387</v>
      </c>
      <c r="AB21" s="279" t="n">
        <v>8236.49906909107</v>
      </c>
      <c r="AC21" s="279" t="n">
        <v>9314.96315217517</v>
      </c>
      <c r="AD21" s="279" t="n">
        <v>4005.63595538309</v>
      </c>
      <c r="AE21" s="279" t="n">
        <v>3652.85164701395</v>
      </c>
      <c r="AF21" s="282" t="n">
        <v>-0.0315302529612461</v>
      </c>
      <c r="AG21" s="282" t="n">
        <v>-0.130937194800547</v>
      </c>
      <c r="AH21" s="282" t="n">
        <v>0.0880719846482911</v>
      </c>
      <c r="AI21" s="91"/>
      <c r="AJ21" s="91"/>
      <c r="AK21" s="91"/>
      <c r="AU21" s="267" t="s">
        <v>81</v>
      </c>
      <c r="AV21" s="279" t="n">
        <v>3642.3679370479</v>
      </c>
      <c r="AW21" s="279" t="n">
        <v>11007.8567457566</v>
      </c>
      <c r="AX21" s="279" t="n">
        <v>6382.06144021</v>
      </c>
      <c r="AY21" s="279" t="n">
        <v>9760.30139370893</v>
      </c>
      <c r="AZ21" s="279" t="n">
        <v>4959.58109376</v>
      </c>
      <c r="BA21" s="279" t="n">
        <f aca="false">(AW21-AY21)</f>
        <v>1247.55535204766</v>
      </c>
      <c r="BB21" s="279" t="n">
        <f aca="false">(AX21-AZ21)</f>
        <v>1422.48034645</v>
      </c>
      <c r="BC21" s="300" t="n">
        <f aca="false">(AW21+AX21+AY21+AZ21)/(AW21+AY21+AV21)</f>
        <v>1.31540797493627</v>
      </c>
      <c r="BD21" s="127"/>
      <c r="BE21" s="127"/>
      <c r="BF21" s="127"/>
    </row>
    <row r="22" customFormat="false" ht="12.75" hidden="false" customHeight="false" outlineLevel="0" collapsed="false">
      <c r="Y22" s="267" t="s">
        <v>83</v>
      </c>
      <c r="Z22" s="279" t="n">
        <v>25625.7978158522</v>
      </c>
      <c r="AA22" s="279" t="n">
        <v>29171.1201401883</v>
      </c>
      <c r="AB22" s="279" t="n">
        <v>20594.9657222579</v>
      </c>
      <c r="AC22" s="279" t="n">
        <v>19913.7878149302</v>
      </c>
      <c r="AD22" s="279" t="n">
        <v>13222.6977719966</v>
      </c>
      <c r="AE22" s="279" t="n">
        <v>12080.2637721713</v>
      </c>
      <c r="AF22" s="282" t="n">
        <v>-0.138349734506331</v>
      </c>
      <c r="AG22" s="282" t="n">
        <v>0.0330749716466667</v>
      </c>
      <c r="AH22" s="282" t="n">
        <v>0.0863994639766182</v>
      </c>
      <c r="AI22" s="91"/>
      <c r="AJ22" s="91"/>
      <c r="AK22" s="91"/>
      <c r="AU22" s="267" t="s">
        <v>83</v>
      </c>
      <c r="AV22" s="279" t="n">
        <v>11749.7900135258</v>
      </c>
      <c r="AW22" s="279" t="n">
        <v>28905.5802587693</v>
      </c>
      <c r="AX22" s="279" t="n">
        <v>19888.35535036</v>
      </c>
      <c r="AY22" s="279" t="n">
        <v>19311.6789869503</v>
      </c>
      <c r="AZ22" s="279" t="n">
        <v>20844.63635267</v>
      </c>
      <c r="BA22" s="279" t="n">
        <f aca="false">(AW22-AY22)</f>
        <v>9593.90127181902</v>
      </c>
      <c r="BB22" s="279" t="n">
        <f aca="false">(AX22-AZ22)</f>
        <v>-956.281002309988</v>
      </c>
      <c r="BC22" s="300" t="n">
        <f aca="false">(AW22+AX22+AY22+AZ22)/(AW22+AY22+AV22)</f>
        <v>1.4833187900276</v>
      </c>
      <c r="BD22" s="127"/>
      <c r="BE22" s="127"/>
      <c r="BF22" s="127"/>
    </row>
    <row r="23" customFormat="false" ht="12.75" hidden="false" customHeight="false" outlineLevel="0" collapsed="false">
      <c r="Y23" s="267" t="s">
        <v>112</v>
      </c>
      <c r="Z23" s="279" t="n">
        <v>3471.81966850588</v>
      </c>
      <c r="AA23" s="279" t="n">
        <v>3672.02258202195</v>
      </c>
      <c r="AB23" s="279" t="n">
        <v>4830.22818876025</v>
      </c>
      <c r="AC23" s="279" t="n">
        <v>5803.6566834566</v>
      </c>
      <c r="AD23" s="279" t="n">
        <v>934.219578464628</v>
      </c>
      <c r="AE23" s="279" t="n">
        <v>1091.57404474999</v>
      </c>
      <c r="AF23" s="282" t="n">
        <v>-0.057665124525959</v>
      </c>
      <c r="AG23" s="282" t="n">
        <v>-0.20152846959932</v>
      </c>
      <c r="AH23" s="282" t="n">
        <v>-0.168434134664539</v>
      </c>
      <c r="AI23" s="91"/>
      <c r="AJ23" s="91"/>
      <c r="AK23" s="91"/>
      <c r="AU23" s="267" t="s">
        <v>112</v>
      </c>
      <c r="AV23" s="279" t="n">
        <v>1013.1937246184</v>
      </c>
      <c r="AW23" s="279" t="n">
        <v>3602.08662815372</v>
      </c>
      <c r="AX23" s="279" t="n">
        <v>1259.48001457</v>
      </c>
      <c r="AY23" s="279" t="n">
        <v>5648.77337083819</v>
      </c>
      <c r="AZ23" s="279" t="n">
        <v>920.94973741</v>
      </c>
      <c r="BA23" s="279" t="n">
        <f aca="false">(AW23-AY23)</f>
        <v>-2046.68674268446</v>
      </c>
      <c r="BB23" s="279" t="n">
        <f aca="false">(AX23-AZ23)</f>
        <v>338.53027716</v>
      </c>
      <c r="BC23" s="300" t="n">
        <f aca="false">(AW23+AX23+AY23+AZ23)/(AW23+AY23+AV23)</f>
        <v>1.1137207636274</v>
      </c>
      <c r="BD23" s="127"/>
      <c r="BE23" s="127"/>
      <c r="BF23" s="127"/>
    </row>
    <row r="24" customFormat="false" ht="12.75" hidden="false" customHeight="false" outlineLevel="0" collapsed="false">
      <c r="AU24" s="288"/>
      <c r="AV24" s="279"/>
      <c r="AW24" s="279"/>
      <c r="AX24" s="279"/>
      <c r="AY24" s="279"/>
      <c r="AZ24" s="279"/>
      <c r="BA24" s="279"/>
      <c r="BB24" s="279"/>
      <c r="BC24" s="279"/>
      <c r="BD24" s="130"/>
      <c r="BE24" s="130"/>
      <c r="BF24" s="130"/>
    </row>
    <row r="25" customFormat="false" ht="12.75" hidden="false" customHeight="false" outlineLevel="0" collapsed="false">
      <c r="AU25" s="267" t="s">
        <v>85</v>
      </c>
      <c r="AV25" s="279" t="n">
        <f aca="false">SUM(AV7:AV24)</f>
        <v>166161.980618351</v>
      </c>
      <c r="AW25" s="279" t="n">
        <f aca="false">SUM(AW7:AW24)</f>
        <v>288196.545701138</v>
      </c>
      <c r="AX25" s="279" t="n">
        <f aca="false">SUM(AX7:AX24)</f>
        <v>187565.49850493</v>
      </c>
      <c r="AY25" s="279" t="n">
        <f aca="false">SUM(AY7:AY24)</f>
        <v>288196.545701138</v>
      </c>
      <c r="AZ25" s="279" t="n">
        <f aca="false">SUM(AZ7:AZ24)</f>
        <v>280088.68130252</v>
      </c>
      <c r="BA25" s="279" t="n">
        <f aca="false">SUM(BA7:BA24)</f>
        <v>0</v>
      </c>
      <c r="BB25" s="279" t="n">
        <f aca="false">SUM(BB7:BB24)</f>
        <v>-92523.18279759</v>
      </c>
      <c r="BC25" s="279"/>
      <c r="BD25" s="130"/>
      <c r="BE25" s="130"/>
      <c r="BF25" s="130"/>
    </row>
    <row r="26" customFormat="false" ht="12.75" hidden="false" customHeight="true" outlineLevel="0" collapsed="false">
      <c r="AU26" s="302" t="s">
        <v>296</v>
      </c>
      <c r="AV26" s="302"/>
      <c r="AW26" s="302"/>
      <c r="AX26" s="302"/>
      <c r="AY26" s="302"/>
      <c r="AZ26" s="302"/>
      <c r="BA26" s="302"/>
      <c r="BB26" s="302"/>
      <c r="BC26" s="302"/>
      <c r="BD26" s="132"/>
      <c r="BE26" s="132"/>
      <c r="BF26" s="132"/>
    </row>
    <row r="27" customFormat="false" ht="12.75" hidden="false" customHeight="false" outlineLevel="0" collapsed="false">
      <c r="AU27" s="302"/>
      <c r="AV27" s="302"/>
      <c r="AW27" s="302"/>
      <c r="AX27" s="302"/>
      <c r="AY27" s="302"/>
      <c r="AZ27" s="302"/>
      <c r="BA27" s="302"/>
      <c r="BB27" s="302"/>
      <c r="BC27" s="302"/>
      <c r="BD27" s="132"/>
      <c r="BE27" s="132"/>
      <c r="BF27" s="132"/>
    </row>
    <row r="30" customFormat="false" ht="12.75" hidden="false" customHeight="false" outlineLevel="0" collapsed="false">
      <c r="R30" s="21" t="s">
        <v>86</v>
      </c>
      <c r="AM30" s="21" t="s">
        <v>114</v>
      </c>
      <c r="AU30" s="21" t="s">
        <v>115</v>
      </c>
      <c r="BH30" s="21" t="s">
        <v>89</v>
      </c>
    </row>
    <row r="31" customFormat="false" ht="12.75" hidden="false" customHeight="false" outlineLevel="0" collapsed="false">
      <c r="R31" s="21" t="s">
        <v>103</v>
      </c>
      <c r="BH31" s="21" t="s">
        <v>103</v>
      </c>
    </row>
    <row r="32" customFormat="false" ht="12.75" hidden="false" customHeight="true" outlineLevel="0" collapsed="false">
      <c r="AU32" s="255" t="n">
        <v>2008</v>
      </c>
      <c r="AV32" s="294" t="s">
        <v>51</v>
      </c>
      <c r="AW32" s="276" t="s">
        <v>52</v>
      </c>
      <c r="AX32" s="276" t="n">
        <v>0</v>
      </c>
      <c r="AY32" s="276" t="s">
        <v>53</v>
      </c>
      <c r="AZ32" s="276" t="n">
        <v>0</v>
      </c>
      <c r="BA32" s="276" t="s">
        <v>54</v>
      </c>
      <c r="BB32" s="276" t="n">
        <v>0</v>
      </c>
      <c r="BC32" s="294" t="s">
        <v>55</v>
      </c>
      <c r="BD32" s="123"/>
      <c r="BE32" s="123"/>
      <c r="BF32" s="123"/>
    </row>
    <row r="33" customFormat="false" ht="12.75" hidden="false" customHeight="false" outlineLevel="0" collapsed="false">
      <c r="AU33" s="255" t="n">
        <v>0</v>
      </c>
      <c r="AV33" s="294" t="n">
        <v>0</v>
      </c>
      <c r="AW33" s="296" t="s">
        <v>108</v>
      </c>
      <c r="AX33" s="297" t="s">
        <v>295</v>
      </c>
      <c r="AY33" s="296" t="s">
        <v>108</v>
      </c>
      <c r="AZ33" s="297" t="s">
        <v>109</v>
      </c>
      <c r="BA33" s="296" t="s">
        <v>108</v>
      </c>
      <c r="BB33" s="297" t="s">
        <v>295</v>
      </c>
      <c r="BC33" s="294" t="n">
        <v>0</v>
      </c>
      <c r="BD33" s="125"/>
      <c r="BE33" s="125"/>
      <c r="BF33" s="125"/>
    </row>
    <row r="34" customFormat="false" ht="12.75" hidden="false" customHeight="false" outlineLevel="0" collapsed="false">
      <c r="AU34" s="267" t="s">
        <v>47</v>
      </c>
      <c r="AV34" s="279" t="n">
        <v>20787.2785605487</v>
      </c>
      <c r="AW34" s="279" t="n">
        <v>30643.8014994203</v>
      </c>
      <c r="AX34" s="279" t="n">
        <v>16810.43096208</v>
      </c>
      <c r="AY34" s="279" t="n">
        <v>25796.1307658055</v>
      </c>
      <c r="AZ34" s="279" t="n">
        <v>27234.57950428</v>
      </c>
      <c r="BA34" s="279" t="n">
        <f aca="false">(AW34-AY34)</f>
        <v>4847.67073361483</v>
      </c>
      <c r="BB34" s="279" t="n">
        <f aca="false">(AX34-AZ34)</f>
        <v>-10424.1485422</v>
      </c>
      <c r="BC34" s="300" t="n">
        <f aca="false">(AW34+AX34+AY34+AZ34)/(AV34+AW34+AY34)</f>
        <v>1.30115980697893</v>
      </c>
      <c r="BD34" s="127"/>
      <c r="BE34" s="127"/>
      <c r="BF34" s="127"/>
    </row>
    <row r="35" customFormat="false" ht="12.75" hidden="false" customHeight="false" outlineLevel="0" collapsed="false">
      <c r="AU35" s="267" t="s">
        <v>67</v>
      </c>
      <c r="AV35" s="279" t="n">
        <v>6100.77583434032</v>
      </c>
      <c r="AW35" s="279" t="n">
        <v>15775.6294194039</v>
      </c>
      <c r="AX35" s="279" t="n">
        <v>8480.77623242</v>
      </c>
      <c r="AY35" s="279" t="n">
        <v>19626.5768239803</v>
      </c>
      <c r="AZ35" s="279" t="n">
        <v>8010.51812402</v>
      </c>
      <c r="BA35" s="279" t="n">
        <f aca="false">(AW35-AY35)</f>
        <v>-3850.9474045764</v>
      </c>
      <c r="BB35" s="279" t="n">
        <f aca="false">(AX35-AZ35)</f>
        <v>470.258108399999</v>
      </c>
      <c r="BC35" s="300" t="n">
        <f aca="false">(AW35+AX35+AY35+AZ35)/(AV35+AW35+AY35)</f>
        <v>1.25035595039029</v>
      </c>
      <c r="BD35" s="127"/>
      <c r="BE35" s="127"/>
      <c r="BF35" s="127"/>
    </row>
    <row r="36" customFormat="false" ht="12.75" hidden="false" customHeight="false" outlineLevel="0" collapsed="false">
      <c r="AU36" s="267" t="s">
        <v>68</v>
      </c>
      <c r="AV36" s="279" t="n">
        <v>3395.16820560851</v>
      </c>
      <c r="AW36" s="279" t="n">
        <v>8469.13901392118</v>
      </c>
      <c r="AX36" s="279" t="n">
        <v>3187.13970027</v>
      </c>
      <c r="AY36" s="279" t="n">
        <v>8930.05292748098</v>
      </c>
      <c r="AZ36" s="279" t="n">
        <v>4786.59880368</v>
      </c>
      <c r="BA36" s="279" t="n">
        <f aca="false">(AW36-AY36)</f>
        <v>-460.913913559798</v>
      </c>
      <c r="BB36" s="279" t="n">
        <f aca="false">(AX36-AZ36)</f>
        <v>-1599.45910341</v>
      </c>
      <c r="BC36" s="300" t="n">
        <f aca="false">(AW36+AX36+AY36+AZ36)/(AW36+AY36+AV36)</f>
        <v>1.22018327402104</v>
      </c>
      <c r="BD36" s="127"/>
      <c r="BE36" s="127"/>
      <c r="BF36" s="127"/>
    </row>
    <row r="37" customFormat="false" ht="12.75" hidden="false" customHeight="false" outlineLevel="0" collapsed="false">
      <c r="AU37" s="267" t="s">
        <v>69</v>
      </c>
      <c r="AV37" s="279" t="n">
        <v>1842.80364718874</v>
      </c>
      <c r="AW37" s="279" t="n">
        <v>1067.04861133719</v>
      </c>
      <c r="AX37" s="279" t="n">
        <v>1506.48635624</v>
      </c>
      <c r="AY37" s="279" t="n">
        <v>7109.09352535692</v>
      </c>
      <c r="AZ37" s="279" t="n">
        <v>1863.32477208</v>
      </c>
      <c r="BA37" s="279" t="n">
        <f aca="false">(AW37-AY37)</f>
        <v>-6042.04491401973</v>
      </c>
      <c r="BB37" s="279" t="n">
        <f aca="false">(AX37-AZ37)</f>
        <v>-356.83841584</v>
      </c>
      <c r="BC37" s="300" t="n">
        <f aca="false">(AW37+AX37+AY37+AZ37)/(AW37+AY37+AV37)</f>
        <v>1.15241199164764</v>
      </c>
      <c r="BD37" s="127"/>
      <c r="BE37" s="127"/>
      <c r="BF37" s="127"/>
    </row>
    <row r="38" customFormat="false" ht="12.75" hidden="false" customHeight="false" outlineLevel="0" collapsed="false">
      <c r="AU38" s="267" t="s">
        <v>71</v>
      </c>
      <c r="AV38" s="279" t="n">
        <v>3656.01406418543</v>
      </c>
      <c r="AW38" s="279" t="n">
        <v>2130.13225723768</v>
      </c>
      <c r="AX38" s="279" t="n">
        <v>2275.79850336</v>
      </c>
      <c r="AY38" s="279" t="n">
        <v>10579.9017645386</v>
      </c>
      <c r="AZ38" s="279" t="n">
        <v>5506.6479305</v>
      </c>
      <c r="BA38" s="279" t="n">
        <f aca="false">(AW38-AY38)</f>
        <v>-8449.76950730089</v>
      </c>
      <c r="BB38" s="279" t="n">
        <f aca="false">(AX38-AZ38)</f>
        <v>-3230.84942714</v>
      </c>
      <c r="BC38" s="300" t="n">
        <f aca="false">(AW38+AX38+AY38+AZ38)/(AW38+AY38+AV38)</f>
        <v>1.25213370680574</v>
      </c>
      <c r="BD38" s="127"/>
      <c r="BE38" s="127"/>
      <c r="BF38" s="127"/>
    </row>
    <row r="39" customFormat="false" ht="12.75" hidden="false" customHeight="false" outlineLevel="0" collapsed="false">
      <c r="AU39" s="267" t="s">
        <v>72</v>
      </c>
      <c r="AV39" s="279" t="n">
        <v>1878.70864607685</v>
      </c>
      <c r="AW39" s="279" t="n">
        <v>5069.14477700318</v>
      </c>
      <c r="AX39" s="279" t="n">
        <v>2410.85982488</v>
      </c>
      <c r="AY39" s="279" t="n">
        <v>5994.93462922408</v>
      </c>
      <c r="AZ39" s="279" t="n">
        <v>2632.20391416</v>
      </c>
      <c r="BA39" s="279" t="n">
        <f aca="false">(AW39-AY39)</f>
        <v>-925.7898522209</v>
      </c>
      <c r="BB39" s="279" t="n">
        <f aca="false">(AX39-AZ39)</f>
        <v>-221.34408928</v>
      </c>
      <c r="BC39" s="300" t="n">
        <f aca="false">(AW39+AX39+AY39+AZ39)/(AW39+AY39+AV39)</f>
        <v>1.24448790169285</v>
      </c>
      <c r="BD39" s="127"/>
      <c r="BE39" s="127"/>
      <c r="BF39" s="127"/>
    </row>
    <row r="40" customFormat="false" ht="12.75" hidden="false" customHeight="false" outlineLevel="0" collapsed="false">
      <c r="AU40" s="267" t="s">
        <v>73</v>
      </c>
      <c r="AV40" s="279" t="n">
        <v>13104.2949078604</v>
      </c>
      <c r="AW40" s="279" t="n">
        <v>19352.2616859577</v>
      </c>
      <c r="AX40" s="279" t="n">
        <v>9599.85802233</v>
      </c>
      <c r="AY40" s="279" t="n">
        <v>25183.3404678492</v>
      </c>
      <c r="AZ40" s="279" t="n">
        <v>8884.31833224</v>
      </c>
      <c r="BA40" s="279" t="n">
        <f aca="false">(AW40-AY40)</f>
        <v>-5831.07878189155</v>
      </c>
      <c r="BB40" s="279" t="n">
        <f aca="false">(AX40-AZ40)</f>
        <v>715.539690089996</v>
      </c>
      <c r="BC40" s="300" t="n">
        <f aca="false">(AW40+AX40+AY40+AZ40)/(AW40+AY40+AV40)</f>
        <v>1.09333606964901</v>
      </c>
      <c r="BD40" s="127"/>
      <c r="BE40" s="127"/>
      <c r="BF40" s="127"/>
    </row>
    <row r="41" customFormat="false" ht="12.75" hidden="false" customHeight="false" outlineLevel="0" collapsed="false">
      <c r="AU41" s="267" t="s">
        <v>116</v>
      </c>
      <c r="AV41" s="279" t="n">
        <v>5492.05496423705</v>
      </c>
      <c r="AW41" s="279" t="n">
        <v>18883.9076383211</v>
      </c>
      <c r="AX41" s="279" t="n">
        <v>3104.44799463</v>
      </c>
      <c r="AY41" s="279" t="n">
        <v>21557.4384754565</v>
      </c>
      <c r="AZ41" s="279" t="n">
        <v>6678.6463767</v>
      </c>
      <c r="BA41" s="279" t="n">
        <f aca="false">(AW41-AY41)</f>
        <v>-2673.53083713541</v>
      </c>
      <c r="BB41" s="279" t="n">
        <f aca="false">(AX41-AZ41)</f>
        <v>-3574.19838207</v>
      </c>
      <c r="BC41" s="300" t="n">
        <f aca="false">(AW41+AX41+AY41+AZ41)/(AW41+AY41+AV41)</f>
        <v>1.09341871723814</v>
      </c>
      <c r="BD41" s="127"/>
      <c r="BE41" s="127"/>
      <c r="BF41" s="127"/>
    </row>
    <row r="42" customFormat="false" ht="12.75" hidden="false" customHeight="false" outlineLevel="0" collapsed="false">
      <c r="AU42" s="267" t="s">
        <v>75</v>
      </c>
      <c r="AV42" s="279" t="n">
        <v>41865.6412062494</v>
      </c>
      <c r="AW42" s="279" t="n">
        <v>58265.3092199043</v>
      </c>
      <c r="AX42" s="279" t="n">
        <v>50314.16782534</v>
      </c>
      <c r="AY42" s="279" t="n">
        <v>32020.6736730438</v>
      </c>
      <c r="AZ42" s="279" t="n">
        <v>76233.20086081</v>
      </c>
      <c r="BA42" s="279" t="n">
        <f aca="false">(AW42-AY42)</f>
        <v>26244.6355468605</v>
      </c>
      <c r="BB42" s="279" t="n">
        <f aca="false">(AX42-AZ42)</f>
        <v>-25919.03303547</v>
      </c>
      <c r="BC42" s="300" t="n">
        <f aca="false">(AW42+AX42+AY42+AZ42)/(AW42+AY42+AV42)</f>
        <v>1.64079218138353</v>
      </c>
      <c r="BD42" s="127"/>
      <c r="BE42" s="127"/>
      <c r="BF42" s="127"/>
    </row>
    <row r="43" customFormat="false" ht="12.75" hidden="false" customHeight="false" outlineLevel="0" collapsed="false">
      <c r="AU43" s="267" t="s">
        <v>76</v>
      </c>
      <c r="AV43" s="279" t="n">
        <v>19282.978347876</v>
      </c>
      <c r="AW43" s="279" t="n">
        <v>26531.2573374113</v>
      </c>
      <c r="AX43" s="279" t="n">
        <v>19361.84659839</v>
      </c>
      <c r="AY43" s="279" t="n">
        <v>30796.887681809</v>
      </c>
      <c r="AZ43" s="279" t="n">
        <v>22966.69103638</v>
      </c>
      <c r="BA43" s="279" t="n">
        <f aca="false">(AW43-AY43)</f>
        <v>-4265.63034439772</v>
      </c>
      <c r="BB43" s="279" t="n">
        <f aca="false">(AX43-AZ43)</f>
        <v>-3604.84443799</v>
      </c>
      <c r="BC43" s="300" t="n">
        <f aca="false">(AW43+AX43+AY43+AZ43)/(AW43+AY43+AV43)</f>
        <v>1.30081218332313</v>
      </c>
      <c r="BD43" s="127"/>
      <c r="BE43" s="127"/>
      <c r="BF43" s="127"/>
    </row>
    <row r="44" customFormat="false" ht="12.75" hidden="false" customHeight="false" outlineLevel="0" collapsed="false">
      <c r="AU44" s="267" t="s">
        <v>77</v>
      </c>
      <c r="AV44" s="279" t="n">
        <v>2653.94675078642</v>
      </c>
      <c r="AW44" s="279" t="n">
        <v>3469.82913215808</v>
      </c>
      <c r="AX44" s="279" t="n">
        <v>1235.01819119</v>
      </c>
      <c r="AY44" s="279" t="n">
        <v>8553.8053291884</v>
      </c>
      <c r="AZ44" s="279" t="n">
        <v>1375.36626603</v>
      </c>
      <c r="BA44" s="279" t="n">
        <f aca="false">(AW44-AY44)</f>
        <v>-5083.97619703032</v>
      </c>
      <c r="BB44" s="279" t="n">
        <f aca="false">(AX44-AZ44)</f>
        <v>-140.34807484</v>
      </c>
      <c r="BC44" s="300" t="n">
        <f aca="false">(AW44+AX44+AY44+AZ44)/(AW44+AY44+AV44)</f>
        <v>0.997032052288669</v>
      </c>
      <c r="BD44" s="127"/>
      <c r="BE44" s="127"/>
      <c r="BF44" s="127"/>
    </row>
    <row r="45" customFormat="false" ht="12.75" hidden="false" customHeight="false" outlineLevel="0" collapsed="false">
      <c r="AU45" s="267" t="s">
        <v>78</v>
      </c>
      <c r="AV45" s="279" t="n">
        <v>9621.14307363284</v>
      </c>
      <c r="AW45" s="279" t="n">
        <v>18613.737272571</v>
      </c>
      <c r="AX45" s="279" t="n">
        <v>15613.99839891</v>
      </c>
      <c r="AY45" s="279" t="n">
        <v>10920.9312152489</v>
      </c>
      <c r="AZ45" s="279" t="n">
        <v>15461.93658027</v>
      </c>
      <c r="BA45" s="279" t="n">
        <f aca="false">(AW45-AY45)</f>
        <v>7692.80605732206</v>
      </c>
      <c r="BB45" s="279" t="n">
        <f aca="false">(AX45-AZ45)</f>
        <v>152.061818640004</v>
      </c>
      <c r="BC45" s="300" t="n">
        <f aca="false">(AW45+AX45+AY45+AZ45)/(AW45+AY45+AV45)</f>
        <v>1.54793378172931</v>
      </c>
      <c r="BD45" s="127"/>
      <c r="BE45" s="127"/>
      <c r="BF45" s="127"/>
    </row>
    <row r="46" customFormat="false" ht="12.75" hidden="false" customHeight="false" outlineLevel="0" collapsed="false">
      <c r="AU46" s="267" t="s">
        <v>79</v>
      </c>
      <c r="AV46" s="279" t="n">
        <v>15755.2581212634</v>
      </c>
      <c r="AW46" s="279" t="n">
        <v>25503.497652016</v>
      </c>
      <c r="AX46" s="279" t="n">
        <v>21564.40984777</v>
      </c>
      <c r="AY46" s="279" t="n">
        <v>35160.8589591988</v>
      </c>
      <c r="AZ46" s="279" t="n">
        <v>61328.88086138</v>
      </c>
      <c r="BA46" s="279" t="n">
        <f aca="false">(AW46-AY46)</f>
        <v>-9657.36130718275</v>
      </c>
      <c r="BB46" s="279" t="n">
        <f aca="false">(AX46-AZ46)</f>
        <v>-39764.47101361</v>
      </c>
      <c r="BC46" s="300" t="n">
        <f aca="false">(AW46+AX46+AY46+AZ46)/(AW46+AY46+AV46)</f>
        <v>1.87854450487504</v>
      </c>
      <c r="BD46" s="127"/>
      <c r="BE46" s="127"/>
      <c r="BF46" s="127"/>
    </row>
    <row r="47" customFormat="false" ht="12.75" hidden="false" customHeight="false" outlineLevel="0" collapsed="false">
      <c r="AU47" s="267" t="s">
        <v>111</v>
      </c>
      <c r="AV47" s="279" t="n">
        <v>4320.56261330445</v>
      </c>
      <c r="AW47" s="279" t="n">
        <v>10906.3265517953</v>
      </c>
      <c r="AX47" s="279" t="n">
        <v>4570.36324198</v>
      </c>
      <c r="AY47" s="279" t="n">
        <v>11245.1657114594</v>
      </c>
      <c r="AZ47" s="279" t="n">
        <v>10400.60075615</v>
      </c>
      <c r="BA47" s="279" t="n">
        <f aca="false">(AW47-AY47)</f>
        <v>-338.839159664081</v>
      </c>
      <c r="BB47" s="279" t="n">
        <f aca="false">(AX47-AZ47)</f>
        <v>-5830.23751417</v>
      </c>
      <c r="BC47" s="300" t="n">
        <f aca="false">(AW47+AX47+AY47+AZ47)/(AW47+AY47+AV47)</f>
        <v>1.40232620529419</v>
      </c>
      <c r="BD47" s="127"/>
      <c r="BE47" s="127"/>
      <c r="BF47" s="127"/>
    </row>
    <row r="48" customFormat="false" ht="12.75" hidden="false" customHeight="false" outlineLevel="0" collapsed="false">
      <c r="AU48" s="267" t="s">
        <v>81</v>
      </c>
      <c r="AV48" s="279" t="n">
        <v>3642.3679370479</v>
      </c>
      <c r="AW48" s="279" t="n">
        <v>11007.8567457566</v>
      </c>
      <c r="AX48" s="279" t="n">
        <v>6382.06144021</v>
      </c>
      <c r="AY48" s="279" t="n">
        <v>9760.30139370893</v>
      </c>
      <c r="AZ48" s="279" t="n">
        <v>4959.58109376</v>
      </c>
      <c r="BA48" s="279" t="n">
        <f aca="false">(AW48-AY48)</f>
        <v>1247.55535204766</v>
      </c>
      <c r="BB48" s="279" t="n">
        <f aca="false">(AX48-AZ48)</f>
        <v>1422.48034645</v>
      </c>
      <c r="BC48" s="300" t="n">
        <f aca="false">(AW48+AX48+AY48+AZ48)/(AW48+AY48+AV48)</f>
        <v>1.31540797493627</v>
      </c>
      <c r="BD48" s="127"/>
      <c r="BE48" s="127"/>
      <c r="BF48" s="127"/>
    </row>
    <row r="49" customFormat="false" ht="12.75" hidden="false" customHeight="false" outlineLevel="0" collapsed="false">
      <c r="AU49" s="267" t="s">
        <v>83</v>
      </c>
      <c r="AV49" s="279" t="n">
        <v>11749.7900135258</v>
      </c>
      <c r="AW49" s="279" t="n">
        <v>28905.5802587693</v>
      </c>
      <c r="AX49" s="279" t="n">
        <v>19888.35535036</v>
      </c>
      <c r="AY49" s="279" t="n">
        <v>19311.6789869503</v>
      </c>
      <c r="AZ49" s="279" t="n">
        <v>20844.63635267</v>
      </c>
      <c r="BA49" s="279" t="n">
        <f aca="false">(AW49-AY49)</f>
        <v>9593.90127181902</v>
      </c>
      <c r="BB49" s="279" t="n">
        <f aca="false">(AX49-AZ49)</f>
        <v>-956.281002309988</v>
      </c>
      <c r="BC49" s="300" t="n">
        <f aca="false">(AW49+AX49+AY49+AZ49)/(AW49+AY49+AV49)</f>
        <v>1.4833187900276</v>
      </c>
      <c r="BD49" s="127"/>
      <c r="BE49" s="127"/>
      <c r="BF49" s="127"/>
    </row>
    <row r="50" customFormat="false" ht="12.75" hidden="false" customHeight="false" outlineLevel="0" collapsed="false">
      <c r="AU50" s="267" t="s">
        <v>112</v>
      </c>
      <c r="AV50" s="279" t="n">
        <v>1013.1937246184</v>
      </c>
      <c r="AW50" s="279" t="n">
        <v>3602.08662815372</v>
      </c>
      <c r="AX50" s="279" t="n">
        <v>1259.48001457</v>
      </c>
      <c r="AY50" s="279" t="n">
        <v>5648.77337083819</v>
      </c>
      <c r="AZ50" s="279" t="n">
        <v>920.94973741</v>
      </c>
      <c r="BA50" s="279" t="n">
        <f aca="false">(AW50-AY50)</f>
        <v>-2046.68674268446</v>
      </c>
      <c r="BB50" s="279" t="n">
        <f aca="false">(AX50-AZ50)</f>
        <v>338.53027716</v>
      </c>
      <c r="BC50" s="300" t="n">
        <f aca="false">(AW50+AX50+AY50+AZ50)/(AW50+AY50+AV50)</f>
        <v>1.1137207636274</v>
      </c>
      <c r="BD50" s="127"/>
      <c r="BE50" s="127"/>
      <c r="BF50" s="127"/>
    </row>
    <row r="51" customFormat="false" ht="12.75" hidden="false" customHeight="false" outlineLevel="0" collapsed="false">
      <c r="AU51" s="288"/>
      <c r="AV51" s="279"/>
      <c r="AW51" s="279"/>
      <c r="AX51" s="279"/>
      <c r="AY51" s="279"/>
      <c r="AZ51" s="279"/>
      <c r="BA51" s="279"/>
      <c r="BB51" s="279"/>
      <c r="BC51" s="279"/>
      <c r="BD51" s="130"/>
      <c r="BE51" s="130"/>
      <c r="BF51" s="130"/>
    </row>
    <row r="52" customFormat="false" ht="12.75" hidden="false" customHeight="false" outlineLevel="0" collapsed="false">
      <c r="AU52" s="267" t="s">
        <v>85</v>
      </c>
      <c r="AV52" s="279" t="n">
        <f aca="false">SUM(AV34:AV51)</f>
        <v>166161.980618351</v>
      </c>
      <c r="AW52" s="279" t="n">
        <f aca="false">SUM(AW34:AW51)</f>
        <v>288196.545701138</v>
      </c>
      <c r="AX52" s="279" t="n">
        <f aca="false">SUM(AX34:AX51)</f>
        <v>187565.49850493</v>
      </c>
      <c r="AY52" s="279" t="n">
        <f aca="false">SUM(AY34:AY51)</f>
        <v>288196.545701138</v>
      </c>
      <c r="AZ52" s="279" t="n">
        <f aca="false">SUM(AZ34:AZ51)</f>
        <v>280088.68130252</v>
      </c>
      <c r="BA52" s="279" t="n">
        <v>0</v>
      </c>
      <c r="BB52" s="279" t="n">
        <v>-92523.18279759</v>
      </c>
      <c r="BC52" s="279" t="n">
        <v>0</v>
      </c>
      <c r="BD52" s="130"/>
      <c r="BE52" s="130"/>
      <c r="BF52" s="130"/>
    </row>
    <row r="53" customFormat="false" ht="12.75" hidden="false" customHeight="true" outlineLevel="0" collapsed="false">
      <c r="AU53" s="302" t="s">
        <v>297</v>
      </c>
      <c r="AV53" s="302" t="n">
        <v>0</v>
      </c>
      <c r="AW53" s="302" t="n">
        <v>0</v>
      </c>
      <c r="AX53" s="302" t="n">
        <v>0</v>
      </c>
      <c r="AY53" s="302" t="n">
        <v>0</v>
      </c>
      <c r="AZ53" s="302" t="n">
        <v>0</v>
      </c>
      <c r="BA53" s="302" t="n">
        <v>0</v>
      </c>
      <c r="BB53" s="302" t="n">
        <v>0</v>
      </c>
      <c r="BC53" s="302" t="n">
        <v>0</v>
      </c>
      <c r="BD53" s="132"/>
      <c r="BE53" s="132"/>
      <c r="BF53" s="132"/>
    </row>
    <row r="54" customFormat="false" ht="12.75" hidden="false" customHeight="false" outlineLevel="0" collapsed="false">
      <c r="AU54" s="302" t="n">
        <v>0</v>
      </c>
      <c r="AV54" s="302" t="n">
        <v>0</v>
      </c>
      <c r="AW54" s="302" t="n">
        <v>0</v>
      </c>
      <c r="AX54" s="302" t="n">
        <v>0</v>
      </c>
      <c r="AY54" s="302" t="n">
        <v>0</v>
      </c>
      <c r="AZ54" s="302" t="n">
        <v>0</v>
      </c>
      <c r="BA54" s="302" t="n">
        <v>0</v>
      </c>
      <c r="BB54" s="302" t="n">
        <v>0</v>
      </c>
      <c r="BC54" s="302" t="n">
        <v>0</v>
      </c>
      <c r="BD54" s="132"/>
      <c r="BE54" s="132"/>
      <c r="BF54" s="132"/>
    </row>
    <row r="57" customFormat="false" ht="12.75" hidden="false" customHeight="false" outlineLevel="0" collapsed="false">
      <c r="R57" s="21" t="s">
        <v>97</v>
      </c>
      <c r="BH57" s="21" t="s">
        <v>98</v>
      </c>
    </row>
    <row r="58" customFormat="false" ht="12.75" hidden="false" customHeight="false" outlineLevel="0" collapsed="false">
      <c r="R58" s="21" t="s">
        <v>103</v>
      </c>
      <c r="BH58" s="21" t="s">
        <v>103</v>
      </c>
    </row>
  </sheetData>
  <mergeCells count="19">
    <mergeCell ref="Y5:Y6"/>
    <mergeCell ref="Z5:AA5"/>
    <mergeCell ref="AB5:AC5"/>
    <mergeCell ref="AD5:AE5"/>
    <mergeCell ref="AF5:AH5"/>
    <mergeCell ref="AU5:AU6"/>
    <mergeCell ref="AV5:AV6"/>
    <mergeCell ref="AW5:AX5"/>
    <mergeCell ref="AY5:AZ5"/>
    <mergeCell ref="BA5:BB5"/>
    <mergeCell ref="BC5:BC6"/>
    <mergeCell ref="AU26:BC27"/>
    <mergeCell ref="AU32:AU33"/>
    <mergeCell ref="AV32:AV33"/>
    <mergeCell ref="AW32:AX32"/>
    <mergeCell ref="AY32:AZ32"/>
    <mergeCell ref="BA32:BB32"/>
    <mergeCell ref="BC32:BC33"/>
    <mergeCell ref="AU53:BC54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38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195" width="3.7"/>
    <col collapsed="false" customWidth="true" hidden="false" outlineLevel="0" max="2" min="2" style="195" width="11.4"/>
    <col collapsed="false" customWidth="true" hidden="false" outlineLevel="0" max="3" min="3" style="195" width="13.12"/>
    <col collapsed="false" customWidth="true" hidden="false" outlineLevel="0" max="257" min="4" style="195" width="11.4"/>
    <col collapsed="false" customWidth="true" hidden="false" outlineLevel="0" max="1025" min="258" style="0" width="11.4"/>
  </cols>
  <sheetData>
    <row r="1" customFormat="false" ht="27.75" hidden="false" customHeight="false" outlineLevel="0" collapsed="false">
      <c r="B1" s="303" t="s">
        <v>298</v>
      </c>
      <c r="C1" s="303"/>
      <c r="H1" s="304" t="s">
        <v>299</v>
      </c>
      <c r="M1" s="305" t="s">
        <v>0</v>
      </c>
      <c r="N1" s="305"/>
    </row>
    <row r="2" customFormat="false" ht="16.5" hidden="false" customHeight="false" outlineLevel="0" collapsed="false">
      <c r="H2" s="306" t="s">
        <v>300</v>
      </c>
    </row>
    <row r="32" customFormat="false" ht="12.75" hidden="false" customHeight="false" outlineLevel="0" collapsed="false">
      <c r="B32" s="218" t="s">
        <v>252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</row>
    <row r="33" customFormat="false" ht="12.75" hidden="false" customHeight="false" outlineLevel="0" collapsed="false">
      <c r="B33" s="218"/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</row>
    <row r="34" customFormat="false" ht="12.75" hidden="false" customHeight="true" outlineLevel="0" collapsed="false">
      <c r="B34" s="307" t="s">
        <v>301</v>
      </c>
      <c r="C34" s="307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N34" s="307"/>
    </row>
    <row r="35" customFormat="false" ht="12.75" hidden="false" customHeight="false" outlineLevel="0" collapsed="false"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N35" s="307"/>
    </row>
    <row r="36" customFormat="false" ht="12.75" hidden="false" customHeight="false" outlineLevel="0" collapsed="false"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7"/>
      <c r="M36" s="307"/>
      <c r="N36" s="307"/>
    </row>
    <row r="37" customFormat="false" ht="12.75" hidden="false" customHeight="false" outlineLevel="0" collapsed="false">
      <c r="B37" s="307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</row>
    <row r="38" customFormat="false" ht="12.75" hidden="false" customHeight="true" outlineLevel="0" collapsed="false">
      <c r="B38" s="307" t="s">
        <v>302</v>
      </c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</row>
  </sheetData>
  <mergeCells count="4">
    <mergeCell ref="B1:C1"/>
    <mergeCell ref="M1:N1"/>
    <mergeCell ref="B34:N37"/>
    <mergeCell ref="B38:N40"/>
  </mergeCells>
  <hyperlinks>
    <hyperlink ref="B1" location="GRÁFICOS_VL!A1" display="Gráficos"/>
    <hyperlink ref="M1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27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195" width="1.7"/>
    <col collapsed="false" customWidth="true" hidden="false" outlineLevel="0" max="3" min="2" style="195" width="4.28"/>
    <col collapsed="false" customWidth="true" hidden="false" outlineLevel="0" max="4" min="4" style="195" width="6.41"/>
    <col collapsed="false" customWidth="true" hidden="false" outlineLevel="0" max="5" min="5" style="195" width="5.7"/>
    <col collapsed="false" customWidth="true" hidden="false" outlineLevel="0" max="6" min="6" style="195" width="5.55"/>
    <col collapsed="false" customWidth="true" hidden="false" outlineLevel="0" max="7" min="7" style="195" width="5.28"/>
    <col collapsed="false" customWidth="true" hidden="false" outlineLevel="0" max="8" min="8" style="195" width="7.84"/>
    <col collapsed="false" customWidth="true" hidden="false" outlineLevel="0" max="9" min="9" style="195" width="4.84"/>
    <col collapsed="false" customWidth="true" hidden="false" outlineLevel="0" max="10" min="10" style="195" width="4.41"/>
    <col collapsed="false" customWidth="true" hidden="false" outlineLevel="0" max="11" min="11" style="195" width="4.28"/>
    <col collapsed="false" customWidth="true" hidden="false" outlineLevel="0" max="12" min="12" style="195" width="8.69"/>
    <col collapsed="false" customWidth="true" hidden="false" outlineLevel="0" max="13" min="13" style="195" width="3.28"/>
    <col collapsed="false" customWidth="true" hidden="false" outlineLevel="0" max="14" min="14" style="195" width="6.84"/>
    <col collapsed="false" customWidth="true" hidden="false" outlineLevel="0" max="15" min="15" style="195" width="6.98"/>
    <col collapsed="false" customWidth="true" hidden="false" outlineLevel="0" max="257" min="16" style="195" width="11.4"/>
    <col collapsed="false" customWidth="true" hidden="false" outlineLevel="0" max="1025" min="258" style="0" width="11.4"/>
  </cols>
  <sheetData>
    <row r="1" customFormat="false" ht="16.5" hidden="false" customHeight="true" outlineLevel="0" collapsed="false">
      <c r="D1" s="308" t="s">
        <v>303</v>
      </c>
      <c r="E1" s="308"/>
      <c r="F1" s="308"/>
      <c r="G1" s="308"/>
      <c r="H1" s="308"/>
      <c r="I1" s="308"/>
      <c r="J1" s="308"/>
      <c r="K1" s="308"/>
      <c r="L1" s="308"/>
    </row>
    <row r="2" customFormat="false" ht="28.5" hidden="false" customHeight="false" outlineLevel="0" collapsed="false">
      <c r="B2" s="309" t="s">
        <v>304</v>
      </c>
      <c r="C2" s="309"/>
      <c r="D2" s="308"/>
      <c r="E2" s="308"/>
      <c r="F2" s="308"/>
      <c r="G2" s="308"/>
      <c r="H2" s="308"/>
      <c r="I2" s="308"/>
      <c r="J2" s="308"/>
      <c r="K2" s="308"/>
      <c r="L2" s="308"/>
      <c r="M2" s="305" t="s">
        <v>0</v>
      </c>
      <c r="N2" s="305"/>
    </row>
    <row r="3" customFormat="false" ht="15.75" hidden="false" customHeight="false" outlineLevel="0" collapsed="false">
      <c r="B3" s="310" t="s">
        <v>305</v>
      </c>
      <c r="C3" s="311" t="s">
        <v>306</v>
      </c>
      <c r="H3" s="312" t="s">
        <v>307</v>
      </c>
    </row>
    <row r="27" customFormat="false" ht="16.5" hidden="false" customHeight="false" outlineLevel="0" collapsed="false"/>
  </sheetData>
  <mergeCells count="3">
    <mergeCell ref="D1:L2"/>
    <mergeCell ref="B2:C2"/>
    <mergeCell ref="M2:N2"/>
  </mergeCells>
  <hyperlinks>
    <hyperlink ref="M2" location="Indice!A1" display="Índice"/>
    <hyperlink ref="B3" location="GRÁFICOS_TN!A1" display="TN"/>
    <hyperlink ref="C3" location="GRÁFICOS_VL!A1" display="VL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Z58"/>
  <sheetViews>
    <sheetView showFormulas="false" showGridLines="tru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5" min="1" style="0" width="10.69"/>
    <col collapsed="false" customWidth="true" hidden="false" outlineLevel="0" max="6" min="6" style="0" width="8.98"/>
    <col collapsed="false" customWidth="true" hidden="false" outlineLevel="0" max="7" min="7" style="0" width="13.97"/>
    <col collapsed="false" customWidth="true" hidden="false" outlineLevel="0" max="8" min="8" style="0" width="13.69"/>
    <col collapsed="false" customWidth="true" hidden="false" outlineLevel="0" max="9" min="9" style="0" width="10.69"/>
    <col collapsed="false" customWidth="true" hidden="false" outlineLevel="0" max="10" min="10" style="0" width="13.69"/>
    <col collapsed="false" customWidth="true" hidden="false" outlineLevel="0" max="11" min="11" style="0" width="10.69"/>
    <col collapsed="false" customWidth="true" hidden="false" outlineLevel="0" max="12" min="12" style="0" width="13.69"/>
    <col collapsed="false" customWidth="true" hidden="false" outlineLevel="0" max="15" min="13" style="0" width="10.69"/>
    <col collapsed="false" customWidth="true" hidden="false" outlineLevel="0" max="16" min="16" style="0" width="13.97"/>
    <col collapsed="false" customWidth="true" hidden="false" outlineLevel="0" max="17" min="17" style="0" width="12.55"/>
    <col collapsed="false" customWidth="true" hidden="false" outlineLevel="0" max="18" min="18" style="0" width="11.69"/>
    <col collapsed="false" customWidth="true" hidden="false" outlineLevel="0" max="19" min="19" style="0" width="10.69"/>
    <col collapsed="false" customWidth="true" hidden="false" outlineLevel="0" max="21" min="20" style="0" width="11.69"/>
    <col collapsed="false" customWidth="true" hidden="false" outlineLevel="0" max="24" min="22" style="0" width="10.69"/>
    <col collapsed="false" customWidth="true" hidden="false" outlineLevel="0" max="25" min="25" style="0" width="3.7"/>
    <col collapsed="false" customWidth="true" hidden="false" outlineLevel="0" max="35" min="26" style="0" width="10.69"/>
    <col collapsed="false" customWidth="true" hidden="false" outlineLevel="0" max="1025" min="36" style="0" width="11.04"/>
  </cols>
  <sheetData>
    <row r="1" customFormat="false" ht="15" hidden="false" customHeight="false" outlineLevel="0" collapsed="false">
      <c r="P1" s="313" t="s">
        <v>308</v>
      </c>
    </row>
    <row r="2" customFormat="false" ht="12.75" hidden="false" customHeight="false" outlineLevel="0" collapsed="false">
      <c r="A2" s="21" t="s">
        <v>35</v>
      </c>
      <c r="P2" s="21"/>
    </row>
    <row r="3" customFormat="false" ht="12.75" hidden="false" customHeight="false" outlineLevel="0" collapsed="false">
      <c r="A3" s="21" t="s">
        <v>309</v>
      </c>
      <c r="G3" s="21"/>
      <c r="O3" s="21" t="s">
        <v>37</v>
      </c>
      <c r="P3" s="21" t="s">
        <v>38</v>
      </c>
      <c r="Z3" s="21"/>
    </row>
    <row r="4" customFormat="false" ht="13.5" hidden="false" customHeight="false" outlineLevel="0" collapsed="false">
      <c r="G4" s="21" t="s">
        <v>45</v>
      </c>
      <c r="O4" s="21" t="s">
        <v>17</v>
      </c>
      <c r="P4" s="53" t="s">
        <v>46</v>
      </c>
      <c r="Z4" s="21"/>
    </row>
    <row r="5" customFormat="false" ht="12.75" hidden="false" customHeight="true" outlineLevel="0" collapsed="false">
      <c r="G5" s="314" t="n">
        <v>2015</v>
      </c>
      <c r="H5" s="46" t="s">
        <v>32</v>
      </c>
      <c r="I5" s="46"/>
      <c r="J5" s="46" t="s">
        <v>33</v>
      </c>
      <c r="K5" s="46"/>
      <c r="L5" s="46" t="s">
        <v>49</v>
      </c>
      <c r="M5" s="46"/>
      <c r="N5" s="61"/>
      <c r="P5" s="59" t="n">
        <v>2016</v>
      </c>
      <c r="Q5" s="115" t="s">
        <v>310</v>
      </c>
      <c r="R5" s="64" t="s">
        <v>52</v>
      </c>
      <c r="S5" s="64"/>
      <c r="T5" s="64" t="s">
        <v>53</v>
      </c>
      <c r="U5" s="64"/>
      <c r="V5" s="64" t="s">
        <v>54</v>
      </c>
      <c r="W5" s="64"/>
      <c r="X5" s="65" t="s">
        <v>55</v>
      </c>
    </row>
    <row r="6" customFormat="false" ht="13.5" hidden="false" customHeight="false" outlineLevel="0" collapsed="false">
      <c r="G6" s="314"/>
      <c r="H6" s="66" t="s">
        <v>57</v>
      </c>
      <c r="I6" s="66" t="s">
        <v>58</v>
      </c>
      <c r="J6" s="66" t="s">
        <v>57</v>
      </c>
      <c r="K6" s="66" t="s">
        <v>58</v>
      </c>
      <c r="L6" s="66" t="s">
        <v>57</v>
      </c>
      <c r="M6" s="66" t="s">
        <v>58</v>
      </c>
      <c r="N6" s="69"/>
      <c r="P6" s="59"/>
      <c r="Q6" s="115"/>
      <c r="R6" s="71" t="s">
        <v>62</v>
      </c>
      <c r="S6" s="72"/>
      <c r="T6" s="71" t="s">
        <v>63</v>
      </c>
      <c r="U6" s="72"/>
      <c r="V6" s="71" t="s">
        <v>64</v>
      </c>
      <c r="W6" s="72"/>
      <c r="X6" s="65"/>
    </row>
    <row r="7" customFormat="false" ht="12.75" hidden="false" customHeight="true" outlineLevel="0" collapsed="false">
      <c r="G7" s="315" t="s">
        <v>47</v>
      </c>
      <c r="H7" s="315" t="n">
        <v>23715.3704496674</v>
      </c>
      <c r="I7" s="316" t="n">
        <v>23962.8063397112</v>
      </c>
      <c r="J7" s="315" t="n">
        <v>23017.5711663505</v>
      </c>
      <c r="K7" s="317" t="n">
        <v>22200.8448632326</v>
      </c>
      <c r="L7" s="81" t="n">
        <v>99192.3714617656</v>
      </c>
      <c r="M7" s="317" t="n">
        <v>100302.521105838</v>
      </c>
      <c r="N7" s="318"/>
      <c r="P7" s="83" t="s">
        <v>47</v>
      </c>
      <c r="Q7" s="315" t="n">
        <v>106266756.884348</v>
      </c>
      <c r="R7" s="315" t="n">
        <v>27721236.0504412</v>
      </c>
      <c r="S7" s="319" t="n">
        <v>32890.239220915</v>
      </c>
      <c r="T7" s="315" t="n">
        <v>24059814.380321</v>
      </c>
      <c r="U7" s="320" t="n">
        <v>50175.972329095</v>
      </c>
      <c r="V7" s="81" t="n">
        <f aca="false">R7-T7</f>
        <v>3661421.67012017</v>
      </c>
      <c r="W7" s="81" t="n">
        <f aca="false">S7-U7</f>
        <v>-17285.73310818</v>
      </c>
      <c r="X7" s="82" t="n">
        <f aca="false">(R7+S7+T7+U7)/(Q7+R7+T7)</f>
        <v>0.328154610452186</v>
      </c>
    </row>
    <row r="8" customFormat="false" ht="12.75" hidden="false" customHeight="false" outlineLevel="0" collapsed="false">
      <c r="G8" s="73" t="s">
        <v>67</v>
      </c>
      <c r="H8" s="315" t="n">
        <v>20859.7029003773</v>
      </c>
      <c r="I8" s="316" t="n">
        <v>21109.843253306</v>
      </c>
      <c r="J8" s="315" t="n">
        <v>21629.2518105796</v>
      </c>
      <c r="K8" s="317" t="n">
        <v>21435.3380587926</v>
      </c>
      <c r="L8" s="81" t="n">
        <v>23056.827499</v>
      </c>
      <c r="M8" s="317" t="n">
        <v>23009.0357104509</v>
      </c>
      <c r="N8" s="318"/>
      <c r="P8" s="83" t="s">
        <v>67</v>
      </c>
      <c r="Q8" s="315" t="n">
        <v>22481531.276</v>
      </c>
      <c r="R8" s="315" t="n">
        <v>23797630.0394249</v>
      </c>
      <c r="S8" s="320" t="n">
        <v>4562.829182486</v>
      </c>
      <c r="T8" s="315" t="n">
        <v>23239587.8766864</v>
      </c>
      <c r="U8" s="320" t="n">
        <v>5443.70604671</v>
      </c>
      <c r="V8" s="81" t="n">
        <f aca="false">R8-T8</f>
        <v>558042.162738469</v>
      </c>
      <c r="W8" s="81" t="n">
        <f aca="false">S8-U8</f>
        <v>-880.876864223998</v>
      </c>
      <c r="X8" s="84" t="n">
        <f aca="false">(R8+S8+T8+U8)/(Q8+R8+T8)</f>
        <v>0.676755911147481</v>
      </c>
    </row>
    <row r="9" customFormat="false" ht="12.75" hidden="false" customHeight="true" outlineLevel="0" collapsed="false">
      <c r="G9" s="73" t="s">
        <v>68</v>
      </c>
      <c r="H9" s="315" t="n">
        <v>11787.6869545192</v>
      </c>
      <c r="I9" s="316" t="n">
        <v>11632.6353980019</v>
      </c>
      <c r="J9" s="315" t="n">
        <v>7496.3888353981</v>
      </c>
      <c r="K9" s="317" t="n">
        <v>7509.18167125981</v>
      </c>
      <c r="L9" s="81" t="n">
        <v>15432.4238581716</v>
      </c>
      <c r="M9" s="317" t="n">
        <v>14503.1604000434</v>
      </c>
      <c r="N9" s="318"/>
      <c r="P9" s="83" t="s">
        <v>68</v>
      </c>
      <c r="Q9" s="315" t="n">
        <v>14517576.5316184</v>
      </c>
      <c r="R9" s="315" t="n">
        <v>10564350.2865425</v>
      </c>
      <c r="S9" s="320" t="n">
        <v>5635.73648166</v>
      </c>
      <c r="T9" s="315" t="n">
        <v>8570224.61173471</v>
      </c>
      <c r="U9" s="320" t="n">
        <v>14408.879820696</v>
      </c>
      <c r="V9" s="81" t="n">
        <f aca="false">R9-T9</f>
        <v>1994125.67480776</v>
      </c>
      <c r="W9" s="81" t="n">
        <f aca="false">S9-U9</f>
        <v>-8773.14333903599</v>
      </c>
      <c r="X9" s="84" t="n">
        <f aca="false">(R9+S9+T9+U9)/(R9+T9+Q9)</f>
        <v>0.569194500223338</v>
      </c>
    </row>
    <row r="10" customFormat="false" ht="12.75" hidden="false" customHeight="false" outlineLevel="0" collapsed="false">
      <c r="G10" s="73" t="s">
        <v>69</v>
      </c>
      <c r="H10" s="315" t="n">
        <v>564.507639131449</v>
      </c>
      <c r="I10" s="316" t="n">
        <v>662.133609709936</v>
      </c>
      <c r="J10" s="315" t="n">
        <v>6075.13859170331</v>
      </c>
      <c r="K10" s="317" t="n">
        <v>6057.69999035373</v>
      </c>
      <c r="L10" s="81" t="n">
        <v>9419.70830155575</v>
      </c>
      <c r="M10" s="317" t="n">
        <v>8839.15491861158</v>
      </c>
      <c r="N10" s="318"/>
      <c r="P10" s="83" t="s">
        <v>70</v>
      </c>
      <c r="Q10" s="315" t="n">
        <v>12216223.1788417</v>
      </c>
      <c r="R10" s="315" t="n">
        <v>671330.994902596</v>
      </c>
      <c r="S10" s="320" t="n">
        <v>912.907478864</v>
      </c>
      <c r="T10" s="315" t="n">
        <v>6594403.48458359</v>
      </c>
      <c r="U10" s="320" t="n">
        <v>1788.769184215</v>
      </c>
      <c r="V10" s="81" t="n">
        <f aca="false">R10-T10</f>
        <v>-5923072.489681</v>
      </c>
      <c r="W10" s="81" t="n">
        <f aca="false">S10-U10</f>
        <v>-875.861705350999</v>
      </c>
      <c r="X10" s="84" t="n">
        <f aca="false">(R10+S10+T10+U10)/(R10+T10+Q10)</f>
        <v>0.373085512432692</v>
      </c>
    </row>
    <row r="11" customFormat="false" ht="12.75" hidden="false" customHeight="true" outlineLevel="0" collapsed="false">
      <c r="G11" s="73" t="s">
        <v>71</v>
      </c>
      <c r="H11" s="315" t="n">
        <v>2329.32970708583</v>
      </c>
      <c r="I11" s="316" t="n">
        <v>1037.62316724566</v>
      </c>
      <c r="J11" s="315" t="n">
        <v>12680.7531828676</v>
      </c>
      <c r="K11" s="317" t="n">
        <v>13475.274281172</v>
      </c>
      <c r="L11" s="81" t="n">
        <v>24003.0030335468</v>
      </c>
      <c r="M11" s="317" t="n">
        <v>24511.011839326</v>
      </c>
      <c r="N11" s="321"/>
      <c r="P11" s="83" t="s">
        <v>71</v>
      </c>
      <c r="Q11" s="315" t="n">
        <v>28842622.5286761</v>
      </c>
      <c r="R11" s="315" t="n">
        <v>2221920.11703455</v>
      </c>
      <c r="S11" s="320" t="n">
        <v>4303.99231126</v>
      </c>
      <c r="T11" s="315" t="n">
        <v>12321494.5245604</v>
      </c>
      <c r="U11" s="320" t="n">
        <v>4052.57819053</v>
      </c>
      <c r="V11" s="81" t="n">
        <f aca="false">R11-T11</f>
        <v>-10099574.4075259</v>
      </c>
      <c r="W11" s="81" t="n">
        <f aca="false">S11-U11</f>
        <v>251.41412073</v>
      </c>
      <c r="X11" s="84" t="n">
        <f aca="false">(R11+S11+T11+U11)/(R11+T11+Q11)</f>
        <v>0.335402174551861</v>
      </c>
    </row>
    <row r="12" customFormat="false" ht="12.75" hidden="false" customHeight="false" outlineLevel="0" collapsed="false">
      <c r="G12" s="73" t="s">
        <v>72</v>
      </c>
      <c r="H12" s="315" t="n">
        <v>8863.4396415848</v>
      </c>
      <c r="I12" s="316" t="n">
        <v>8441.40423462908</v>
      </c>
      <c r="J12" s="315" t="n">
        <v>7748.24258358934</v>
      </c>
      <c r="K12" s="317" t="n">
        <v>7472.96850648247</v>
      </c>
      <c r="L12" s="81" t="n">
        <v>11797.3331600036</v>
      </c>
      <c r="M12" s="317" t="n">
        <v>11309.5528985722</v>
      </c>
      <c r="N12" s="321"/>
      <c r="P12" s="83" t="s">
        <v>72</v>
      </c>
      <c r="Q12" s="315" t="n">
        <v>9588797.6820161</v>
      </c>
      <c r="R12" s="315" t="n">
        <v>8425809.45429627</v>
      </c>
      <c r="S12" s="320" t="n">
        <v>2699.734438855</v>
      </c>
      <c r="T12" s="315" t="n">
        <v>8198236.46261191</v>
      </c>
      <c r="U12" s="320" t="n">
        <v>2688.811263059</v>
      </c>
      <c r="V12" s="81" t="n">
        <f aca="false">R12-T12</f>
        <v>227572.991684361</v>
      </c>
      <c r="W12" s="81" t="n">
        <f aca="false">S12-U12</f>
        <v>10.9231757960001</v>
      </c>
      <c r="X12" s="84" t="n">
        <f aca="false">(R12+S12+T12+U12)/(R12+T12+Q12)</f>
        <v>0.634400247338771</v>
      </c>
    </row>
    <row r="13" customFormat="false" ht="12.75" hidden="false" customHeight="true" outlineLevel="0" collapsed="false">
      <c r="G13" s="73" t="s">
        <v>73</v>
      </c>
      <c r="H13" s="315" t="n">
        <v>30527.5892213514</v>
      </c>
      <c r="I13" s="316" t="n">
        <v>30037.1004892577</v>
      </c>
      <c r="J13" s="315" t="n">
        <v>26675.9053106616</v>
      </c>
      <c r="K13" s="317" t="n">
        <v>26249.5148607833</v>
      </c>
      <c r="L13" s="81" t="n">
        <v>57664.267248</v>
      </c>
      <c r="M13" s="317" t="n">
        <v>58592.7599456511</v>
      </c>
      <c r="N13" s="321"/>
      <c r="P13" s="83" t="s">
        <v>73</v>
      </c>
      <c r="Q13" s="315" t="n">
        <v>51445859.155</v>
      </c>
      <c r="R13" s="315" t="n">
        <v>31529255.2727548</v>
      </c>
      <c r="S13" s="320" t="n">
        <v>5563.999322362</v>
      </c>
      <c r="T13" s="315" t="n">
        <v>25028532.9192779</v>
      </c>
      <c r="U13" s="320" t="n">
        <v>4835.362286474</v>
      </c>
      <c r="V13" s="81" t="n">
        <f aca="false">R13-T13</f>
        <v>6500722.35347686</v>
      </c>
      <c r="W13" s="81" t="n">
        <f aca="false">S13-U13</f>
        <v>728.637035888</v>
      </c>
      <c r="X13" s="84" t="n">
        <f aca="false">(R13+S13+T13+U13)/(R13+T13+Q13)</f>
        <v>0.523761826041662</v>
      </c>
    </row>
    <row r="14" customFormat="false" ht="12.75" hidden="false" customHeight="false" outlineLevel="0" collapsed="false">
      <c r="G14" s="73" t="s">
        <v>74</v>
      </c>
      <c r="H14" s="315" t="n">
        <v>30004.294515461</v>
      </c>
      <c r="I14" s="316" t="n">
        <v>29731.6355207903</v>
      </c>
      <c r="J14" s="315" t="n">
        <v>23139.6113312417</v>
      </c>
      <c r="K14" s="317" t="n">
        <v>23205.052385323</v>
      </c>
      <c r="L14" s="81" t="n">
        <v>30040.128734</v>
      </c>
      <c r="M14" s="317" t="n">
        <v>30743.3627848487</v>
      </c>
      <c r="N14" s="321"/>
      <c r="P14" s="83" t="s">
        <v>74</v>
      </c>
      <c r="Q14" s="315" t="n">
        <v>28241861.119</v>
      </c>
      <c r="R14" s="315" t="n">
        <v>32578007.4816195</v>
      </c>
      <c r="S14" s="320" t="n">
        <v>3824.36609025</v>
      </c>
      <c r="T14" s="315" t="n">
        <v>23285362.2077431</v>
      </c>
      <c r="U14" s="320" t="n">
        <v>2191.12867176</v>
      </c>
      <c r="V14" s="81" t="n">
        <f aca="false">R14-T14</f>
        <v>9292645.27387636</v>
      </c>
      <c r="W14" s="81" t="n">
        <f aca="false">S14-U14</f>
        <v>1633.23741849</v>
      </c>
      <c r="X14" s="84" t="n">
        <f aca="false">(R14+S14+T14+U14)/(R14+T14+Q14)</f>
        <v>0.66427955368704</v>
      </c>
    </row>
    <row r="15" customFormat="false" ht="12.75" hidden="false" customHeight="true" outlineLevel="0" collapsed="false">
      <c r="G15" s="73" t="s">
        <v>75</v>
      </c>
      <c r="H15" s="315" t="n">
        <v>33609.6087032169</v>
      </c>
      <c r="I15" s="316" t="n">
        <v>32687.2849126714</v>
      </c>
      <c r="J15" s="315" t="n">
        <v>29731.9518377235</v>
      </c>
      <c r="K15" s="317" t="n">
        <v>29048.2376008339</v>
      </c>
      <c r="L15" s="81" t="n">
        <v>116205.01981501</v>
      </c>
      <c r="M15" s="317" t="n">
        <v>115617.600817687</v>
      </c>
      <c r="N15" s="321"/>
      <c r="P15" s="83" t="s">
        <v>75</v>
      </c>
      <c r="Q15" s="315" t="n">
        <v>125808955.699953</v>
      </c>
      <c r="R15" s="315" t="n">
        <v>33702188.1617036</v>
      </c>
      <c r="S15" s="320" t="n">
        <v>31099.052124789</v>
      </c>
      <c r="T15" s="315" t="n">
        <v>30060016.1144171</v>
      </c>
      <c r="U15" s="320" t="n">
        <v>49273.3623129159</v>
      </c>
      <c r="V15" s="81" t="n">
        <f aca="false">R15-T15</f>
        <v>3642172.04728653</v>
      </c>
      <c r="W15" s="81" t="n">
        <f aca="false">S15-U15</f>
        <v>-18174.310188127</v>
      </c>
      <c r="X15" s="84" t="n">
        <f aca="false">(R15+S15+T15+U15)/(R15+T15+Q15)</f>
        <v>0.336773677486681</v>
      </c>
    </row>
    <row r="16" customFormat="false" ht="12.75" hidden="false" customHeight="false" outlineLevel="0" collapsed="false">
      <c r="G16" s="73" t="s">
        <v>76</v>
      </c>
      <c r="H16" s="315" t="n">
        <v>31288.2252899029</v>
      </c>
      <c r="I16" s="316" t="n">
        <v>30586.2900700362</v>
      </c>
      <c r="J16" s="315" t="n">
        <v>34804.3140004281</v>
      </c>
      <c r="K16" s="317" t="n">
        <v>34117.9501891816</v>
      </c>
      <c r="L16" s="81" t="n">
        <v>76430.4388901818</v>
      </c>
      <c r="M16" s="317" t="n">
        <v>78188.7890415849</v>
      </c>
      <c r="N16" s="321"/>
      <c r="P16" s="83" t="s">
        <v>76</v>
      </c>
      <c r="Q16" s="315" t="n">
        <v>84335308.5387023</v>
      </c>
      <c r="R16" s="315" t="n">
        <v>34499054.179192</v>
      </c>
      <c r="S16" s="320" t="n">
        <v>22492.439537476</v>
      </c>
      <c r="T16" s="315" t="n">
        <v>40131688.7806767</v>
      </c>
      <c r="U16" s="320" t="n">
        <v>20807.788142827</v>
      </c>
      <c r="V16" s="81" t="n">
        <f aca="false">R16-T16</f>
        <v>-5632634.60148466</v>
      </c>
      <c r="W16" s="81" t="n">
        <f aca="false">S16-U16</f>
        <v>1684.65139464901</v>
      </c>
      <c r="X16" s="84" t="n">
        <f aca="false">(R16+S16+T16+U16)/(R16+T16+Q16)</f>
        <v>0.469748367551422</v>
      </c>
    </row>
    <row r="17" customFormat="false" ht="12.75" hidden="false" customHeight="false" outlineLevel="0" collapsed="false">
      <c r="G17" s="73" t="s">
        <v>77</v>
      </c>
      <c r="H17" s="315" t="n">
        <v>5021.67717637331</v>
      </c>
      <c r="I17" s="316" t="n">
        <v>4964.05450189781</v>
      </c>
      <c r="J17" s="315" t="n">
        <v>7959.33492983448</v>
      </c>
      <c r="K17" s="317" t="n">
        <v>7906.80835348713</v>
      </c>
      <c r="L17" s="81" t="n">
        <v>12468.737902</v>
      </c>
      <c r="M17" s="317" t="n">
        <v>12433.1016127585</v>
      </c>
      <c r="N17" s="321"/>
      <c r="P17" s="83" t="s">
        <v>77</v>
      </c>
      <c r="Q17" s="315" t="n">
        <v>9585742.558</v>
      </c>
      <c r="R17" s="315" t="n">
        <v>5293756.63835089</v>
      </c>
      <c r="S17" s="320" t="n">
        <v>1843.704462497</v>
      </c>
      <c r="T17" s="315" t="n">
        <v>6991973.83119711</v>
      </c>
      <c r="U17" s="320" t="n">
        <v>1531.365118285</v>
      </c>
      <c r="V17" s="81" t="n">
        <f aca="false">R17-T17</f>
        <v>-1698217.19284621</v>
      </c>
      <c r="W17" s="81" t="n">
        <f aca="false">S17-U17</f>
        <v>312.339344212</v>
      </c>
      <c r="X17" s="84" t="n">
        <f aca="false">(R17+S17+T17+U17)/(R17+T17+Q17)</f>
        <v>0.561878275123498</v>
      </c>
    </row>
    <row r="18" customFormat="false" ht="12.75" hidden="false" customHeight="false" outlineLevel="0" collapsed="false">
      <c r="G18" s="73" t="s">
        <v>78</v>
      </c>
      <c r="H18" s="315" t="n">
        <v>11868.9202328072</v>
      </c>
      <c r="I18" s="316" t="n">
        <v>12206.851493073</v>
      </c>
      <c r="J18" s="315" t="n">
        <v>11414.3220241028</v>
      </c>
      <c r="K18" s="317" t="n">
        <v>11278.8691178825</v>
      </c>
      <c r="L18" s="81" t="n">
        <v>54748.5706834559</v>
      </c>
      <c r="M18" s="317" t="n">
        <v>52935.4921959766</v>
      </c>
      <c r="N18" s="321"/>
      <c r="P18" s="83" t="s">
        <v>78</v>
      </c>
      <c r="Q18" s="315" t="n">
        <v>49846636.6913786</v>
      </c>
      <c r="R18" s="315" t="n">
        <v>12362811.679598</v>
      </c>
      <c r="S18" s="320" t="n">
        <v>12608.511400713</v>
      </c>
      <c r="T18" s="315" t="n">
        <v>11254038.518519</v>
      </c>
      <c r="U18" s="320" t="n">
        <v>20642.708982222</v>
      </c>
      <c r="V18" s="81" t="n">
        <f aca="false">R18-T18</f>
        <v>1108773.16107901</v>
      </c>
      <c r="W18" s="81" t="n">
        <f aca="false">S18-U18</f>
        <v>-8034.19758150898</v>
      </c>
      <c r="X18" s="84" t="n">
        <f aca="false">(R18+S18+T18+U18)/(R18+T18+Q18)</f>
        <v>0.321930014757871</v>
      </c>
    </row>
    <row r="19" customFormat="false" ht="12.75" hidden="false" customHeight="false" outlineLevel="0" collapsed="false">
      <c r="G19" s="73" t="s">
        <v>79</v>
      </c>
      <c r="H19" s="315" t="n">
        <v>22809.4659752514</v>
      </c>
      <c r="I19" s="316" t="n">
        <v>23000.8356471213</v>
      </c>
      <c r="J19" s="315" t="n">
        <v>28107.0632670566</v>
      </c>
      <c r="K19" s="317" t="n">
        <v>28000.1647289661</v>
      </c>
      <c r="L19" s="81" t="n">
        <v>27276.603313</v>
      </c>
      <c r="M19" s="317" t="n">
        <v>26905.9399337649</v>
      </c>
      <c r="N19" s="321"/>
      <c r="P19" s="83" t="s">
        <v>79</v>
      </c>
      <c r="Q19" s="315" t="n">
        <v>29274019.278243</v>
      </c>
      <c r="R19" s="315" t="n">
        <v>22665636.3018355</v>
      </c>
      <c r="S19" s="320" t="n">
        <v>10933.31335494</v>
      </c>
      <c r="T19" s="315" t="n">
        <v>29195726.1536305</v>
      </c>
      <c r="U19" s="320" t="n">
        <v>17340.6428238629</v>
      </c>
      <c r="V19" s="81" t="n">
        <f aca="false">R19-T19</f>
        <v>-6530089.85179501</v>
      </c>
      <c r="W19" s="81" t="n">
        <f aca="false">S19-U19</f>
        <v>-6407.32946892292</v>
      </c>
      <c r="X19" s="84" t="n">
        <f aca="false">(R19+S19+T19+U19)/(R19+T19+Q19)</f>
        <v>0.639543874729642</v>
      </c>
    </row>
    <row r="20" customFormat="false" ht="12.75" hidden="false" customHeight="false" outlineLevel="0" collapsed="false">
      <c r="G20" s="73" t="s">
        <v>80</v>
      </c>
      <c r="H20" s="315" t="n">
        <v>18168.8334159068</v>
      </c>
      <c r="I20" s="316" t="n">
        <v>17897.9192658822</v>
      </c>
      <c r="J20" s="315" t="n">
        <v>11712.2605342449</v>
      </c>
      <c r="K20" s="317" t="n">
        <v>11537.2486960245</v>
      </c>
      <c r="L20" s="81" t="n">
        <v>14346.9577758266</v>
      </c>
      <c r="M20" s="317" t="n">
        <v>13760.1458502042</v>
      </c>
      <c r="N20" s="321"/>
      <c r="P20" s="83" t="s">
        <v>80</v>
      </c>
      <c r="Q20" s="315" t="n">
        <v>16386497.2614709</v>
      </c>
      <c r="R20" s="315" t="n">
        <v>18599075.4854932</v>
      </c>
      <c r="S20" s="320" t="n">
        <v>11460.296220561</v>
      </c>
      <c r="T20" s="315" t="n">
        <v>15372117.2176866</v>
      </c>
      <c r="U20" s="320" t="n">
        <v>22471.021477001</v>
      </c>
      <c r="V20" s="81" t="n">
        <f aca="false">R20-T20</f>
        <v>3226958.26780663</v>
      </c>
      <c r="W20" s="81" t="n">
        <f aca="false">S20-U20</f>
        <v>-11010.72525644</v>
      </c>
      <c r="X20" s="84" t="n">
        <f aca="false">(R20+S20+T20+U20)/(R20+T20+Q20)</f>
        <v>0.675271722049756</v>
      </c>
    </row>
    <row r="21" customFormat="false" ht="12.75" hidden="false" customHeight="false" outlineLevel="0" collapsed="false">
      <c r="G21" s="73" t="s">
        <v>81</v>
      </c>
      <c r="H21" s="315" t="n">
        <v>13143.1862019318</v>
      </c>
      <c r="I21" s="316" t="n">
        <v>13359.3520007684</v>
      </c>
      <c r="J21" s="315" t="n">
        <v>11069.8916215154</v>
      </c>
      <c r="K21" s="317" t="n">
        <v>10871.2361272551</v>
      </c>
      <c r="L21" s="81" t="n">
        <v>11700.359098</v>
      </c>
      <c r="M21" s="317" t="n">
        <v>11444.2568901619</v>
      </c>
      <c r="N21" s="321"/>
      <c r="P21" s="83" t="s">
        <v>82</v>
      </c>
      <c r="Q21" s="315" t="n">
        <v>13593105.942</v>
      </c>
      <c r="R21" s="315" t="n">
        <v>11952176.2059108</v>
      </c>
      <c r="S21" s="320" t="n">
        <v>3267.17221347</v>
      </c>
      <c r="T21" s="315" t="n">
        <v>10591670.9801951</v>
      </c>
      <c r="U21" s="320" t="n">
        <v>2362.162999679</v>
      </c>
      <c r="V21" s="81" t="n">
        <f aca="false">R21-T21</f>
        <v>1360505.22571566</v>
      </c>
      <c r="W21" s="81" t="n">
        <f aca="false">S21-U21</f>
        <v>905.009213790999</v>
      </c>
      <c r="X21" s="84" t="n">
        <f aca="false">(R21+S21+T21+U21)/(R21+T21+Q21)</f>
        <v>0.624000491723276</v>
      </c>
    </row>
    <row r="22" customFormat="false" ht="12.75" hidden="false" customHeight="false" outlineLevel="0" collapsed="false">
      <c r="G22" s="73" t="s">
        <v>83</v>
      </c>
      <c r="H22" s="315" t="n">
        <v>20517.4375761035</v>
      </c>
      <c r="I22" s="316" t="n">
        <v>19928.7093712545</v>
      </c>
      <c r="J22" s="315" t="n">
        <v>22198.7318392397</v>
      </c>
      <c r="K22" s="317" t="n">
        <v>20994.1750709143</v>
      </c>
      <c r="L22" s="81" t="n">
        <v>28789.6833296624</v>
      </c>
      <c r="M22" s="317" t="n">
        <v>29726.8206136903</v>
      </c>
      <c r="N22" s="321"/>
      <c r="P22" s="83" t="s">
        <v>83</v>
      </c>
      <c r="Q22" s="315" t="n">
        <v>31767649.8183316</v>
      </c>
      <c r="R22" s="315" t="n">
        <v>19675407.1051454</v>
      </c>
      <c r="S22" s="320" t="n">
        <v>15208.343512633</v>
      </c>
      <c r="T22" s="315" t="n">
        <v>21517446.3416769</v>
      </c>
      <c r="U22" s="320" t="n">
        <v>21254.403822777</v>
      </c>
      <c r="V22" s="81" t="n">
        <f aca="false">R22-T22</f>
        <v>-1842039.23653144</v>
      </c>
      <c r="W22" s="81" t="n">
        <f aca="false">S22-U22</f>
        <v>-6046.06031014398</v>
      </c>
      <c r="X22" s="84" t="n">
        <f aca="false">(R22+S22+T22+U22)/(R22+T22+Q22)</f>
        <v>0.565090896430931</v>
      </c>
    </row>
    <row r="23" customFormat="false" ht="13.5" hidden="false" customHeight="false" outlineLevel="0" collapsed="false">
      <c r="G23" s="93" t="s">
        <v>84</v>
      </c>
      <c r="H23" s="322" t="n">
        <v>6206.35967809297</v>
      </c>
      <c r="I23" s="323" t="n">
        <v>5925.43277455074</v>
      </c>
      <c r="J23" s="322" t="n">
        <v>5824.90241222766</v>
      </c>
      <c r="K23" s="323" t="n">
        <v>5811.34754796225</v>
      </c>
      <c r="L23" s="98" t="n">
        <v>3407.42432</v>
      </c>
      <c r="M23" s="323" t="n">
        <v>3604.58880868624</v>
      </c>
      <c r="N23" s="321"/>
      <c r="P23" s="97" t="s">
        <v>84</v>
      </c>
      <c r="Q23" s="315" t="n">
        <v>3016929.922</v>
      </c>
      <c r="R23" s="315" t="n">
        <v>4701291.98168626</v>
      </c>
      <c r="S23" s="324" t="n">
        <v>663.916779123</v>
      </c>
      <c r="T23" s="315" t="n">
        <v>4548603.03041422</v>
      </c>
      <c r="U23" s="324" t="n">
        <v>595.585490162</v>
      </c>
      <c r="V23" s="98" t="n">
        <f aca="false">R23-T23</f>
        <v>152688.951272032</v>
      </c>
      <c r="W23" s="98" t="n">
        <f aca="false">S23-U23</f>
        <v>68.3312889609999</v>
      </c>
      <c r="X23" s="99" t="n">
        <f aca="false">(R23+S23+T23+U23)/(R23+T23+Q23)</f>
        <v>0.75416047461903</v>
      </c>
    </row>
    <row r="24" customFormat="false" ht="13.5" hidden="false" customHeight="false" outlineLevel="0" collapsed="false">
      <c r="P24" s="100"/>
      <c r="Q24" s="315" t="n">
        <v>637216074.06558</v>
      </c>
      <c r="R24" s="102"/>
      <c r="S24" s="102"/>
      <c r="T24" s="102"/>
      <c r="U24" s="102"/>
      <c r="V24" s="102"/>
      <c r="W24" s="102"/>
      <c r="X24" s="103"/>
    </row>
    <row r="25" customFormat="false" ht="13.5" hidden="false" customHeight="false" outlineLevel="0" collapsed="false">
      <c r="P25" s="104" t="s">
        <v>85</v>
      </c>
      <c r="Q25" s="105" t="n">
        <f aca="false">SUM(Q7:Q23)</f>
        <v>637216074.06558</v>
      </c>
      <c r="R25" s="105" t="n">
        <f aca="false">SUM(R7:R23)</f>
        <v>300960937.435932</v>
      </c>
      <c r="S25" s="105" t="n">
        <f aca="false">SUM(S7:S23)</f>
        <v>169970.554132854</v>
      </c>
      <c r="T25" s="105" t="n">
        <f aca="false">SUM(T7:T23)</f>
        <v>300960937.435932</v>
      </c>
      <c r="U25" s="105" t="n">
        <f aca="false">SUM(U7:U23)</f>
        <v>241864.248962271</v>
      </c>
      <c r="V25" s="105" t="n">
        <f aca="false">SUM(V7:V23)</f>
        <v>-3.54833900928497E-007</v>
      </c>
      <c r="W25" s="105" t="n">
        <f aca="false">SUM(W7:W23)</f>
        <v>-71893.6948294168</v>
      </c>
      <c r="X25" s="325" t="n">
        <f aca="false">AVERAGE(X7:X23)</f>
        <v>0.53255483119689</v>
      </c>
    </row>
    <row r="27" customFormat="false" ht="12.75" hidden="false" customHeight="false" outlineLevel="0" collapsed="false">
      <c r="G27" s="110"/>
      <c r="H27" s="110"/>
      <c r="I27" s="110"/>
      <c r="J27" s="110"/>
      <c r="K27" s="110"/>
      <c r="L27" s="110"/>
      <c r="M27" s="110"/>
      <c r="N27" s="110"/>
      <c r="O27" s="110"/>
    </row>
    <row r="29" customFormat="false" ht="12.75" hidden="false" customHeight="false" outlineLevel="0" collapsed="false">
      <c r="A29" s="21"/>
      <c r="G29" s="110"/>
      <c r="O29" s="21"/>
    </row>
    <row r="30" customFormat="false" ht="12.75" hidden="false" customHeight="false" outlineLevel="0" collapsed="false">
      <c r="A30" s="21"/>
      <c r="G30" s="110"/>
      <c r="Z30" s="21"/>
    </row>
    <row r="31" customFormat="false" ht="12.75" hidden="false" customHeight="false" outlineLevel="0" collapsed="false">
      <c r="G31" s="110"/>
      <c r="Z31" s="21"/>
    </row>
    <row r="32" customFormat="false" ht="12.75" hidden="false" customHeight="true" outlineLevel="0" collapsed="false">
      <c r="G32" s="110"/>
    </row>
    <row r="33" customFormat="false" ht="12.75" hidden="false" customHeight="false" outlineLevel="0" collapsed="false">
      <c r="G33" s="110"/>
    </row>
    <row r="34" customFormat="false" ht="12.75" hidden="false" customHeight="false" outlineLevel="0" collapsed="false">
      <c r="G34" s="110"/>
    </row>
    <row r="35" customFormat="false" ht="12.75" hidden="false" customHeight="false" outlineLevel="0" collapsed="false">
      <c r="G35" s="110"/>
    </row>
    <row r="36" customFormat="false" ht="12.75" hidden="false" customHeight="false" outlineLevel="0" collapsed="false">
      <c r="G36" s="110"/>
    </row>
    <row r="37" customFormat="false" ht="12.75" hidden="false" customHeight="false" outlineLevel="0" collapsed="false">
      <c r="G37" s="110"/>
    </row>
    <row r="38" customFormat="false" ht="12.75" hidden="false" customHeight="false" outlineLevel="0" collapsed="false">
      <c r="G38" s="110"/>
    </row>
    <row r="39" customFormat="false" ht="12.75" hidden="false" customHeight="false" outlineLevel="0" collapsed="false">
      <c r="G39" s="110"/>
    </row>
    <row r="40" customFormat="false" ht="12.75" hidden="false" customHeight="false" outlineLevel="0" collapsed="false">
      <c r="G40" s="110"/>
    </row>
    <row r="41" customFormat="false" ht="12.75" hidden="false" customHeight="false" outlineLevel="0" collapsed="false">
      <c r="G41" s="110"/>
    </row>
    <row r="42" customFormat="false" ht="12.75" hidden="false" customHeight="false" outlineLevel="0" collapsed="false">
      <c r="G42" s="110"/>
    </row>
    <row r="43" customFormat="false" ht="12.75" hidden="false" customHeight="false" outlineLevel="0" collapsed="false">
      <c r="G43" s="110"/>
    </row>
    <row r="44" customFormat="false" ht="12.75" hidden="false" customHeight="false" outlineLevel="0" collapsed="false">
      <c r="G44" s="110"/>
    </row>
    <row r="45" customFormat="false" ht="12.75" hidden="false" customHeight="false" outlineLevel="0" collapsed="false">
      <c r="G45" s="110"/>
    </row>
    <row r="57" customFormat="false" ht="12.75" hidden="false" customHeight="false" outlineLevel="0" collapsed="false">
      <c r="A57" s="21"/>
      <c r="Z57" s="21" t="s">
        <v>98</v>
      </c>
    </row>
    <row r="58" customFormat="false" ht="12.75" hidden="false" customHeight="false" outlineLevel="0" collapsed="false">
      <c r="A58" s="21"/>
      <c r="Z58" s="21" t="s">
        <v>44</v>
      </c>
    </row>
  </sheetData>
  <mergeCells count="10">
    <mergeCell ref="G5:G6"/>
    <mergeCell ref="H5:I5"/>
    <mergeCell ref="J5:K5"/>
    <mergeCell ref="L5:M5"/>
    <mergeCell ref="P5:P6"/>
    <mergeCell ref="Q5:Q6"/>
    <mergeCell ref="R5:S5"/>
    <mergeCell ref="T5:U5"/>
    <mergeCell ref="V5:W5"/>
    <mergeCell ref="X5:X6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27"/>
  <sheetViews>
    <sheetView showFormulas="false" showGridLines="tru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0" width="4.41"/>
    <col collapsed="false" customWidth="true" hidden="false" outlineLevel="0" max="2" min="2" style="0" width="15.54"/>
    <col collapsed="false" customWidth="true" hidden="false" outlineLevel="0" max="3" min="3" style="0" width="13.69"/>
    <col collapsed="false" customWidth="true" hidden="false" outlineLevel="0" max="4" min="4" style="0" width="11.04"/>
    <col collapsed="false" customWidth="true" hidden="false" outlineLevel="0" max="5" min="5" style="0" width="13.69"/>
    <col collapsed="false" customWidth="true" hidden="false" outlineLevel="0" max="6" min="6" style="0" width="11.04"/>
    <col collapsed="false" customWidth="true" hidden="false" outlineLevel="0" max="7" min="7" style="0" width="13.69"/>
    <col collapsed="false" customWidth="true" hidden="false" outlineLevel="0" max="1025" min="8" style="0" width="11.04"/>
  </cols>
  <sheetData>
    <row r="1" customFormat="false" ht="15" hidden="false" customHeight="false" outlineLevel="0" collapsed="false">
      <c r="L1" s="313" t="s">
        <v>308</v>
      </c>
    </row>
    <row r="3" customFormat="false" ht="12.75" hidden="false" customHeight="false" outlineLevel="0" collapsed="false">
      <c r="A3" s="21" t="s">
        <v>35</v>
      </c>
      <c r="B3" s="21"/>
      <c r="J3" s="21" t="s">
        <v>101</v>
      </c>
      <c r="L3" s="21"/>
    </row>
    <row r="4" customFormat="false" ht="13.5" hidden="false" customHeight="false" outlineLevel="0" collapsed="false">
      <c r="A4" s="21" t="s">
        <v>103</v>
      </c>
      <c r="B4" s="21" t="s">
        <v>104</v>
      </c>
    </row>
    <row r="5" customFormat="false" ht="12.75" hidden="false" customHeight="true" outlineLevel="0" collapsed="false">
      <c r="B5" s="59" t="n">
        <v>2015</v>
      </c>
      <c r="C5" s="326" t="s">
        <v>105</v>
      </c>
      <c r="D5" s="326"/>
      <c r="E5" s="326" t="s">
        <v>106</v>
      </c>
      <c r="F5" s="326"/>
      <c r="G5" s="326" t="s">
        <v>311</v>
      </c>
      <c r="H5" s="326"/>
      <c r="L5" s="59" t="n">
        <v>2016</v>
      </c>
      <c r="M5" s="115" t="s">
        <v>51</v>
      </c>
      <c r="N5" s="64" t="s">
        <v>52</v>
      </c>
      <c r="O5" s="64"/>
      <c r="P5" s="64" t="s">
        <v>53</v>
      </c>
      <c r="Q5" s="64"/>
      <c r="R5" s="64" t="s">
        <v>54</v>
      </c>
      <c r="S5" s="64"/>
      <c r="T5" s="65" t="s">
        <v>55</v>
      </c>
      <c r="U5" s="123"/>
    </row>
    <row r="6" customFormat="false" ht="13.5" hidden="false" customHeight="false" outlineLevel="0" collapsed="false">
      <c r="B6" s="59" t="n">
        <v>0</v>
      </c>
      <c r="C6" s="66" t="s">
        <v>57</v>
      </c>
      <c r="D6" s="66" t="s">
        <v>58</v>
      </c>
      <c r="E6" s="66" t="s">
        <v>57</v>
      </c>
      <c r="F6" s="66" t="s">
        <v>58</v>
      </c>
      <c r="G6" s="66" t="s">
        <v>57</v>
      </c>
      <c r="H6" s="66" t="s">
        <v>58</v>
      </c>
      <c r="L6" s="59" t="n">
        <v>0</v>
      </c>
      <c r="M6" s="115"/>
      <c r="N6" s="71" t="s">
        <v>108</v>
      </c>
      <c r="O6" s="116" t="s">
        <v>91</v>
      </c>
      <c r="P6" s="71" t="s">
        <v>108</v>
      </c>
      <c r="Q6" s="116" t="s">
        <v>109</v>
      </c>
      <c r="R6" s="71" t="s">
        <v>108</v>
      </c>
      <c r="S6" s="116" t="s">
        <v>91</v>
      </c>
      <c r="T6" s="65"/>
      <c r="U6" s="125"/>
    </row>
    <row r="7" customFormat="false" ht="12.75" hidden="false" customHeight="true" outlineLevel="0" collapsed="false">
      <c r="B7" s="83" t="s">
        <v>47</v>
      </c>
      <c r="C7" s="327" t="n">
        <v>24410.3139701894</v>
      </c>
      <c r="D7" s="317" t="n">
        <v>26247.5297930872</v>
      </c>
      <c r="E7" s="327" t="n">
        <v>16331.0513149948</v>
      </c>
      <c r="F7" s="317" t="n">
        <v>19003.777207539</v>
      </c>
      <c r="G7" s="327" t="n">
        <v>17662.6780557162</v>
      </c>
      <c r="H7" s="328" t="n">
        <v>14529.5900859879</v>
      </c>
      <c r="L7" s="83" t="s">
        <v>47</v>
      </c>
      <c r="M7" s="327" t="n">
        <v>17664.1106800418</v>
      </c>
      <c r="N7" s="327" t="n">
        <v>23218.4297104671</v>
      </c>
      <c r="O7" s="329" t="n">
        <v>26823.15288732</v>
      </c>
      <c r="P7" s="327" t="n">
        <v>16100.8231719552</v>
      </c>
      <c r="Q7" s="329" t="n">
        <v>24282.03700805</v>
      </c>
      <c r="R7" s="81" t="n">
        <f aca="false">N7-P7</f>
        <v>7117.60653851185</v>
      </c>
      <c r="S7" s="81" t="n">
        <f aca="false">O7-Q7</f>
        <v>2541.11587926999</v>
      </c>
      <c r="T7" s="82" t="n">
        <f aca="false">(N7+O7+P7+Q7)/(M7+N7+P7)</f>
        <v>1.5868568846181</v>
      </c>
      <c r="U7" s="330"/>
    </row>
    <row r="8" customFormat="false" ht="12.75" hidden="false" customHeight="false" outlineLevel="0" collapsed="false">
      <c r="B8" s="73" t="s">
        <v>67</v>
      </c>
      <c r="C8" s="327" t="n">
        <v>12090.7007567433</v>
      </c>
      <c r="D8" s="317" t="n">
        <v>11709.2151552704</v>
      </c>
      <c r="E8" s="327" t="n">
        <v>17554.4960027051</v>
      </c>
      <c r="F8" s="317" t="n">
        <v>18614.6603435015</v>
      </c>
      <c r="G8" s="327" t="n">
        <v>6314.37031343608</v>
      </c>
      <c r="H8" s="328" t="n">
        <v>5538.82058136006</v>
      </c>
      <c r="L8" s="83" t="s">
        <v>67</v>
      </c>
      <c r="M8" s="327" t="n">
        <v>6308.04504106218</v>
      </c>
      <c r="N8" s="327" t="n">
        <v>11675.182610804</v>
      </c>
      <c r="O8" s="329" t="n">
        <v>10895.09225646</v>
      </c>
      <c r="P8" s="327" t="n">
        <v>15103.3659757831</v>
      </c>
      <c r="Q8" s="329" t="n">
        <v>10407.36622957</v>
      </c>
      <c r="R8" s="81" t="n">
        <f aca="false">N8-P8</f>
        <v>-3428.18336497906</v>
      </c>
      <c r="S8" s="81" t="n">
        <f aca="false">O8-Q8</f>
        <v>487.726026889999</v>
      </c>
      <c r="T8" s="84" t="n">
        <f aca="false">(N8+O8+P8+Q8)/(M8+N8+P8)</f>
        <v>1.45318698001107</v>
      </c>
      <c r="U8" s="330"/>
    </row>
    <row r="9" customFormat="false" ht="12.75" hidden="false" customHeight="true" outlineLevel="0" collapsed="false">
      <c r="B9" s="73" t="s">
        <v>68</v>
      </c>
      <c r="C9" s="327" t="n">
        <v>4474.5670923203</v>
      </c>
      <c r="D9" s="317" t="n">
        <v>5196.86914211972</v>
      </c>
      <c r="E9" s="327" t="n">
        <v>6224.40758539377</v>
      </c>
      <c r="F9" s="317" t="n">
        <v>5361.27979573048</v>
      </c>
      <c r="G9" s="327" t="n">
        <v>3182.24908579466</v>
      </c>
      <c r="H9" s="328" t="n">
        <v>3254.32470943901</v>
      </c>
      <c r="L9" s="83" t="s">
        <v>68</v>
      </c>
      <c r="M9" s="327" t="n">
        <v>3342.30524349685</v>
      </c>
      <c r="N9" s="327" t="n">
        <v>4342.21820828827</v>
      </c>
      <c r="O9" s="329" t="n">
        <v>3510.74966205</v>
      </c>
      <c r="P9" s="327" t="n">
        <v>4874.11125799854</v>
      </c>
      <c r="Q9" s="329" t="n">
        <v>3087.61036465</v>
      </c>
      <c r="R9" s="81" t="n">
        <f aca="false">N9-P9</f>
        <v>-531.893049710267</v>
      </c>
      <c r="S9" s="81" t="n">
        <f aca="false">O9-Q9</f>
        <v>423.139297399996</v>
      </c>
      <c r="T9" s="84" t="n">
        <f aca="false">(N9+O9+P9+Q9)/(N9+P9+M9)</f>
        <v>1.25926821334062</v>
      </c>
      <c r="U9" s="330"/>
    </row>
    <row r="10" customFormat="false" ht="12.75" hidden="false" customHeight="false" outlineLevel="0" collapsed="false">
      <c r="B10" s="73" t="s">
        <v>69</v>
      </c>
      <c r="C10" s="327" t="n">
        <v>524.5732855707</v>
      </c>
      <c r="D10" s="317" t="n">
        <v>737.071099766754</v>
      </c>
      <c r="E10" s="327" t="n">
        <v>5574.60542103151</v>
      </c>
      <c r="F10" s="317" t="n">
        <v>5631.64477977834</v>
      </c>
      <c r="G10" s="327" t="n">
        <v>1367.0776568381</v>
      </c>
      <c r="H10" s="328" t="n">
        <v>1192.07953926476</v>
      </c>
      <c r="L10" s="83" t="s">
        <v>69</v>
      </c>
      <c r="M10" s="327" t="n">
        <v>1359.92462087928</v>
      </c>
      <c r="N10" s="327" t="n">
        <v>510.335614621121</v>
      </c>
      <c r="O10" s="329" t="n">
        <v>1167.1554234</v>
      </c>
      <c r="P10" s="327" t="n">
        <v>4931.99246763832</v>
      </c>
      <c r="Q10" s="329" t="n">
        <v>1417.36663854</v>
      </c>
      <c r="R10" s="81" t="n">
        <f aca="false">N10-P10</f>
        <v>-4421.6568530172</v>
      </c>
      <c r="S10" s="81" t="n">
        <f aca="false">O10-Q10</f>
        <v>-250.211215139999</v>
      </c>
      <c r="T10" s="84" t="n">
        <f aca="false">(N10+O10+P10+Q10)/(N10+P10+M10)</f>
        <v>1.18002821925385</v>
      </c>
      <c r="U10" s="330"/>
    </row>
    <row r="11" customFormat="false" ht="12.75" hidden="false" customHeight="true" outlineLevel="0" collapsed="false">
      <c r="B11" s="73" t="s">
        <v>71</v>
      </c>
      <c r="C11" s="327" t="n">
        <v>3231.87659828581</v>
      </c>
      <c r="D11" s="317" t="n">
        <v>3417.54534646893</v>
      </c>
      <c r="E11" s="327" t="n">
        <v>7921.30944410432</v>
      </c>
      <c r="F11" s="317" t="n">
        <v>7340.02811097262</v>
      </c>
      <c r="G11" s="327" t="n">
        <v>3089.18699651209</v>
      </c>
      <c r="H11" s="328" t="n">
        <v>2788.46027032519</v>
      </c>
      <c r="L11" s="83" t="s">
        <v>71</v>
      </c>
      <c r="M11" s="327" t="n">
        <v>3019.33285741879</v>
      </c>
      <c r="N11" s="327" t="n">
        <v>2719.74307685598</v>
      </c>
      <c r="O11" s="329" t="n">
        <v>2061.81391552</v>
      </c>
      <c r="P11" s="327" t="n">
        <v>7076.16070248922</v>
      </c>
      <c r="Q11" s="329" t="n">
        <v>3391.93126798</v>
      </c>
      <c r="R11" s="81" t="n">
        <f aca="false">N11-P11</f>
        <v>-4356.41762563324</v>
      </c>
      <c r="S11" s="81" t="n">
        <f aca="false">O11-Q11</f>
        <v>-1330.11735246</v>
      </c>
      <c r="T11" s="84" t="n">
        <f aca="false">(N11+O11+P11+Q11)/(N11+P11+M11)</f>
        <v>1.18996233897839</v>
      </c>
      <c r="U11" s="330"/>
    </row>
    <row r="12" customFormat="false" ht="12.75" hidden="false" customHeight="false" outlineLevel="0" collapsed="false">
      <c r="B12" s="73" t="s">
        <v>72</v>
      </c>
      <c r="C12" s="327" t="n">
        <v>3936.74237533212</v>
      </c>
      <c r="D12" s="317" t="n">
        <v>4048.01777590382</v>
      </c>
      <c r="E12" s="327" t="n">
        <v>4192.37861524451</v>
      </c>
      <c r="F12" s="317" t="n">
        <v>6139.20795746774</v>
      </c>
      <c r="G12" s="327" t="n">
        <v>1775.37384235858</v>
      </c>
      <c r="H12" s="328" t="n">
        <v>1649.29215895469</v>
      </c>
      <c r="L12" s="83" t="s">
        <v>72</v>
      </c>
      <c r="M12" s="327" t="n">
        <v>1609.23583376216</v>
      </c>
      <c r="N12" s="327" t="n">
        <v>3402.35922745096</v>
      </c>
      <c r="O12" s="329" t="n">
        <v>2345.19632918</v>
      </c>
      <c r="P12" s="327" t="n">
        <v>4437.5960029764</v>
      </c>
      <c r="Q12" s="329" t="n">
        <v>1793.6823004</v>
      </c>
      <c r="R12" s="81" t="n">
        <f aca="false">N12-P12</f>
        <v>-1035.23677552544</v>
      </c>
      <c r="S12" s="81" t="n">
        <f aca="false">O12-Q12</f>
        <v>551.51402878</v>
      </c>
      <c r="T12" s="84" t="n">
        <f aca="false">(N12+O12+P12+Q12)/(N12+P12+M12)</f>
        <v>1.2677099847631</v>
      </c>
      <c r="U12" s="330"/>
    </row>
    <row r="13" customFormat="false" ht="12.75" hidden="false" customHeight="true" outlineLevel="0" collapsed="false">
      <c r="B13" s="73" t="s">
        <v>73</v>
      </c>
      <c r="C13" s="327" t="n">
        <v>17134.7666948267</v>
      </c>
      <c r="D13" s="317" t="n">
        <v>18582.9685639041</v>
      </c>
      <c r="E13" s="327" t="n">
        <v>17358.1790864516</v>
      </c>
      <c r="F13" s="317" t="n">
        <v>16623.9683989282</v>
      </c>
      <c r="G13" s="327" t="n">
        <v>10907.1927164703</v>
      </c>
      <c r="H13" s="328" t="n">
        <v>10424.8233408278</v>
      </c>
      <c r="L13" s="83" t="s">
        <v>73</v>
      </c>
      <c r="M13" s="327" t="n">
        <v>10914.4068637036</v>
      </c>
      <c r="N13" s="327" t="n">
        <v>17080.2113913658</v>
      </c>
      <c r="O13" s="329" t="n">
        <v>16329.1598441</v>
      </c>
      <c r="P13" s="327" t="n">
        <v>17568.5305454829</v>
      </c>
      <c r="Q13" s="329" t="n">
        <v>12703.58188668</v>
      </c>
      <c r="R13" s="81" t="n">
        <f aca="false">N13-P13</f>
        <v>-488.319154117035</v>
      </c>
      <c r="S13" s="81" t="n">
        <f aca="false">O13-Q13</f>
        <v>3625.57795741999</v>
      </c>
      <c r="T13" s="84" t="n">
        <f aca="false">(N13+O13+P13+Q13)/(N13+P13+M13)</f>
        <v>1.39765326462373</v>
      </c>
      <c r="U13" s="330"/>
    </row>
    <row r="14" customFormat="false" ht="12.75" hidden="false" customHeight="false" outlineLevel="0" collapsed="false">
      <c r="B14" s="73" t="s">
        <v>74</v>
      </c>
      <c r="C14" s="327" t="n">
        <v>13192.5530902204</v>
      </c>
      <c r="D14" s="317" t="n">
        <v>15498.0594725009</v>
      </c>
      <c r="E14" s="327" t="n">
        <v>15383.0937154794</v>
      </c>
      <c r="F14" s="317" t="n">
        <v>14066.7260686245</v>
      </c>
      <c r="G14" s="327" t="n">
        <v>5129.94196637819</v>
      </c>
      <c r="H14" s="328" t="n">
        <v>4043.00562430839</v>
      </c>
      <c r="L14" s="83" t="s">
        <v>74</v>
      </c>
      <c r="M14" s="327" t="n">
        <v>4695.29279241585</v>
      </c>
      <c r="N14" s="327" t="n">
        <v>12780.8555106926</v>
      </c>
      <c r="O14" s="329" t="n">
        <v>6426.20087962</v>
      </c>
      <c r="P14" s="327" t="n">
        <v>14372.3634103218</v>
      </c>
      <c r="Q14" s="329" t="n">
        <v>7467.87339145</v>
      </c>
      <c r="R14" s="81" t="n">
        <f aca="false">N14-P14</f>
        <v>-1591.50789962914</v>
      </c>
      <c r="S14" s="81" t="n">
        <f aca="false">O14-Q14</f>
        <v>-1041.67251183</v>
      </c>
      <c r="T14" s="84" t="n">
        <f aca="false">(N14+O14+P14+Q14)/(N14+P14+M14)</f>
        <v>1.28882924142339</v>
      </c>
      <c r="U14" s="330"/>
    </row>
    <row r="15" customFormat="false" ht="12.75" hidden="false" customHeight="true" outlineLevel="0" collapsed="false">
      <c r="B15" s="73" t="s">
        <v>75</v>
      </c>
      <c r="C15" s="327" t="n">
        <v>37770.1380588573</v>
      </c>
      <c r="D15" s="317" t="n">
        <v>39496.6974156135</v>
      </c>
      <c r="E15" s="327" t="n">
        <v>21188.1759083251</v>
      </c>
      <c r="F15" s="317" t="n">
        <v>21637.8432670543</v>
      </c>
      <c r="G15" s="327" t="n">
        <v>37317.1800334587</v>
      </c>
      <c r="H15" s="328" t="n">
        <v>31230.6129759569</v>
      </c>
      <c r="L15" s="83" t="s">
        <v>75</v>
      </c>
      <c r="M15" s="327" t="n">
        <v>36526.7495193636</v>
      </c>
      <c r="N15" s="327" t="n">
        <v>36775.6201281692</v>
      </c>
      <c r="O15" s="329" t="n">
        <v>65142.1049311801</v>
      </c>
      <c r="P15" s="327" t="n">
        <v>19904.1942107364</v>
      </c>
      <c r="Q15" s="329" t="n">
        <v>77627.1313011601</v>
      </c>
      <c r="R15" s="81" t="n">
        <f aca="false">N15-P15</f>
        <v>16871.4259174327</v>
      </c>
      <c r="S15" s="81" t="n">
        <f aca="false">O15-Q15</f>
        <v>-12485.02636998</v>
      </c>
      <c r="T15" s="84" t="n">
        <f aca="false">(N15+O15+P15+Q15)/(N15+P15+M15)</f>
        <v>2.13986056684302</v>
      </c>
      <c r="U15" s="330"/>
    </row>
    <row r="16" customFormat="false" ht="12.75" hidden="false" customHeight="false" outlineLevel="0" collapsed="false">
      <c r="B16" s="73" t="s">
        <v>76</v>
      </c>
      <c r="C16" s="327" t="n">
        <v>19324.8570429753</v>
      </c>
      <c r="D16" s="317" t="n">
        <v>19157.7353684695</v>
      </c>
      <c r="E16" s="327" t="n">
        <v>21569.9362986676</v>
      </c>
      <c r="F16" s="317" t="n">
        <v>23789.2231441704</v>
      </c>
      <c r="G16" s="327" t="n">
        <v>16669.0272082725</v>
      </c>
      <c r="H16" s="328" t="n">
        <v>14771.2054856701</v>
      </c>
      <c r="L16" s="83" t="s">
        <v>76</v>
      </c>
      <c r="M16" s="327" t="n">
        <v>17000.7445490126</v>
      </c>
      <c r="N16" s="327" t="n">
        <v>17876.9986002639</v>
      </c>
      <c r="O16" s="329" t="n">
        <v>28665.50831385</v>
      </c>
      <c r="P16" s="327" t="n">
        <v>23845.3995984561</v>
      </c>
      <c r="Q16" s="329" t="n">
        <v>23884.72897489</v>
      </c>
      <c r="R16" s="81" t="n">
        <f aca="false">N16-P16</f>
        <v>-5968.40099819219</v>
      </c>
      <c r="S16" s="81" t="n">
        <f aca="false">O16-Q16</f>
        <v>4780.77933895998</v>
      </c>
      <c r="T16" s="84" t="n">
        <f aca="false">(N16+O16+P16+Q16)/(N16+P16+M16)</f>
        <v>1.60537449251386</v>
      </c>
      <c r="U16" s="330"/>
    </row>
    <row r="17" customFormat="false" ht="12.75" hidden="false" customHeight="false" outlineLevel="0" collapsed="false">
      <c r="B17" s="73" t="s">
        <v>77</v>
      </c>
      <c r="C17" s="327" t="n">
        <v>2683.0622856674</v>
      </c>
      <c r="D17" s="317" t="n">
        <v>2532.48378688265</v>
      </c>
      <c r="E17" s="327" t="n">
        <v>5211.70761000002</v>
      </c>
      <c r="F17" s="317" t="n">
        <v>5735.08561965801</v>
      </c>
      <c r="G17" s="327" t="n">
        <v>2806.61330130426</v>
      </c>
      <c r="H17" s="328" t="n">
        <v>2135.00228349657</v>
      </c>
      <c r="L17" s="83" t="s">
        <v>77</v>
      </c>
      <c r="M17" s="327" t="n">
        <v>2979.37235225754</v>
      </c>
      <c r="N17" s="327" t="n">
        <v>2672.46540808992</v>
      </c>
      <c r="O17" s="329" t="n">
        <v>1689.24957752</v>
      </c>
      <c r="P17" s="327" t="n">
        <v>4719.19274446186</v>
      </c>
      <c r="Q17" s="329" t="n">
        <v>1077.1916801</v>
      </c>
      <c r="R17" s="81" t="n">
        <f aca="false">N17-P17</f>
        <v>-2046.72733637194</v>
      </c>
      <c r="S17" s="81" t="n">
        <f aca="false">O17-Q17</f>
        <v>612.057897419999</v>
      </c>
      <c r="T17" s="84" t="n">
        <f aca="false">(N17+O17+P17+Q17)/(N17+P17+M17)</f>
        <v>0.979468665670321</v>
      </c>
      <c r="U17" s="330"/>
    </row>
    <row r="18" customFormat="false" ht="12.75" hidden="false" customHeight="false" outlineLevel="0" collapsed="false">
      <c r="B18" s="73" t="s">
        <v>78</v>
      </c>
      <c r="C18" s="327" t="n">
        <v>12091.6359524761</v>
      </c>
      <c r="D18" s="317" t="n">
        <v>14001.0186129904</v>
      </c>
      <c r="E18" s="327" t="n">
        <v>7085.10724862543</v>
      </c>
      <c r="F18" s="317" t="n">
        <v>7559.8903179835</v>
      </c>
      <c r="G18" s="327" t="n">
        <v>11982.5144825029</v>
      </c>
      <c r="H18" s="328" t="n">
        <v>9443.57750116086</v>
      </c>
      <c r="L18" s="83" t="s">
        <v>78</v>
      </c>
      <c r="M18" s="327" t="n">
        <v>10547.4900222448</v>
      </c>
      <c r="N18" s="327" t="n">
        <v>12572.9589955341</v>
      </c>
      <c r="O18" s="329" t="n">
        <v>19981.25816955</v>
      </c>
      <c r="P18" s="327" t="n">
        <v>7176.35552919069</v>
      </c>
      <c r="Q18" s="329" t="n">
        <v>15508.53933359</v>
      </c>
      <c r="R18" s="81" t="n">
        <f aca="false">N18-P18</f>
        <v>5396.60346634343</v>
      </c>
      <c r="S18" s="81" t="n">
        <f aca="false">O18-Q18</f>
        <v>4472.71883595997</v>
      </c>
      <c r="T18" s="84" t="n">
        <f aca="false">(N18+O18+P18+Q18)/(N18+P18+M18)</f>
        <v>1.82326528668153</v>
      </c>
      <c r="U18" s="330"/>
    </row>
    <row r="19" customFormat="false" ht="12.75" hidden="false" customHeight="false" outlineLevel="0" collapsed="false">
      <c r="B19" s="73" t="s">
        <v>110</v>
      </c>
      <c r="C19" s="327" t="n">
        <v>14747.6366639574</v>
      </c>
      <c r="D19" s="317" t="n">
        <v>13906.4833474994</v>
      </c>
      <c r="E19" s="327" t="n">
        <v>21161.3702804286</v>
      </c>
      <c r="F19" s="317" t="n">
        <v>26895.5347539594</v>
      </c>
      <c r="G19" s="327" t="n">
        <v>10686.3080249978</v>
      </c>
      <c r="H19" s="328" t="n">
        <v>8241.72901210827</v>
      </c>
      <c r="L19" s="83" t="s">
        <v>79</v>
      </c>
      <c r="M19" s="327" t="n">
        <v>10922.1782314217</v>
      </c>
      <c r="N19" s="327" t="n">
        <v>14575.9981923641</v>
      </c>
      <c r="O19" s="329" t="n">
        <v>28759.66932544</v>
      </c>
      <c r="P19" s="327" t="n">
        <v>20504.4187905153</v>
      </c>
      <c r="Q19" s="329" t="n">
        <v>58363.02624611</v>
      </c>
      <c r="R19" s="81" t="n">
        <f aca="false">N19-P19</f>
        <v>-5928.42059815113</v>
      </c>
      <c r="S19" s="81" t="n">
        <f aca="false">O19-Q19</f>
        <v>-29603.35692067</v>
      </c>
      <c r="T19" s="84" t="n">
        <f aca="false">(N19+O19+P19+Q19)/(N19+P19+M19)</f>
        <v>2.65643953314267</v>
      </c>
      <c r="U19" s="330"/>
    </row>
    <row r="20" customFormat="false" ht="12.75" hidden="false" customHeight="false" outlineLevel="0" collapsed="false">
      <c r="B20" s="73" t="s">
        <v>80</v>
      </c>
      <c r="C20" s="327" t="n">
        <v>8761.57525573458</v>
      </c>
      <c r="D20" s="317" t="n">
        <v>9539.39526569403</v>
      </c>
      <c r="E20" s="327" t="n">
        <v>6865.67201906284</v>
      </c>
      <c r="F20" s="317" t="n">
        <v>6994.27868781811</v>
      </c>
      <c r="G20" s="327" t="n">
        <v>3808.86196296008</v>
      </c>
      <c r="H20" s="328" t="n">
        <v>2999.08540086687</v>
      </c>
      <c r="L20" s="83" t="s">
        <v>111</v>
      </c>
      <c r="M20" s="327" t="n">
        <v>3594.78464672125</v>
      </c>
      <c r="N20" s="327" t="n">
        <v>8771.52242472226</v>
      </c>
      <c r="O20" s="329" t="n">
        <v>9026.23266755999</v>
      </c>
      <c r="P20" s="327" t="n">
        <v>9092.1828110796</v>
      </c>
      <c r="Q20" s="329" t="n">
        <v>8024.80800545999</v>
      </c>
      <c r="R20" s="81" t="n">
        <f aca="false">N20-P20</f>
        <v>-320.660386357344</v>
      </c>
      <c r="S20" s="81" t="n">
        <f aca="false">O20-Q20</f>
        <v>1001.4246621</v>
      </c>
      <c r="T20" s="84" t="n">
        <f aca="false">(N20+O20+P20+Q20)/(N20+P20+M20)</f>
        <v>1.62708308459572</v>
      </c>
      <c r="U20" s="330"/>
    </row>
    <row r="21" customFormat="false" ht="12.75" hidden="false" customHeight="false" outlineLevel="0" collapsed="false">
      <c r="B21" s="73" t="s">
        <v>81</v>
      </c>
      <c r="C21" s="327" t="n">
        <v>7190.64530466712</v>
      </c>
      <c r="D21" s="317" t="n">
        <v>8769.32837318468</v>
      </c>
      <c r="E21" s="327" t="n">
        <v>6723.31351189144</v>
      </c>
      <c r="F21" s="317" t="n">
        <v>6603.44910211629</v>
      </c>
      <c r="G21" s="327" t="n">
        <v>3404.41111601049</v>
      </c>
      <c r="H21" s="328" t="n">
        <v>3234.86863674931</v>
      </c>
      <c r="L21" s="83" t="s">
        <v>81</v>
      </c>
      <c r="M21" s="327" t="n">
        <v>3377.58044322453</v>
      </c>
      <c r="N21" s="327" t="n">
        <v>7151.14415079649</v>
      </c>
      <c r="O21" s="329" t="n">
        <v>8437.21366219</v>
      </c>
      <c r="P21" s="327" t="n">
        <v>6047.97606374415</v>
      </c>
      <c r="Q21" s="329" t="n">
        <v>4542.30117266</v>
      </c>
      <c r="R21" s="81" t="n">
        <f aca="false">N21-P21</f>
        <v>1103.16808705233</v>
      </c>
      <c r="S21" s="81" t="n">
        <f aca="false">O21-Q21</f>
        <v>3894.91248953</v>
      </c>
      <c r="T21" s="84" t="n">
        <f aca="false">(N21+O21+P21+Q21)/(N21+P21+M21)</f>
        <v>1.57924279323507</v>
      </c>
      <c r="U21" s="330"/>
    </row>
    <row r="22" customFormat="false" ht="12.75" hidden="false" customHeight="false" outlineLevel="0" collapsed="false">
      <c r="B22" s="73" t="s">
        <v>83</v>
      </c>
      <c r="C22" s="327" t="n">
        <v>13595.7510131391</v>
      </c>
      <c r="D22" s="317" t="n">
        <v>13947.4589662698</v>
      </c>
      <c r="E22" s="327" t="n">
        <v>14380.4055496376</v>
      </c>
      <c r="F22" s="317" t="n">
        <v>14324.9003302757</v>
      </c>
      <c r="G22" s="327" t="n">
        <v>10556.3518443508</v>
      </c>
      <c r="H22" s="328" t="n">
        <v>7289.46104179775</v>
      </c>
      <c r="L22" s="83" t="s">
        <v>83</v>
      </c>
      <c r="M22" s="327" t="n">
        <v>10158.8162070868</v>
      </c>
      <c r="N22" s="327" t="n">
        <v>13410.6005350685</v>
      </c>
      <c r="O22" s="329" t="n">
        <v>21615.3668282</v>
      </c>
      <c r="P22" s="327" t="n">
        <v>14311.022308266</v>
      </c>
      <c r="Q22" s="329" t="n">
        <v>15583.39499777</v>
      </c>
      <c r="R22" s="81" t="n">
        <f aca="false">N22-P22</f>
        <v>-900.421773197448</v>
      </c>
      <c r="S22" s="81" t="n">
        <f aca="false">O22-Q22</f>
        <v>6031.97183042998</v>
      </c>
      <c r="T22" s="84" t="n">
        <f aca="false">(N22+O22+P22+Q22)/(N22+P22+M22)</f>
        <v>1.71382344810976</v>
      </c>
      <c r="U22" s="330"/>
    </row>
    <row r="23" customFormat="false" ht="13.5" hidden="false" customHeight="false" outlineLevel="0" collapsed="false">
      <c r="B23" s="93" t="s">
        <v>112</v>
      </c>
      <c r="C23" s="322" t="n">
        <v>2929.31676266789</v>
      </c>
      <c r="D23" s="323" t="n">
        <v>2882.94055169953</v>
      </c>
      <c r="E23" s="322" t="n">
        <v>3365.50259158714</v>
      </c>
      <c r="F23" s="323" t="n">
        <v>3349.3201517471</v>
      </c>
      <c r="G23" s="322" t="n">
        <v>1043.055444963</v>
      </c>
      <c r="H23" s="328" t="n">
        <v>951.64422991672</v>
      </c>
      <c r="L23" s="97" t="s">
        <v>112</v>
      </c>
      <c r="M23" s="327" t="n">
        <v>1261.92694386782</v>
      </c>
      <c r="N23" s="327" t="n">
        <v>3059.47284152483</v>
      </c>
      <c r="O23" s="329" t="n">
        <v>1704.42036063</v>
      </c>
      <c r="P23" s="327" t="n">
        <v>2530.43103598371</v>
      </c>
      <c r="Q23" s="329" t="n">
        <v>1245.58608001</v>
      </c>
      <c r="R23" s="98" t="n">
        <f aca="false">N23-P23</f>
        <v>529.041805541118</v>
      </c>
      <c r="S23" s="98" t="n">
        <f aca="false">O23-Q23</f>
        <v>458.834280619999</v>
      </c>
      <c r="T23" s="99" t="n">
        <f aca="false">(N23+O23+P23+Q23)/(N23+P23+M23)</f>
        <v>1.24636911517221</v>
      </c>
      <c r="U23" s="330"/>
    </row>
    <row r="24" customFormat="false" ht="13.5" hidden="false" customHeight="false" outlineLevel="0" collapsed="false">
      <c r="C24" s="110"/>
      <c r="L24" s="100"/>
      <c r="M24" s="101"/>
      <c r="N24" s="102"/>
      <c r="O24" s="102"/>
      <c r="P24" s="102"/>
      <c r="Q24" s="102"/>
      <c r="R24" s="102"/>
      <c r="S24" s="102"/>
      <c r="T24" s="103"/>
      <c r="U24" s="130"/>
    </row>
    <row r="25" customFormat="false" ht="13.5" hidden="false" customHeight="false" outlineLevel="0" collapsed="false">
      <c r="L25" s="104" t="s">
        <v>85</v>
      </c>
      <c r="M25" s="105" t="n">
        <f aca="false">SUM(M7:M23)</f>
        <v>145282.296847981</v>
      </c>
      <c r="N25" s="105" t="n">
        <f aca="false">SUM(N7:N23)</f>
        <v>192596.116627079</v>
      </c>
      <c r="O25" s="105" t="n">
        <f aca="false">SUM(O7:O23)</f>
        <v>254579.54503377</v>
      </c>
      <c r="P25" s="105" t="n">
        <f aca="false">SUM(P7:P23)</f>
        <v>192596.116627079</v>
      </c>
      <c r="Q25" s="105" t="n">
        <f aca="false">SUM(Q7:Q23)</f>
        <v>270408.15687907</v>
      </c>
      <c r="R25" s="105" t="n">
        <f aca="false">SUM(R7:R23)</f>
        <v>3.09228198602796E-011</v>
      </c>
      <c r="S25" s="105" t="n">
        <f aca="false">SUM(S7:S23)</f>
        <v>-15828.6118453001</v>
      </c>
      <c r="T25" s="325" t="n">
        <f aca="false">AVERAGE(T7:T23)</f>
        <v>1.52908365370449</v>
      </c>
      <c r="U25" s="130"/>
    </row>
    <row r="26" customFormat="false" ht="12.75" hidden="false" customHeight="true" outlineLevel="0" collapsed="false">
      <c r="L26" s="131" t="s">
        <v>113</v>
      </c>
      <c r="M26" s="131"/>
      <c r="N26" s="131"/>
      <c r="O26" s="131"/>
      <c r="P26" s="131"/>
      <c r="Q26" s="131"/>
      <c r="R26" s="131"/>
      <c r="S26" s="131"/>
      <c r="T26" s="131"/>
      <c r="U26" s="132"/>
    </row>
    <row r="27" customFormat="false" ht="13.5" hidden="false" customHeight="false" outlineLevel="0" collapsed="false">
      <c r="L27" s="131"/>
      <c r="M27" s="131"/>
      <c r="N27" s="131"/>
      <c r="O27" s="131"/>
      <c r="P27" s="131"/>
      <c r="Q27" s="131"/>
      <c r="R27" s="131"/>
      <c r="S27" s="131"/>
      <c r="T27" s="131"/>
      <c r="U27" s="132"/>
    </row>
  </sheetData>
  <mergeCells count="11">
    <mergeCell ref="B5:B6"/>
    <mergeCell ref="C5:D5"/>
    <mergeCell ref="E5:F5"/>
    <mergeCell ref="G5:H5"/>
    <mergeCell ref="L5:L6"/>
    <mergeCell ref="M5:M6"/>
    <mergeCell ref="N5:O5"/>
    <mergeCell ref="P5:Q5"/>
    <mergeCell ref="R5:S5"/>
    <mergeCell ref="T5:T6"/>
    <mergeCell ref="L26:T27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37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1025" min="2" style="0" width="11.04"/>
  </cols>
  <sheetData>
    <row r="1" customFormat="false" ht="27.75" hidden="false" customHeight="false" outlineLevel="0" collapsed="false">
      <c r="B1" s="33" t="s">
        <v>298</v>
      </c>
      <c r="C1" s="33"/>
      <c r="H1" s="331" t="s">
        <v>35</v>
      </c>
      <c r="M1" s="332" t="s">
        <v>0</v>
      </c>
      <c r="N1" s="332"/>
    </row>
    <row r="2" customFormat="false" ht="16.5" hidden="false" customHeight="false" outlineLevel="0" collapsed="false">
      <c r="H2" s="333" t="s">
        <v>312</v>
      </c>
    </row>
    <row r="32" customFormat="false" ht="12.75" hidden="false" customHeight="false" outlineLevel="0" collapsed="false">
      <c r="B32" s="114" t="s">
        <v>252</v>
      </c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</row>
    <row r="33" customFormat="false" ht="12.75" hidden="false" customHeight="false" outlineLevel="0" collapsed="false"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customFormat="false" ht="12.75" hidden="false" customHeight="false" outlineLevel="0" collapsed="false">
      <c r="B34" s="334" t="s">
        <v>313</v>
      </c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</row>
    <row r="35" customFormat="false" ht="12.75" hidden="false" customHeight="false" outlineLevel="0" collapsed="false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</row>
    <row r="36" customFormat="false" ht="12.75" hidden="false" customHeight="false" outlineLevel="0" collapsed="false">
      <c r="B36" s="114"/>
      <c r="C36" s="335" t="s">
        <v>314</v>
      </c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</row>
    <row r="37" customFormat="false" ht="12.75" hidden="false" customHeight="true" outlineLevel="0" collapsed="false">
      <c r="B37" s="114"/>
      <c r="C37" s="336" t="s">
        <v>315</v>
      </c>
      <c r="D37" s="336"/>
      <c r="E37" s="336"/>
      <c r="F37" s="336"/>
      <c r="G37" s="336"/>
      <c r="H37" s="336"/>
      <c r="I37" s="336"/>
      <c r="J37" s="336"/>
      <c r="K37" s="336"/>
      <c r="L37" s="336"/>
      <c r="M37" s="336"/>
      <c r="N37" s="336"/>
    </row>
  </sheetData>
  <mergeCells count="5">
    <mergeCell ref="B1:C1"/>
    <mergeCell ref="M1:N1"/>
    <mergeCell ref="B34:N35"/>
    <mergeCell ref="C36:N36"/>
    <mergeCell ref="C37:N38"/>
  </mergeCells>
  <hyperlinks>
    <hyperlink ref="B1" location="GRÁFICOS_TN!A1" display="Gráficos"/>
    <hyperlink ref="M1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37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1025" min="2" style="0" width="11.04"/>
  </cols>
  <sheetData>
    <row r="1" customFormat="false" ht="27.75" hidden="false" customHeight="false" outlineLevel="0" collapsed="false">
      <c r="B1" s="33" t="s">
        <v>298</v>
      </c>
      <c r="C1" s="33"/>
      <c r="H1" s="331" t="s">
        <v>86</v>
      </c>
      <c r="M1" s="332" t="s">
        <v>0</v>
      </c>
      <c r="N1" s="332"/>
    </row>
    <row r="2" customFormat="false" ht="16.5" hidden="false" customHeight="false" outlineLevel="0" collapsed="false">
      <c r="H2" s="333" t="s">
        <v>312</v>
      </c>
    </row>
    <row r="32" customFormat="false" ht="12.75" hidden="false" customHeight="false" outlineLevel="0" collapsed="false">
      <c r="B32" s="114" t="s">
        <v>252</v>
      </c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</row>
    <row r="33" customFormat="false" ht="12.75" hidden="false" customHeight="false" outlineLevel="0" collapsed="false"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customFormat="false" ht="12.75" hidden="false" customHeight="false" outlineLevel="0" collapsed="false">
      <c r="B34" s="334" t="s">
        <v>316</v>
      </c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</row>
    <row r="35" customFormat="false" ht="12.75" hidden="false" customHeight="false" outlineLevel="0" collapsed="false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</row>
    <row r="36" customFormat="false" ht="12.75" hidden="false" customHeight="false" outlineLevel="0" collapsed="false">
      <c r="B36" s="114"/>
      <c r="C36" s="335" t="s">
        <v>314</v>
      </c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</row>
    <row r="37" customFormat="false" ht="12.75" hidden="false" customHeight="true" outlineLevel="0" collapsed="false">
      <c r="B37" s="114"/>
      <c r="C37" s="336" t="s">
        <v>315</v>
      </c>
      <c r="D37" s="336"/>
      <c r="E37" s="336"/>
      <c r="F37" s="336"/>
      <c r="G37" s="336"/>
      <c r="H37" s="336"/>
      <c r="I37" s="336"/>
      <c r="J37" s="336"/>
      <c r="K37" s="336"/>
      <c r="L37" s="336"/>
      <c r="M37" s="336"/>
      <c r="N37" s="336"/>
    </row>
  </sheetData>
  <mergeCells count="5">
    <mergeCell ref="B1:C1"/>
    <mergeCell ref="M1:N1"/>
    <mergeCell ref="B34:N35"/>
    <mergeCell ref="C36:N36"/>
    <mergeCell ref="C37:N38"/>
  </mergeCells>
  <hyperlinks>
    <hyperlink ref="B1" location="GRÁFICOS_TN!A1" display="Gráficos"/>
    <hyperlink ref="M1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38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1025" min="2" style="0" width="11.04"/>
  </cols>
  <sheetData>
    <row r="1" customFormat="false" ht="27.75" hidden="false" customHeight="false" outlineLevel="0" collapsed="false">
      <c r="B1" s="332" t="s">
        <v>298</v>
      </c>
      <c r="C1" s="332"/>
      <c r="H1" s="331" t="s">
        <v>317</v>
      </c>
      <c r="M1" s="332" t="s">
        <v>0</v>
      </c>
      <c r="N1" s="332"/>
    </row>
    <row r="2" customFormat="false" ht="16.5" hidden="false" customHeight="false" outlineLevel="0" collapsed="false">
      <c r="H2" s="333" t="s">
        <v>312</v>
      </c>
    </row>
    <row r="33" customFormat="false" ht="12.75" hidden="false" customHeight="false" outlineLevel="0" collapsed="false">
      <c r="B33" s="114" t="s">
        <v>252</v>
      </c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customFormat="false" ht="12.75" hidden="false" customHeight="false" outlineLevel="0" collapsed="false"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</row>
    <row r="35" customFormat="false" ht="12.75" hidden="false" customHeight="false" outlineLevel="0" collapsed="false">
      <c r="B35" s="334" t="s">
        <v>316</v>
      </c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</row>
    <row r="36" customFormat="false" ht="12.75" hidden="false" customHeight="false" outlineLevel="0" collapsed="false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</row>
    <row r="37" customFormat="false" ht="12.75" hidden="false" customHeight="false" outlineLevel="0" collapsed="false">
      <c r="B37" s="114"/>
      <c r="C37" s="335" t="s">
        <v>314</v>
      </c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</row>
    <row r="38" customFormat="false" ht="12.75" hidden="false" customHeight="true" outlineLevel="0" collapsed="false">
      <c r="B38" s="114"/>
      <c r="C38" s="336" t="s">
        <v>315</v>
      </c>
      <c r="D38" s="336"/>
      <c r="E38" s="336"/>
      <c r="F38" s="336"/>
      <c r="G38" s="336"/>
      <c r="H38" s="336"/>
      <c r="I38" s="336"/>
      <c r="J38" s="336"/>
      <c r="K38" s="336"/>
      <c r="L38" s="336"/>
      <c r="M38" s="336"/>
      <c r="N38" s="336"/>
    </row>
  </sheetData>
  <mergeCells count="5">
    <mergeCell ref="B1:C1"/>
    <mergeCell ref="M1:N1"/>
    <mergeCell ref="B35:N36"/>
    <mergeCell ref="C37:N37"/>
    <mergeCell ref="C38:N39"/>
  </mergeCells>
  <hyperlinks>
    <hyperlink ref="B1" location="GRÁFICOS_TN!A1" display="Gráficos"/>
    <hyperlink ref="M1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2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1025" min="2" style="0" width="11.04"/>
  </cols>
  <sheetData>
    <row r="1" customFormat="false" ht="27.75" hidden="false" customHeight="false" outlineLevel="0" collapsed="false">
      <c r="B1" s="337" t="s">
        <v>298</v>
      </c>
      <c r="C1" s="337"/>
      <c r="H1" s="338" t="s">
        <v>318</v>
      </c>
      <c r="M1" s="332" t="s">
        <v>0</v>
      </c>
      <c r="N1" s="332"/>
    </row>
    <row r="2" customFormat="false" ht="16.5" hidden="false" customHeight="false" outlineLevel="0" collapsed="false">
      <c r="H2" s="333" t="s">
        <v>17</v>
      </c>
    </row>
  </sheetData>
  <mergeCells count="2">
    <mergeCell ref="B1:C1"/>
    <mergeCell ref="M1:N1"/>
  </mergeCells>
  <hyperlinks>
    <hyperlink ref="B1" location="GRÁFICOS_TN!A1" display="Gráficos"/>
    <hyperlink ref="M1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38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1025" min="2" style="0" width="11.04"/>
  </cols>
  <sheetData>
    <row r="1" customFormat="false" ht="27.75" hidden="false" customHeight="false" outlineLevel="0" collapsed="false">
      <c r="B1" s="337" t="s">
        <v>298</v>
      </c>
      <c r="C1" s="337"/>
      <c r="H1" s="331" t="s">
        <v>35</v>
      </c>
      <c r="M1" s="332" t="s">
        <v>0</v>
      </c>
      <c r="N1" s="332"/>
    </row>
    <row r="2" customFormat="false" ht="16.5" hidden="false" customHeight="false" outlineLevel="0" collapsed="false">
      <c r="H2" s="333" t="s">
        <v>319</v>
      </c>
    </row>
    <row r="33" customFormat="false" ht="12.75" hidden="false" customHeight="false" outlineLevel="0" collapsed="false">
      <c r="B33" s="114" t="s">
        <v>252</v>
      </c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customFormat="false" ht="12.75" hidden="false" customHeight="false" outlineLevel="0" collapsed="false"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</row>
    <row r="35" customFormat="false" ht="12.75" hidden="false" customHeight="false" outlineLevel="0" collapsed="false">
      <c r="B35" s="334" t="s">
        <v>320</v>
      </c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</row>
    <row r="36" customFormat="false" ht="12.75" hidden="false" customHeight="false" outlineLevel="0" collapsed="false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</row>
    <row r="37" customFormat="false" ht="12.75" hidden="false" customHeight="false" outlineLevel="0" collapsed="false">
      <c r="B37" s="114"/>
      <c r="C37" s="335" t="s">
        <v>321</v>
      </c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</row>
    <row r="38" customFormat="false" ht="12.75" hidden="false" customHeight="false" outlineLevel="0" collapsed="false">
      <c r="B38" s="114"/>
      <c r="C38" s="339" t="s">
        <v>322</v>
      </c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</row>
  </sheetData>
  <mergeCells count="5">
    <mergeCell ref="B1:C1"/>
    <mergeCell ref="M1:N1"/>
    <mergeCell ref="B35:N36"/>
    <mergeCell ref="C37:N37"/>
    <mergeCell ref="C38:N39"/>
  </mergeCells>
  <hyperlinks>
    <hyperlink ref="B1" location="GRÁFICOS_VL!A1" display="Gráficos"/>
    <hyperlink ref="M1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P19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0" width="7.69"/>
    <col collapsed="false" customWidth="true" hidden="false" outlineLevel="0" max="2" min="2" style="0" width="12.83"/>
    <col collapsed="false" customWidth="true" hidden="false" outlineLevel="0" max="3" min="3" style="0" width="6.98"/>
    <col collapsed="false" customWidth="true" hidden="false" outlineLevel="0" max="4" min="4" style="0" width="11.04"/>
    <col collapsed="false" customWidth="true" hidden="false" outlineLevel="0" max="5" min="5" style="0" width="11.98"/>
    <col collapsed="false" customWidth="true" hidden="false" outlineLevel="0" max="6" min="6" style="0" width="11.04"/>
    <col collapsed="false" customWidth="true" hidden="false" outlineLevel="0" max="7" min="7" style="0" width="15.54"/>
    <col collapsed="false" customWidth="true" hidden="false" outlineLevel="0" max="8" min="8" style="0" width="21.39"/>
    <col collapsed="false" customWidth="true" hidden="false" outlineLevel="0" max="9" min="9" style="0" width="6.55"/>
    <col collapsed="false" customWidth="true" hidden="false" outlineLevel="0" max="1025" min="10" style="0" width="11.04"/>
  </cols>
  <sheetData>
    <row r="2" customFormat="false" ht="13.5" hidden="false" customHeight="false" outlineLevel="0" collapsed="false"/>
    <row r="3" customFormat="false" ht="29.25" hidden="false" customHeight="false" outlineLevel="0" collapsed="false">
      <c r="B3" s="1" t="s">
        <v>0</v>
      </c>
    </row>
    <row r="4" customFormat="false" ht="13.5" hidden="false" customHeight="false" outlineLevel="0" collapsed="false"/>
    <row r="6" customFormat="false" ht="18" hidden="false" customHeight="false" outlineLevel="0" collapsed="false">
      <c r="B6" s="32" t="s">
        <v>17</v>
      </c>
      <c r="C6" s="32"/>
    </row>
    <row r="7" customFormat="false" ht="23.25" hidden="false" customHeight="false" outlineLevel="0" collapsed="false">
      <c r="C7" s="33" t="s">
        <v>18</v>
      </c>
      <c r="D7" s="33"/>
      <c r="E7" s="33"/>
      <c r="F7" s="33"/>
      <c r="G7" s="33"/>
      <c r="H7" s="34"/>
      <c r="I7" s="35"/>
    </row>
    <row r="8" customFormat="false" ht="16.5" hidden="false" customHeight="true" outlineLevel="0" collapsed="false">
      <c r="L8" s="35"/>
      <c r="M8" s="35"/>
      <c r="N8" s="35"/>
      <c r="O8" s="35"/>
    </row>
    <row r="9" customFormat="false" ht="12.75" hidden="false" customHeight="false" outlineLevel="0" collapsed="false">
      <c r="D9" s="20" t="s">
        <v>19</v>
      </c>
      <c r="E9" s="20"/>
      <c r="F9" s="20"/>
      <c r="G9" s="20"/>
      <c r="H9" s="20"/>
      <c r="J9" s="36" t="s">
        <v>20</v>
      </c>
      <c r="K9" s="36"/>
      <c r="L9" s="36"/>
      <c r="M9" s="36"/>
      <c r="N9" s="36"/>
    </row>
    <row r="10" customFormat="false" ht="12.75" hidden="false" customHeight="false" outlineLevel="0" collapsed="false">
      <c r="J10" s="37"/>
      <c r="K10" s="37"/>
      <c r="L10" s="37"/>
      <c r="M10" s="37"/>
      <c r="N10" s="37"/>
    </row>
    <row r="11" customFormat="false" ht="12.75" hidden="false" customHeight="false" outlineLevel="0" collapsed="false">
      <c r="D11" s="20" t="s">
        <v>21</v>
      </c>
      <c r="E11" s="20"/>
      <c r="F11" s="20"/>
      <c r="G11" s="20"/>
      <c r="H11" s="20"/>
      <c r="J11" s="36" t="s">
        <v>22</v>
      </c>
      <c r="K11" s="36"/>
      <c r="L11" s="36"/>
      <c r="M11" s="36"/>
      <c r="N11" s="36"/>
    </row>
    <row r="12" customFormat="false" ht="12.75" hidden="false" customHeight="false" outlineLevel="0" collapsed="false">
      <c r="J12" s="37"/>
      <c r="K12" s="37"/>
      <c r="L12" s="37"/>
      <c r="M12" s="37"/>
      <c r="N12" s="37"/>
      <c r="O12" s="30"/>
      <c r="P12" s="30"/>
    </row>
    <row r="13" customFormat="false" ht="12.75" hidden="false" customHeight="false" outlineLevel="0" collapsed="false">
      <c r="D13" s="20" t="s">
        <v>23</v>
      </c>
      <c r="E13" s="20"/>
      <c r="F13" s="20"/>
      <c r="G13" s="20"/>
      <c r="H13" s="20"/>
      <c r="J13" s="36" t="s">
        <v>24</v>
      </c>
      <c r="K13" s="36"/>
      <c r="L13" s="36"/>
      <c r="M13" s="36"/>
      <c r="N13" s="36"/>
    </row>
    <row r="15" customFormat="false" ht="14.25" hidden="false" customHeight="false" outlineLevel="0" collapsed="false">
      <c r="J15" s="38"/>
      <c r="K15" s="38"/>
    </row>
    <row r="16" customFormat="false" ht="12.75" hidden="false" customHeight="false" outlineLevel="0" collapsed="false">
      <c r="D16" s="20" t="s">
        <v>25</v>
      </c>
      <c r="E16" s="20"/>
      <c r="F16" s="20"/>
      <c r="G16" s="20"/>
      <c r="H16" s="20"/>
    </row>
    <row r="19" customFormat="false" ht="12.75" hidden="false" customHeight="false" outlineLevel="0" collapsed="false">
      <c r="D19" s="39" t="s">
        <v>26</v>
      </c>
      <c r="E19" s="39"/>
      <c r="F19" s="39"/>
      <c r="G19" s="39"/>
      <c r="H19" s="39"/>
      <c r="I19" s="39"/>
      <c r="J19" s="39"/>
    </row>
  </sheetData>
  <mergeCells count="10">
    <mergeCell ref="C7:G7"/>
    <mergeCell ref="D9:H9"/>
    <mergeCell ref="J9:N9"/>
    <mergeCell ref="D11:H11"/>
    <mergeCell ref="J11:N11"/>
    <mergeCell ref="D13:H13"/>
    <mergeCell ref="J13:N13"/>
    <mergeCell ref="J15:K15"/>
    <mergeCell ref="D16:H16"/>
    <mergeCell ref="D19:J19"/>
  </mergeCells>
  <hyperlinks>
    <hyperlink ref="B3" location="Indice!A1" display="Índice"/>
    <hyperlink ref="D9" location="ERR.EXT.TN!A1" display="Valor efectivo y predicción anual de las exportaciones interregionales. CCAA. 2016"/>
    <hyperlink ref="D11" location="ERR.IMP.TN!A1" display="Valor efectivo y predicción anual de las importaciones interregionales. CCAA. 2016"/>
    <hyperlink ref="D13" location="ERR.INT.TN!A1" display="Valor efectivo y predicción anual del comercio intrarregional. CCAA. 2016"/>
    <hyperlink ref="D16" location="E.I.S.TN!A1" display="Exportaciones, Importaciones y Saldo del Comercio interregional. CCAA. 2018"/>
    <hyperlink ref="D19" location="Tn_vl!A1" display="Evolución trimestral de las exportaciones interregionales y del VAB. NACIONAL. 2000:1-2019:1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37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1025" min="2" style="0" width="11.04"/>
  </cols>
  <sheetData>
    <row r="1" customFormat="false" ht="27.75" hidden="false" customHeight="false" outlineLevel="0" collapsed="false">
      <c r="B1" s="337" t="s">
        <v>298</v>
      </c>
      <c r="C1" s="337"/>
      <c r="H1" s="331" t="s">
        <v>86</v>
      </c>
      <c r="M1" s="332" t="s">
        <v>0</v>
      </c>
      <c r="N1" s="332"/>
    </row>
    <row r="2" customFormat="false" ht="16.5" hidden="false" customHeight="false" outlineLevel="0" collapsed="false">
      <c r="H2" s="333" t="s">
        <v>319</v>
      </c>
    </row>
    <row r="32" customFormat="false" ht="12.75" hidden="false" customHeight="false" outlineLevel="0" collapsed="false">
      <c r="B32" s="114" t="s">
        <v>252</v>
      </c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</row>
    <row r="33" customFormat="false" ht="12.75" hidden="false" customHeight="false" outlineLevel="0" collapsed="false"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customFormat="false" ht="12.75" hidden="false" customHeight="false" outlineLevel="0" collapsed="false">
      <c r="B34" s="334" t="s">
        <v>320</v>
      </c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</row>
    <row r="35" customFormat="false" ht="12.75" hidden="false" customHeight="false" outlineLevel="0" collapsed="false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</row>
    <row r="36" customFormat="false" ht="12.75" hidden="false" customHeight="false" outlineLevel="0" collapsed="false">
      <c r="B36" s="114"/>
      <c r="C36" s="335" t="s">
        <v>321</v>
      </c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</row>
    <row r="37" customFormat="false" ht="12.75" hidden="false" customHeight="false" outlineLevel="0" collapsed="false">
      <c r="B37" s="114"/>
      <c r="C37" s="339" t="s">
        <v>322</v>
      </c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</row>
  </sheetData>
  <mergeCells count="5">
    <mergeCell ref="B1:C1"/>
    <mergeCell ref="M1:N1"/>
    <mergeCell ref="B34:N35"/>
    <mergeCell ref="C36:N36"/>
    <mergeCell ref="C37:N38"/>
  </mergeCells>
  <hyperlinks>
    <hyperlink ref="B1" location="GRÁFICOS_VL!A1" display="Gráficos"/>
    <hyperlink ref="M1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37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1025" min="2" style="0" width="11.04"/>
  </cols>
  <sheetData>
    <row r="1" customFormat="false" ht="27.75" hidden="false" customHeight="false" outlineLevel="0" collapsed="false">
      <c r="B1" s="337" t="s">
        <v>298</v>
      </c>
      <c r="C1" s="337"/>
      <c r="H1" s="331" t="s">
        <v>323</v>
      </c>
      <c r="M1" s="332" t="s">
        <v>0</v>
      </c>
      <c r="N1" s="332"/>
    </row>
    <row r="2" customFormat="false" ht="16.5" hidden="false" customHeight="false" outlineLevel="0" collapsed="false">
      <c r="H2" s="333" t="s">
        <v>319</v>
      </c>
    </row>
    <row r="32" customFormat="false" ht="12.75" hidden="false" customHeight="false" outlineLevel="0" collapsed="false">
      <c r="B32" s="114" t="s">
        <v>252</v>
      </c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</row>
    <row r="33" customFormat="false" ht="12.75" hidden="false" customHeight="false" outlineLevel="0" collapsed="false"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</row>
    <row r="34" customFormat="false" ht="12.75" hidden="false" customHeight="false" outlineLevel="0" collapsed="false">
      <c r="B34" s="334" t="s">
        <v>320</v>
      </c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</row>
    <row r="35" customFormat="false" ht="12.75" hidden="false" customHeight="false" outlineLevel="0" collapsed="false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</row>
    <row r="36" customFormat="false" ht="12.75" hidden="false" customHeight="false" outlineLevel="0" collapsed="false">
      <c r="B36" s="114"/>
      <c r="C36" s="335" t="s">
        <v>321</v>
      </c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</row>
    <row r="37" customFormat="false" ht="12.75" hidden="false" customHeight="false" outlineLevel="0" collapsed="false">
      <c r="B37" s="114"/>
      <c r="C37" s="339" t="s">
        <v>322</v>
      </c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</row>
  </sheetData>
  <mergeCells count="5">
    <mergeCell ref="B1:C1"/>
    <mergeCell ref="M1:N1"/>
    <mergeCell ref="B34:N35"/>
    <mergeCell ref="C36:N36"/>
    <mergeCell ref="C37:N38"/>
  </mergeCells>
  <hyperlinks>
    <hyperlink ref="B1" location="GRÁFICOS_VL!A1" display="Gráficos"/>
    <hyperlink ref="M1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2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1025" min="2" style="0" width="11.04"/>
  </cols>
  <sheetData>
    <row r="1" customFormat="false" ht="27.75" hidden="false" customHeight="false" outlineLevel="0" collapsed="false">
      <c r="B1" s="332" t="s">
        <v>298</v>
      </c>
      <c r="C1" s="332"/>
      <c r="H1" s="331" t="s">
        <v>318</v>
      </c>
      <c r="M1" s="332" t="s">
        <v>0</v>
      </c>
      <c r="N1" s="332"/>
    </row>
    <row r="2" customFormat="false" ht="16.5" hidden="false" customHeight="false" outlineLevel="0" collapsed="false">
      <c r="H2" s="333" t="s">
        <v>324</v>
      </c>
    </row>
  </sheetData>
  <mergeCells count="2">
    <mergeCell ref="B1:C1"/>
    <mergeCell ref="M1:N1"/>
  </mergeCells>
  <hyperlinks>
    <hyperlink ref="B1" location="GRÁFICOS_VL!A1" display="Gráficos"/>
    <hyperlink ref="M1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N21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3" activeCellId="0" sqref="D13"/>
    </sheetView>
  </sheetViews>
  <sheetFormatPr defaultRowHeight="12.75" zeroHeight="false" outlineLevelRow="0" outlineLevelCol="0"/>
  <cols>
    <col collapsed="false" customWidth="true" hidden="false" outlineLevel="0" max="1" min="1" style="0" width="7.69"/>
    <col collapsed="false" customWidth="true" hidden="false" outlineLevel="0" max="2" min="2" style="0" width="12.83"/>
    <col collapsed="false" customWidth="true" hidden="false" outlineLevel="0" max="3" min="3" style="0" width="6.84"/>
    <col collapsed="false" customWidth="true" hidden="false" outlineLevel="0" max="5" min="4" style="0" width="11.04"/>
    <col collapsed="false" customWidth="true" hidden="false" outlineLevel="0" max="6" min="6" style="0" width="13.4"/>
    <col collapsed="false" customWidth="true" hidden="false" outlineLevel="0" max="7" min="7" style="0" width="19.97"/>
    <col collapsed="false" customWidth="true" hidden="false" outlineLevel="0" max="8" min="8" style="0" width="14.54"/>
    <col collapsed="false" customWidth="true" hidden="false" outlineLevel="0" max="9" min="9" style="0" width="12.55"/>
    <col collapsed="false" customWidth="true" hidden="false" outlineLevel="0" max="1025" min="10" style="0" width="11.04"/>
  </cols>
  <sheetData>
    <row r="2" customFormat="false" ht="13.5" hidden="false" customHeight="false" outlineLevel="0" collapsed="false"/>
    <row r="3" customFormat="false" ht="29.25" hidden="false" customHeight="false" outlineLevel="0" collapsed="false">
      <c r="B3" s="1" t="s">
        <v>0</v>
      </c>
    </row>
    <row r="4" customFormat="false" ht="13.5" hidden="false" customHeight="false" outlineLevel="0" collapsed="false"/>
    <row r="6" customFormat="false" ht="18" hidden="false" customHeight="false" outlineLevel="0" collapsed="false">
      <c r="B6" s="40" t="s">
        <v>27</v>
      </c>
      <c r="C6" s="40"/>
      <c r="D6" s="41"/>
    </row>
    <row r="7" customFormat="false" ht="23.25" hidden="false" customHeight="false" outlineLevel="0" collapsed="false">
      <c r="C7" s="33" t="s">
        <v>28</v>
      </c>
      <c r="D7" s="33"/>
      <c r="E7" s="33"/>
      <c r="F7" s="33"/>
      <c r="G7" s="33"/>
      <c r="H7" s="33"/>
    </row>
    <row r="9" customFormat="false" ht="12.75" hidden="false" customHeight="false" outlineLevel="0" collapsed="false">
      <c r="D9" s="20" t="s">
        <v>19</v>
      </c>
      <c r="E9" s="20"/>
      <c r="F9" s="20"/>
      <c r="G9" s="20"/>
      <c r="H9" s="20"/>
      <c r="J9" s="20"/>
      <c r="K9" s="20"/>
      <c r="L9" s="20"/>
      <c r="M9" s="20"/>
      <c r="N9" s="20"/>
    </row>
    <row r="11" customFormat="false" ht="12.75" hidden="false" customHeight="false" outlineLevel="0" collapsed="false">
      <c r="D11" s="20" t="s">
        <v>21</v>
      </c>
      <c r="E11" s="20"/>
      <c r="F11" s="20"/>
      <c r="G11" s="20"/>
      <c r="H11" s="20"/>
      <c r="J11" s="20"/>
      <c r="K11" s="20"/>
      <c r="L11" s="20"/>
      <c r="M11" s="20"/>
      <c r="N11" s="20"/>
    </row>
    <row r="13" customFormat="false" ht="12.75" hidden="false" customHeight="false" outlineLevel="0" collapsed="false">
      <c r="D13" s="20" t="s">
        <v>23</v>
      </c>
      <c r="E13" s="20"/>
      <c r="F13" s="20"/>
      <c r="G13" s="20"/>
      <c r="H13" s="20"/>
      <c r="J13" s="20"/>
      <c r="K13" s="20"/>
      <c r="L13" s="20"/>
      <c r="M13" s="20"/>
      <c r="N13" s="20"/>
    </row>
    <row r="16" customFormat="false" ht="12.75" hidden="false" customHeight="false" outlineLevel="0" collapsed="false">
      <c r="D16" s="20" t="s">
        <v>25</v>
      </c>
      <c r="E16" s="20"/>
      <c r="F16" s="20"/>
      <c r="G16" s="20"/>
      <c r="H16" s="20"/>
      <c r="I16" s="20"/>
    </row>
    <row r="18" customFormat="false" ht="12.75" hidden="false" customHeight="false" outlineLevel="0" collapsed="false">
      <c r="D18" s="20"/>
      <c r="E18" s="20"/>
      <c r="F18" s="20"/>
      <c r="G18" s="20"/>
      <c r="H18" s="20"/>
      <c r="I18" s="20"/>
    </row>
    <row r="19" customFormat="false" ht="12.75" hidden="false" customHeight="false" outlineLevel="0" collapsed="false">
      <c r="D19" s="39" t="s">
        <v>29</v>
      </c>
      <c r="E19" s="39"/>
      <c r="F19" s="39"/>
      <c r="G19" s="39"/>
      <c r="H19" s="39"/>
      <c r="I19" s="39"/>
    </row>
    <row r="21" customFormat="false" ht="12.75" hidden="false" customHeight="false" outlineLevel="0" collapsed="false">
      <c r="D21" s="42" t="s">
        <v>30</v>
      </c>
      <c r="E21" s="42"/>
      <c r="F21" s="42"/>
      <c r="G21" s="42"/>
      <c r="H21" s="42"/>
      <c r="I21" s="42"/>
      <c r="J21" s="42"/>
      <c r="K21" s="42"/>
    </row>
  </sheetData>
  <mergeCells count="11">
    <mergeCell ref="C7:H7"/>
    <mergeCell ref="D9:H9"/>
    <mergeCell ref="J9:N9"/>
    <mergeCell ref="D11:H11"/>
    <mergeCell ref="J11:N11"/>
    <mergeCell ref="D13:H13"/>
    <mergeCell ref="J13:N13"/>
    <mergeCell ref="D16:I16"/>
    <mergeCell ref="D18:I18"/>
    <mergeCell ref="D19:I19"/>
    <mergeCell ref="D21:K21"/>
  </mergeCells>
  <hyperlinks>
    <hyperlink ref="B3" location="Indice!A1" display="Índice"/>
    <hyperlink ref="D9" location="ERR.EXP.VL!A1" display="Valor efectivo y predicción anual de las exportaciones interregionales. CCAA. 2016"/>
    <hyperlink ref="D11" location="ERR.IMP.VL!A1" display="Valor efectivo y predicción anual de las importaciones interregionales. CCAA. 2016"/>
    <hyperlink ref="D13" location="ERR.IN.VL!A1" display="Valor efectivo y predicción anual del comercio intrarregional. CCAA. 2016"/>
    <hyperlink ref="D16" location="E.I.S.VL!A1" display="Exportaciones, Importaciones y Saldo del Comercio interregional. CCAA. 2018"/>
    <hyperlink ref="D19" location="Tn_vl!A1" display="Evolución trimestral de las exportaciones interregionales y del VAB. NACIONAL. 2000:1- 2019:1"/>
    <hyperlink ref="D21" location="G.COMERCIO.E!A1" display="Evolución del comercio español interior y exterior de bienes según categoría geográfica. NACIONAL. 1996:1- 2019:1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D73"/>
  <sheetViews>
    <sheetView showFormulas="false" showGridLines="true" showRowColHeaders="false" showZeros="true" rightToLeft="false" tabSelected="false" showOutlineSymbols="true" defaultGridColor="true" view="normal" topLeftCell="AP1" colorId="64" zoomScale="100" zoomScaleNormal="100" zoomScalePageLayoutView="100" workbookViewId="0">
      <selection pane="topLeft" activeCell="AV5" activeCellId="0" sqref="AV5"/>
    </sheetView>
  </sheetViews>
  <sheetFormatPr defaultRowHeight="12.75" zeroHeight="false" outlineLevelRow="0" outlineLevelCol="0"/>
  <cols>
    <col collapsed="false" customWidth="true" hidden="false" outlineLevel="0" max="6" min="1" style="0" width="10.69"/>
    <col collapsed="false" customWidth="true" hidden="false" outlineLevel="0" max="7" min="7" style="0" width="8.98"/>
    <col collapsed="false" customWidth="true" hidden="false" outlineLevel="0" max="8" min="8" style="0" width="13.97"/>
    <col collapsed="false" customWidth="true" hidden="false" outlineLevel="0" max="9" min="9" style="0" width="13.69"/>
    <col collapsed="false" customWidth="true" hidden="false" outlineLevel="0" max="10" min="10" style="0" width="10.69"/>
    <col collapsed="false" customWidth="true" hidden="false" outlineLevel="0" max="11" min="11" style="0" width="13.69"/>
    <col collapsed="false" customWidth="true" hidden="false" outlineLevel="0" max="12" min="12" style="0" width="10.69"/>
    <col collapsed="false" customWidth="true" hidden="false" outlineLevel="0" max="13" min="13" style="0" width="13.69"/>
    <col collapsed="false" customWidth="true" hidden="false" outlineLevel="0" max="14" min="14" style="0" width="10.69"/>
    <col collapsed="false" customWidth="true" hidden="false" outlineLevel="0" max="15" min="15" style="0" width="12.12"/>
    <col collapsed="false" customWidth="true" hidden="false" outlineLevel="0" max="16" min="16" style="0" width="12.27"/>
    <col collapsed="false" customWidth="true" hidden="false" outlineLevel="0" max="25" min="17" style="0" width="10.69"/>
    <col collapsed="false" customWidth="true" hidden="false" outlineLevel="0" max="26" min="26" style="0" width="13.97"/>
    <col collapsed="false" customWidth="true" hidden="false" outlineLevel="0" max="27" min="27" style="0" width="12.55"/>
    <col collapsed="false" customWidth="true" hidden="false" outlineLevel="0" max="28" min="28" style="0" width="11.69"/>
    <col collapsed="false" customWidth="true" hidden="false" outlineLevel="0" max="29" min="29" style="0" width="10.69"/>
    <col collapsed="false" customWidth="true" hidden="false" outlineLevel="0" max="31" min="30" style="0" width="11.69"/>
    <col collapsed="false" customWidth="true" hidden="false" outlineLevel="0" max="34" min="32" style="0" width="10.69"/>
    <col collapsed="false" customWidth="true" hidden="false" outlineLevel="0" max="35" min="35" style="0" width="3.7"/>
    <col collapsed="false" customWidth="true" hidden="false" outlineLevel="0" max="45" min="36" style="0" width="10.69"/>
    <col collapsed="false" customWidth="true" hidden="false" outlineLevel="0" max="46" min="46" style="0" width="9.4"/>
    <col collapsed="false" customWidth="true" hidden="false" outlineLevel="0" max="47" min="47" style="0" width="11.04"/>
    <col collapsed="false" customWidth="true" hidden="false" outlineLevel="0" max="48" min="48" style="0" width="18.54"/>
    <col collapsed="false" customWidth="true" hidden="false" outlineLevel="0" max="49" min="49" style="0" width="17.54"/>
    <col collapsed="false" customWidth="true" hidden="false" outlineLevel="0" max="50" min="50" style="0" width="15.68"/>
    <col collapsed="false" customWidth="true" hidden="false" outlineLevel="0" max="51" min="51" style="0" width="18.54"/>
    <col collapsed="false" customWidth="true" hidden="false" outlineLevel="0" max="52" min="52" style="0" width="17.26"/>
    <col collapsed="false" customWidth="true" hidden="false" outlineLevel="0" max="53" min="53" style="0" width="15.4"/>
    <col collapsed="false" customWidth="true" hidden="false" outlineLevel="0" max="54" min="54" style="0" width="18.54"/>
    <col collapsed="false" customWidth="true" hidden="false" outlineLevel="0" max="55" min="55" style="0" width="17.26"/>
    <col collapsed="false" customWidth="true" hidden="false" outlineLevel="0" max="56" min="56" style="0" width="15.27"/>
    <col collapsed="false" customWidth="true" hidden="false" outlineLevel="0" max="1025" min="57" style="0" width="11.04"/>
  </cols>
  <sheetData>
    <row r="1" customFormat="false" ht="13.5" hidden="false" customHeight="false" outlineLevel="0" collapsed="false">
      <c r="AU1" s="0" t="n">
        <v>1000</v>
      </c>
    </row>
    <row r="2" customFormat="false" ht="12.75" hidden="false" customHeight="false" outlineLevel="0" collapsed="false">
      <c r="Z2" s="21" t="s">
        <v>31</v>
      </c>
      <c r="AT2" s="43"/>
      <c r="AU2" s="44"/>
      <c r="AV2" s="45" t="s">
        <v>32</v>
      </c>
      <c r="AW2" s="46" t="s">
        <v>32</v>
      </c>
      <c r="AX2" s="46" t="s">
        <v>32</v>
      </c>
      <c r="AY2" s="47" t="s">
        <v>33</v>
      </c>
      <c r="AZ2" s="47" t="s">
        <v>33</v>
      </c>
      <c r="BA2" s="47" t="s">
        <v>33</v>
      </c>
      <c r="BB2" s="48" t="s">
        <v>34</v>
      </c>
      <c r="BC2" s="48"/>
      <c r="BD2" s="48"/>
    </row>
    <row r="3" customFormat="false" ht="13.5" hidden="false" customHeight="false" outlineLevel="0" collapsed="false">
      <c r="A3" s="21" t="s">
        <v>35</v>
      </c>
      <c r="H3" s="21" t="s">
        <v>36</v>
      </c>
      <c r="S3" s="21" t="s">
        <v>37</v>
      </c>
      <c r="Z3" s="21" t="s">
        <v>38</v>
      </c>
      <c r="AJ3" s="21" t="s">
        <v>39</v>
      </c>
      <c r="AT3" s="49"/>
      <c r="AV3" s="50" t="s">
        <v>40</v>
      </c>
      <c r="AW3" s="51" t="s">
        <v>41</v>
      </c>
      <c r="AX3" s="51" t="s">
        <v>42</v>
      </c>
      <c r="AY3" s="51" t="s">
        <v>40</v>
      </c>
      <c r="AZ3" s="51" t="s">
        <v>43</v>
      </c>
      <c r="BA3" s="51" t="s">
        <v>42</v>
      </c>
      <c r="BB3" s="51" t="s">
        <v>40</v>
      </c>
      <c r="BC3" s="51" t="s">
        <v>43</v>
      </c>
      <c r="BD3" s="52" t="s">
        <v>42</v>
      </c>
    </row>
    <row r="4" customFormat="false" ht="13.5" hidden="false" customHeight="false" outlineLevel="0" collapsed="false">
      <c r="A4" s="21" t="s">
        <v>44</v>
      </c>
      <c r="H4" s="21" t="s">
        <v>45</v>
      </c>
      <c r="S4" s="21" t="s">
        <v>17</v>
      </c>
      <c r="Z4" s="53" t="s">
        <v>46</v>
      </c>
      <c r="AJ4" s="21" t="s">
        <v>44</v>
      </c>
      <c r="AT4" s="54" t="s">
        <v>47</v>
      </c>
      <c r="AU4" s="55" t="s">
        <v>48</v>
      </c>
      <c r="AV4" s="56" t="n">
        <v>7271.78362181737</v>
      </c>
      <c r="AW4" s="56" t="n">
        <v>6933.18284920873</v>
      </c>
      <c r="AX4" s="57" t="n">
        <f aca="false">(AW4-AV4)/AV4</f>
        <v>-0.0465636479601438</v>
      </c>
      <c r="AY4" s="56" t="n">
        <v>7277.78380166088</v>
      </c>
      <c r="AZ4" s="56" t="n">
        <v>7163.87226331036</v>
      </c>
      <c r="BA4" s="57" t="n">
        <f aca="false">(AZ4-AY4)/AY4</f>
        <v>-0.0156519541463322</v>
      </c>
      <c r="BB4" s="56" t="n">
        <v>57075.4674404537</v>
      </c>
      <c r="BC4" s="56" t="n">
        <v>56957.1933952463</v>
      </c>
      <c r="BD4" s="58" t="n">
        <f aca="false">(BC4-BB4)/BB4</f>
        <v>-0.00207223962433248</v>
      </c>
    </row>
    <row r="5" customFormat="false" ht="12.75" hidden="false" customHeight="true" outlineLevel="0" collapsed="false">
      <c r="H5" s="59" t="n">
        <v>2007</v>
      </c>
      <c r="I5" s="46" t="s">
        <v>32</v>
      </c>
      <c r="J5" s="46"/>
      <c r="K5" s="46" t="s">
        <v>33</v>
      </c>
      <c r="L5" s="46"/>
      <c r="M5" s="46" t="s">
        <v>49</v>
      </c>
      <c r="N5" s="46"/>
      <c r="O5" s="60" t="s">
        <v>50</v>
      </c>
      <c r="P5" s="60"/>
      <c r="Q5" s="60"/>
      <c r="R5" s="61"/>
      <c r="Z5" s="62" t="n">
        <v>2007</v>
      </c>
      <c r="AA5" s="63" t="s">
        <v>51</v>
      </c>
      <c r="AB5" s="64" t="s">
        <v>52</v>
      </c>
      <c r="AC5" s="64"/>
      <c r="AD5" s="64" t="s">
        <v>53</v>
      </c>
      <c r="AE5" s="64"/>
      <c r="AF5" s="64" t="s">
        <v>54</v>
      </c>
      <c r="AG5" s="64"/>
      <c r="AH5" s="65" t="s">
        <v>55</v>
      </c>
      <c r="AT5" s="54"/>
      <c r="AU5" s="55" t="s">
        <v>56</v>
      </c>
      <c r="AV5" s="56" t="n">
        <v>8469.37366453747</v>
      </c>
      <c r="AW5" s="56" t="n">
        <v>8081.28487146814</v>
      </c>
      <c r="AX5" s="57" t="n">
        <f aca="false">(AW5-AV5)/AV5</f>
        <v>-0.0458226084290407</v>
      </c>
      <c r="AY5" s="56" t="n">
        <v>7300.29086451887</v>
      </c>
      <c r="AZ5" s="56" t="n">
        <v>7189.39729942517</v>
      </c>
      <c r="BA5" s="57" t="n">
        <f aca="false">(AZ5-AY5)/AY5</f>
        <v>-0.0151902940789215</v>
      </c>
      <c r="BB5" s="56" t="n">
        <v>46637.622158073</v>
      </c>
      <c r="BC5" s="56" t="n">
        <v>46529.0770346398</v>
      </c>
      <c r="BD5" s="58" t="n">
        <f aca="false">(BC5-BB5)/BB5</f>
        <v>-0.00232741547297064</v>
      </c>
    </row>
    <row r="6" customFormat="false" ht="13.5" hidden="false" customHeight="false" outlineLevel="0" collapsed="false">
      <c r="H6" s="59"/>
      <c r="I6" s="66" t="s">
        <v>57</v>
      </c>
      <c r="J6" s="66" t="s">
        <v>58</v>
      </c>
      <c r="K6" s="66" t="s">
        <v>57</v>
      </c>
      <c r="L6" s="66" t="s">
        <v>58</v>
      </c>
      <c r="M6" s="66" t="s">
        <v>57</v>
      </c>
      <c r="N6" s="66" t="s">
        <v>58</v>
      </c>
      <c r="O6" s="67" t="s">
        <v>59</v>
      </c>
      <c r="P6" s="67" t="s">
        <v>60</v>
      </c>
      <c r="Q6" s="68" t="s">
        <v>61</v>
      </c>
      <c r="R6" s="69"/>
      <c r="Z6" s="62"/>
      <c r="AA6" s="70"/>
      <c r="AB6" s="71" t="s">
        <v>62</v>
      </c>
      <c r="AC6" s="72"/>
      <c r="AD6" s="71" t="s">
        <v>63</v>
      </c>
      <c r="AE6" s="72"/>
      <c r="AF6" s="71" t="s">
        <v>64</v>
      </c>
      <c r="AG6" s="72"/>
      <c r="AH6" s="65"/>
      <c r="AT6" s="54"/>
      <c r="AU6" s="55" t="s">
        <v>65</v>
      </c>
      <c r="AV6" s="56" t="n">
        <v>7333.81019773514</v>
      </c>
      <c r="AW6" s="56" t="n">
        <v>6992.64630056081</v>
      </c>
      <c r="AX6" s="57" t="n">
        <f aca="false">(AW6-AV6)/AV6</f>
        <v>-0.0465193246042413</v>
      </c>
      <c r="AY6" s="56" t="n">
        <v>7100.64367496151</v>
      </c>
      <c r="AZ6" s="56" t="n">
        <v>6995.08754604065</v>
      </c>
      <c r="BA6" s="57" t="n">
        <f aca="false">(AZ6-AY6)/AY6</f>
        <v>-0.0148657127089866</v>
      </c>
      <c r="BB6" s="56" t="n">
        <v>49660.1751963892</v>
      </c>
      <c r="BC6" s="56" t="n">
        <v>49548.8128073927</v>
      </c>
      <c r="BD6" s="58" t="n">
        <f aca="false">(BC6-BB6)/BB6</f>
        <v>-0.00224248884656685</v>
      </c>
    </row>
    <row r="7" customFormat="false" ht="12.75" hidden="false" customHeight="true" outlineLevel="0" collapsed="false">
      <c r="H7" s="73" t="s">
        <v>47</v>
      </c>
      <c r="I7" s="74" t="n">
        <v>30517.5627534348</v>
      </c>
      <c r="J7" s="74" t="n">
        <v>29104.0500672467</v>
      </c>
      <c r="K7" s="74" t="n">
        <v>29209.081443326</v>
      </c>
      <c r="L7" s="74" t="n">
        <v>28758.4931160966</v>
      </c>
      <c r="M7" s="74" t="n">
        <v>200666.152210669</v>
      </c>
      <c r="N7" s="74" t="n">
        <v>200218.814769019</v>
      </c>
      <c r="O7" s="75" t="n">
        <v>0.0463180070311782</v>
      </c>
      <c r="P7" s="75" t="n">
        <v>0.0153481134855585</v>
      </c>
      <c r="Q7" s="76" t="n">
        <v>0.00222926206897217</v>
      </c>
      <c r="R7" s="77"/>
      <c r="Z7" s="78" t="s">
        <v>47</v>
      </c>
      <c r="AA7" s="79" t="n">
        <v>200218.814769019</v>
      </c>
      <c r="AB7" s="80" t="n">
        <v>29104.0500672467</v>
      </c>
      <c r="AC7" s="80" t="n">
        <v>19437.085874011</v>
      </c>
      <c r="AD7" s="81" t="n">
        <v>28758.4931160966</v>
      </c>
      <c r="AE7" s="81" t="n">
        <v>51242.35729911</v>
      </c>
      <c r="AF7" s="81" t="n">
        <f aca="false">AB7-AD7</f>
        <v>345.556951150149</v>
      </c>
      <c r="AG7" s="81" t="n">
        <f aca="false">AC7-AE7</f>
        <v>-31805.271425099</v>
      </c>
      <c r="AH7" s="82" t="n">
        <f aca="false">(AB7+AC7+AD7+AE7)/(AA7+AB7+AD7)</f>
        <v>0.498067692204995</v>
      </c>
      <c r="AT7" s="54"/>
      <c r="AU7" s="55" t="s">
        <v>66</v>
      </c>
      <c r="AV7" s="56" t="n">
        <v>7442.59526934478</v>
      </c>
      <c r="AW7" s="56" t="n">
        <v>7096.93604600907</v>
      </c>
      <c r="AX7" s="57" t="n">
        <f aca="false">(AW7-AV7)/AV7</f>
        <v>-0.0464433723488146</v>
      </c>
      <c r="AY7" s="56" t="n">
        <v>7530.36310218467</v>
      </c>
      <c r="AZ7" s="56" t="n">
        <v>7412.4200377487</v>
      </c>
      <c r="BA7" s="57" t="n">
        <f aca="false">(AZ7-AY7)/AY7</f>
        <v>-0.0156623343171524</v>
      </c>
      <c r="BB7" s="56" t="n">
        <v>47292.8874157531</v>
      </c>
      <c r="BC7" s="56" t="n">
        <v>47183.7315317403</v>
      </c>
      <c r="BD7" s="58" t="n">
        <f aca="false">(BC7-BB7)/BB7</f>
        <v>-0.00230808246181196</v>
      </c>
    </row>
    <row r="8" customFormat="false" ht="13.5" hidden="false" customHeight="false" outlineLevel="0" collapsed="false">
      <c r="H8" s="73" t="s">
        <v>67</v>
      </c>
      <c r="I8" s="74" t="n">
        <v>21465.1307205902</v>
      </c>
      <c r="J8" s="74" t="n">
        <v>21663.3826493359</v>
      </c>
      <c r="K8" s="74" t="n">
        <v>24452.5997919252</v>
      </c>
      <c r="L8" s="74" t="n">
        <v>23588.4512430915</v>
      </c>
      <c r="M8" s="74" t="n">
        <v>43837.63912</v>
      </c>
      <c r="N8" s="74" t="n">
        <v>43226.2249480381</v>
      </c>
      <c r="O8" s="75" t="n">
        <v>-0.00923599913396127</v>
      </c>
      <c r="P8" s="75" t="n">
        <v>0.035263126866846</v>
      </c>
      <c r="Q8" s="76" t="n">
        <v>0.0139472422383026</v>
      </c>
      <c r="R8" s="77"/>
      <c r="Z8" s="83" t="s">
        <v>67</v>
      </c>
      <c r="AA8" s="79" t="n">
        <v>43226.2249480381</v>
      </c>
      <c r="AB8" s="81" t="n">
        <v>21663.3826493359</v>
      </c>
      <c r="AC8" s="81" t="n">
        <v>2767.367160474</v>
      </c>
      <c r="AD8" s="81" t="n">
        <v>23588.4512430915</v>
      </c>
      <c r="AE8" s="81" t="n">
        <v>5145.993226065</v>
      </c>
      <c r="AF8" s="81" t="n">
        <f aca="false">AB8-AD8</f>
        <v>-1925.06859375562</v>
      </c>
      <c r="AG8" s="81" t="n">
        <f aca="false">AC8-AE8</f>
        <v>-2378.626065591</v>
      </c>
      <c r="AH8" s="84" t="n">
        <f aca="false">(AB8+AC8+AD8+AE8)/(AA8+AB8+AD8)</f>
        <v>0.600885631711568</v>
      </c>
      <c r="AT8" s="85" t="s">
        <v>67</v>
      </c>
      <c r="AU8" s="86" t="s">
        <v>48</v>
      </c>
      <c r="AV8" s="87" t="n">
        <v>5774.64667059635</v>
      </c>
      <c r="AW8" s="87" t="n">
        <v>5826.76504907932</v>
      </c>
      <c r="AX8" s="88" t="n">
        <f aca="false">(AW8-AV8)/AV8</f>
        <v>0.00902537963895554</v>
      </c>
      <c r="AY8" s="87" t="n">
        <v>6145.44889655114</v>
      </c>
      <c r="AZ8" s="87" t="n">
        <v>5926.65420374526</v>
      </c>
      <c r="BA8" s="88" t="n">
        <f aca="false">(AZ8-AY8)/AY8</f>
        <v>-0.0356027194252114</v>
      </c>
      <c r="BB8" s="87" t="n">
        <v>10931.5046497746</v>
      </c>
      <c r="BC8" s="87" t="n">
        <v>10778.943405965</v>
      </c>
      <c r="BD8" s="89" t="n">
        <f aca="false">(BC8-BB8)/BB8</f>
        <v>-0.013956106565143</v>
      </c>
    </row>
    <row r="9" customFormat="false" ht="12.75" hidden="false" customHeight="true" outlineLevel="0" collapsed="false">
      <c r="H9" s="73" t="s">
        <v>68</v>
      </c>
      <c r="I9" s="74" t="n">
        <v>13666.628797104</v>
      </c>
      <c r="J9" s="74" t="n">
        <v>13699.45201848</v>
      </c>
      <c r="K9" s="74" t="n">
        <v>10734.7995860995</v>
      </c>
      <c r="L9" s="74" t="n">
        <v>9089.10685813143</v>
      </c>
      <c r="M9" s="74" t="n">
        <v>34615.2646169093</v>
      </c>
      <c r="N9" s="74" t="n">
        <v>33909.1455858266</v>
      </c>
      <c r="O9" s="75" t="n">
        <v>-0.00240170578006248</v>
      </c>
      <c r="P9" s="75" t="n">
        <v>0.153237221444168</v>
      </c>
      <c r="Q9" s="76" t="n">
        <v>0.0203990649471372</v>
      </c>
      <c r="R9" s="77"/>
      <c r="Z9" s="83" t="s">
        <v>68</v>
      </c>
      <c r="AA9" s="79" t="n">
        <v>33909.1455858266</v>
      </c>
      <c r="AB9" s="81" t="n">
        <v>13699.45201848</v>
      </c>
      <c r="AC9" s="81" t="n">
        <v>4447.463742062</v>
      </c>
      <c r="AD9" s="81" t="n">
        <v>9089.10685813143</v>
      </c>
      <c r="AE9" s="81" t="n">
        <v>20840.380737223</v>
      </c>
      <c r="AF9" s="81" t="n">
        <f aca="false">AB9-AD9</f>
        <v>4610.34516034852</v>
      </c>
      <c r="AG9" s="81" t="n">
        <f aca="false">AC9-AE9</f>
        <v>-16392.916995161</v>
      </c>
      <c r="AH9" s="84" t="n">
        <f aca="false">(AB9+AC9+AD9+AE9)/(AB9+AD9+AA9)</f>
        <v>0.847942677957038</v>
      </c>
      <c r="AT9" s="85"/>
      <c r="AU9" s="86" t="s">
        <v>56</v>
      </c>
      <c r="AV9" s="87" t="n">
        <v>4738.34075619687</v>
      </c>
      <c r="AW9" s="87" t="n">
        <v>4783.97430164444</v>
      </c>
      <c r="AX9" s="88" t="n">
        <f aca="false">(AW9-AV9)/AV9</f>
        <v>0.00963070150408492</v>
      </c>
      <c r="AY9" s="87" t="n">
        <v>5591.49267442408</v>
      </c>
      <c r="AZ9" s="87" t="n">
        <v>5397.49779218043</v>
      </c>
      <c r="BA9" s="88" t="n">
        <f aca="false">(AZ9-AY9)/AY9</f>
        <v>-0.034694650165777</v>
      </c>
      <c r="BB9" s="87" t="n">
        <v>12172.3527737972</v>
      </c>
      <c r="BC9" s="87" t="n">
        <v>12006.7939597449</v>
      </c>
      <c r="BD9" s="89" t="n">
        <f aca="false">(BC9-BB9)/BB9</f>
        <v>-0.0136012172115733</v>
      </c>
    </row>
    <row r="10" customFormat="false" ht="13.5" hidden="false" customHeight="false" outlineLevel="0" collapsed="false">
      <c r="H10" s="73" t="s">
        <v>69</v>
      </c>
      <c r="I10" s="74" t="n">
        <v>580.46495320285</v>
      </c>
      <c r="J10" s="74" t="n">
        <v>483.558489663866</v>
      </c>
      <c r="K10" s="74" t="n">
        <v>6891.38944547042</v>
      </c>
      <c r="L10" s="74" t="n">
        <v>6615.76845049622</v>
      </c>
      <c r="M10" s="74" t="n">
        <v>18642.2899559975</v>
      </c>
      <c r="N10" s="74" t="n">
        <v>19376.3863568407</v>
      </c>
      <c r="O10" s="75" t="n">
        <v>0.166946278159052</v>
      </c>
      <c r="P10" s="75" t="n">
        <v>0.0399187371009942</v>
      </c>
      <c r="Q10" s="76" t="n">
        <v>-0.039378016465573</v>
      </c>
      <c r="R10" s="77"/>
      <c r="Z10" s="83" t="s">
        <v>70</v>
      </c>
      <c r="AA10" s="79" t="n">
        <v>19376.3863568407</v>
      </c>
      <c r="AB10" s="81" t="n">
        <v>483.558489663866</v>
      </c>
      <c r="AC10" s="81" t="n">
        <v>476.748084395</v>
      </c>
      <c r="AD10" s="81" t="n">
        <v>6615.76845049622</v>
      </c>
      <c r="AE10" s="81" t="n">
        <v>2535.452253926</v>
      </c>
      <c r="AF10" s="81" t="n">
        <f aca="false">AB10-AD10</f>
        <v>-6132.20996083235</v>
      </c>
      <c r="AG10" s="81" t="n">
        <f aca="false">AC10-AE10</f>
        <v>-2058.704169531</v>
      </c>
      <c r="AH10" s="84" t="n">
        <f aca="false">(AB10+AC10+AD10+AE10)/(AB10+AD10+AA10)</f>
        <v>0.381917086238675</v>
      </c>
      <c r="AT10" s="85"/>
      <c r="AU10" s="86" t="s">
        <v>65</v>
      </c>
      <c r="AV10" s="87" t="n">
        <v>5465.45375843126</v>
      </c>
      <c r="AW10" s="87" t="n">
        <v>5515.63731787743</v>
      </c>
      <c r="AX10" s="88" t="n">
        <f aca="false">(AW10-AV10)/AV10</f>
        <v>0.00918195664335429</v>
      </c>
      <c r="AY10" s="87" t="n">
        <v>6459.70204872095</v>
      </c>
      <c r="AZ10" s="87" t="n">
        <v>6232.36883148855</v>
      </c>
      <c r="BA10" s="88" t="n">
        <f aca="false">(AZ10-AY10)/AY10</f>
        <v>-0.0351925236671571</v>
      </c>
      <c r="BB10" s="87" t="n">
        <v>10118.5351892081</v>
      </c>
      <c r="BC10" s="87" t="n">
        <v>9974.48959486785</v>
      </c>
      <c r="BD10" s="89" t="n">
        <f aca="false">(BC10-BB10)/BB10</f>
        <v>-0.0142358149323716</v>
      </c>
    </row>
    <row r="11" customFormat="false" ht="12.75" hidden="false" customHeight="true" outlineLevel="0" collapsed="false">
      <c r="H11" s="73" t="s">
        <v>71</v>
      </c>
      <c r="I11" s="74" t="n">
        <v>1762.55551915719</v>
      </c>
      <c r="J11" s="74" t="n">
        <v>1105.63305238557</v>
      </c>
      <c r="K11" s="74" t="n">
        <v>12113.2795937968</v>
      </c>
      <c r="L11" s="74" t="n">
        <v>11630.752770254</v>
      </c>
      <c r="M11" s="74" t="n">
        <v>34.8125138047392</v>
      </c>
      <c r="N11" s="74" t="n">
        <v>33.4960858595365</v>
      </c>
      <c r="O11" s="75" t="n">
        <v>0.364838552310315</v>
      </c>
      <c r="P11" s="75" t="n">
        <v>0.0409958653649456</v>
      </c>
      <c r="Q11" s="90" t="n">
        <v>0.037814791330108</v>
      </c>
      <c r="R11" s="91"/>
      <c r="Z11" s="83" t="s">
        <v>71</v>
      </c>
      <c r="AA11" s="79" t="n">
        <v>33.4960858595365</v>
      </c>
      <c r="AB11" s="81" t="n">
        <v>1105.63305238557</v>
      </c>
      <c r="AC11" s="81" t="n">
        <v>3709.067365635</v>
      </c>
      <c r="AD11" s="81" t="n">
        <v>11630.752770254</v>
      </c>
      <c r="AE11" s="81" t="n">
        <v>10084.191958398</v>
      </c>
      <c r="AF11" s="81" t="n">
        <f aca="false">AB11-AD11</f>
        <v>-10525.1197178684</v>
      </c>
      <c r="AG11" s="81" t="n">
        <f aca="false">AC11-AE11</f>
        <v>-6375.124592763</v>
      </c>
      <c r="AH11" s="84" t="n">
        <f aca="false">(AB11+AC11+AD11+AE11)/(AB11+AD11+AA11)</f>
        <v>2.07751687421757</v>
      </c>
      <c r="AT11" s="85"/>
      <c r="AU11" s="86" t="s">
        <v>66</v>
      </c>
      <c r="AV11" s="87" t="n">
        <v>5486.68953536568</v>
      </c>
      <c r="AW11" s="87" t="n">
        <v>5537.00598073471</v>
      </c>
      <c r="AX11" s="88" t="n">
        <f aca="false">(AW11-AV11)/AV11</f>
        <v>0.00917063833204062</v>
      </c>
      <c r="AY11" s="87" t="n">
        <v>6255.95617222901</v>
      </c>
      <c r="AZ11" s="87" t="n">
        <v>6033.80383582407</v>
      </c>
      <c r="BA11" s="88" t="n">
        <f aca="false">(AZ11-AY11)/AY11</f>
        <v>-0.0355105327289712</v>
      </c>
      <c r="BB11" s="87" t="n">
        <v>10615.2465072201</v>
      </c>
      <c r="BC11" s="87" t="n">
        <v>10465.9979874604</v>
      </c>
      <c r="BD11" s="89" t="n">
        <f aca="false">(BC11-BB11)/BB11</f>
        <v>-0.0140598260867735</v>
      </c>
    </row>
    <row r="12" customFormat="false" ht="13.5" hidden="false" customHeight="false" outlineLevel="0" collapsed="false">
      <c r="H12" s="73" t="s">
        <v>72</v>
      </c>
      <c r="I12" s="74" t="n">
        <v>10136.4166423498</v>
      </c>
      <c r="J12" s="74" t="n">
        <v>9605.81663652573</v>
      </c>
      <c r="K12" s="74" t="n">
        <v>8307.53618559699</v>
      </c>
      <c r="L12" s="74" t="n">
        <v>7810.30643840727</v>
      </c>
      <c r="M12" s="74" t="n">
        <v>24957.3629444557</v>
      </c>
      <c r="N12" s="74" t="n">
        <v>24538.7283899256</v>
      </c>
      <c r="O12" s="75" t="n">
        <v>0.0523459151833997</v>
      </c>
      <c r="P12" s="75" t="n">
        <v>0.0597781861149288</v>
      </c>
      <c r="Q12" s="90" t="n">
        <v>0.0167739899228082</v>
      </c>
      <c r="R12" s="91"/>
      <c r="Z12" s="83" t="s">
        <v>72</v>
      </c>
      <c r="AA12" s="79" t="n">
        <v>24538.7283899256</v>
      </c>
      <c r="AB12" s="81" t="n">
        <v>9605.81663652573</v>
      </c>
      <c r="AC12" s="81" t="n">
        <v>1936.925991855</v>
      </c>
      <c r="AD12" s="81" t="n">
        <v>7810.30643840727</v>
      </c>
      <c r="AE12" s="81" t="n">
        <v>2521.607893545</v>
      </c>
      <c r="AF12" s="81" t="n">
        <f aca="false">AB12-AD12</f>
        <v>1795.51019811846</v>
      </c>
      <c r="AG12" s="81" t="n">
        <f aca="false">AC12-AE12</f>
        <v>-584.68190169</v>
      </c>
      <c r="AH12" s="84" t="n">
        <f aca="false">(AB12+AC12+AD12+AE12)/(AB12+AD12+AA12)</f>
        <v>0.521385637097422</v>
      </c>
      <c r="AT12" s="54" t="s">
        <v>68</v>
      </c>
      <c r="AU12" s="55" t="s">
        <v>48</v>
      </c>
      <c r="AV12" s="56" t="n">
        <v>3338.10073132515</v>
      </c>
      <c r="AW12" s="56" t="n">
        <v>3346.09339715577</v>
      </c>
      <c r="AX12" s="57" t="n">
        <f aca="false">(AW12-AV12)/AV12</f>
        <v>0.00239437526723309</v>
      </c>
      <c r="AY12" s="56" t="n">
        <v>2560.18355264388</v>
      </c>
      <c r="AZ12" s="56" t="n">
        <v>2167.88581673575</v>
      </c>
      <c r="BA12" s="57" t="n">
        <f aca="false">(AZ12-AY12)/AY12</f>
        <v>-0.153230316436883</v>
      </c>
      <c r="BB12" s="56" t="n">
        <v>10029.834705046</v>
      </c>
      <c r="BC12" s="56" t="n">
        <v>9832.90734989755</v>
      </c>
      <c r="BD12" s="58" t="n">
        <f aca="false">(BC12-BB12)/BB12</f>
        <v>-0.0196341575848032</v>
      </c>
    </row>
    <row r="13" customFormat="false" ht="12.75" hidden="false" customHeight="true" outlineLevel="0" collapsed="false">
      <c r="H13" s="73" t="s">
        <v>73</v>
      </c>
      <c r="I13" s="74" t="n">
        <v>36439.3842091523</v>
      </c>
      <c r="J13" s="74" t="n">
        <v>35815.0465215642</v>
      </c>
      <c r="K13" s="74" t="n">
        <v>32030.6105118784</v>
      </c>
      <c r="L13" s="74" t="n">
        <v>30736.8396718454</v>
      </c>
      <c r="M13" s="74" t="n">
        <v>100323.402471</v>
      </c>
      <c r="N13" s="74" t="n">
        <v>99850.8783005089</v>
      </c>
      <c r="O13" s="75" t="n">
        <v>0.0171335960016389</v>
      </c>
      <c r="P13" s="75" t="n">
        <v>0.0403154877961643</v>
      </c>
      <c r="Q13" s="90" t="n">
        <v>0.00471000941806822</v>
      </c>
      <c r="R13" s="91"/>
      <c r="Z13" s="83" t="s">
        <v>73</v>
      </c>
      <c r="AA13" s="79" t="n">
        <v>99850.8783005089</v>
      </c>
      <c r="AB13" s="81" t="n">
        <v>35815.0465215642</v>
      </c>
      <c r="AC13" s="81" t="n">
        <v>2967.201700242</v>
      </c>
      <c r="AD13" s="81" t="n">
        <v>30736.8396718454</v>
      </c>
      <c r="AE13" s="81" t="n">
        <v>4347.631148016</v>
      </c>
      <c r="AF13" s="81" t="n">
        <f aca="false">AB13-AD13</f>
        <v>5078.20684971884</v>
      </c>
      <c r="AG13" s="81" t="n">
        <f aca="false">AC13-AE13</f>
        <v>-1380.429447774</v>
      </c>
      <c r="AH13" s="84" t="n">
        <f aca="false">(AB13+AC13+AD13+AE13)/(AB13+AD13+AA13)</f>
        <v>0.443903196358058</v>
      </c>
      <c r="AT13" s="54"/>
      <c r="AU13" s="55" t="s">
        <v>56</v>
      </c>
      <c r="AV13" s="56" t="n">
        <v>3592.37477667833</v>
      </c>
      <c r="AW13" s="56" t="n">
        <v>3601.05733918715</v>
      </c>
      <c r="AX13" s="57" t="n">
        <f aca="false">(AW13-AV13)/AV13</f>
        <v>0.00241694228708751</v>
      </c>
      <c r="AY13" s="56" t="n">
        <v>2807.97124676891</v>
      </c>
      <c r="AZ13" s="56" t="n">
        <v>2369.03001306559</v>
      </c>
      <c r="BA13" s="57" t="n">
        <f aca="false">(AZ13-AY13)/AY13</f>
        <v>-0.156319703846115</v>
      </c>
      <c r="BB13" s="56" t="n">
        <v>6010.7428343007</v>
      </c>
      <c r="BC13" s="56" t="n">
        <v>5873.39303190753</v>
      </c>
      <c r="BD13" s="58" t="n">
        <f aca="false">(BC13-BB13)/BB13</f>
        <v>-0.0228507201488267</v>
      </c>
    </row>
    <row r="14" customFormat="false" ht="13.5" hidden="false" customHeight="false" outlineLevel="0" collapsed="false">
      <c r="H14" s="73" t="s">
        <v>74</v>
      </c>
      <c r="I14" s="74" t="n">
        <v>49490.3472561571</v>
      </c>
      <c r="J14" s="74" t="n">
        <v>48943.7016453539</v>
      </c>
      <c r="K14" s="74" t="n">
        <v>33118.0180547185</v>
      </c>
      <c r="L14" s="74" t="n">
        <v>33484.3658156672</v>
      </c>
      <c r="M14" s="74" t="n">
        <v>76990.297199</v>
      </c>
      <c r="N14" s="74" t="n">
        <v>77607.4065011609</v>
      </c>
      <c r="O14" s="75" t="n">
        <v>0.0110454995996266</v>
      </c>
      <c r="P14" s="75" t="n">
        <v>-0.011142186246041</v>
      </c>
      <c r="Q14" s="90" t="n">
        <v>-0.00801541654743679</v>
      </c>
      <c r="R14" s="91"/>
      <c r="Z14" s="83" t="s">
        <v>74</v>
      </c>
      <c r="AA14" s="79" t="n">
        <v>77607.4065011609</v>
      </c>
      <c r="AB14" s="81" t="n">
        <v>48943.7016453539</v>
      </c>
      <c r="AC14" s="81" t="n">
        <v>1379.34858064</v>
      </c>
      <c r="AD14" s="81" t="n">
        <v>33484.3658156672</v>
      </c>
      <c r="AE14" s="81" t="n">
        <v>1735.021057092</v>
      </c>
      <c r="AF14" s="81" t="n">
        <f aca="false">AB14-AD14</f>
        <v>15459.3358296866</v>
      </c>
      <c r="AG14" s="81" t="n">
        <f aca="false">AC14-AE14</f>
        <v>-355.672476452</v>
      </c>
      <c r="AH14" s="84" t="n">
        <f aca="false">(AB14+AC14+AD14+AE14)/(AB14+AD14+AA14)</f>
        <v>0.534521721846293</v>
      </c>
      <c r="AT14" s="54"/>
      <c r="AU14" s="55" t="s">
        <v>65</v>
      </c>
      <c r="AV14" s="92" t="n">
        <v>3754.875619202</v>
      </c>
      <c r="AW14" s="92" t="n">
        <v>3763.99907921299</v>
      </c>
      <c r="AX14" s="57" t="n">
        <f aca="false">(AW14-AV14)/AV14</f>
        <v>0.00242976357574456</v>
      </c>
      <c r="AY14" s="92" t="n">
        <v>3047.13540620447</v>
      </c>
      <c r="AZ14" s="92" t="n">
        <v>2580.49996661987</v>
      </c>
      <c r="BA14" s="57" t="n">
        <f aca="false">(AZ14-AY14)/AY14</f>
        <v>-0.153139055991556</v>
      </c>
      <c r="BB14" s="92" t="n">
        <v>9892.60073725077</v>
      </c>
      <c r="BC14" s="92" t="n">
        <v>9697.70768841311</v>
      </c>
      <c r="BD14" s="58" t="n">
        <f aca="false">(BC14-BB14)/BB14</f>
        <v>-0.0197008910006628</v>
      </c>
    </row>
    <row r="15" customFormat="false" ht="12.75" hidden="false" customHeight="true" outlineLevel="0" collapsed="false">
      <c r="H15" s="73" t="s">
        <v>75</v>
      </c>
      <c r="I15" s="74" t="n">
        <v>40394.3827291019</v>
      </c>
      <c r="J15" s="74" t="n">
        <v>39447.7922973119</v>
      </c>
      <c r="K15" s="74" t="n">
        <v>34179.7878030578</v>
      </c>
      <c r="L15" s="74" t="n">
        <v>34105.8162634594</v>
      </c>
      <c r="M15" s="74" t="n">
        <v>212753.370137647</v>
      </c>
      <c r="N15" s="74" t="n">
        <v>209336.841801862</v>
      </c>
      <c r="O15" s="75" t="n">
        <v>0.0234337144879324</v>
      </c>
      <c r="P15" s="75" t="n">
        <v>0.0020849403580223</v>
      </c>
      <c r="Q15" s="90" t="n">
        <v>0.0160586332126016</v>
      </c>
      <c r="R15" s="91"/>
      <c r="Z15" s="83" t="s">
        <v>75</v>
      </c>
      <c r="AA15" s="79" t="n">
        <v>209336.841801862</v>
      </c>
      <c r="AB15" s="81" t="n">
        <v>39447.7922973119</v>
      </c>
      <c r="AC15" s="81" t="n">
        <v>20832.260756529</v>
      </c>
      <c r="AD15" s="81" t="n">
        <v>34105.8162634594</v>
      </c>
      <c r="AE15" s="81" t="n">
        <v>57063.037552736</v>
      </c>
      <c r="AF15" s="81" t="n">
        <f aca="false">AB15-AD15</f>
        <v>5341.97603385246</v>
      </c>
      <c r="AG15" s="81" t="n">
        <f aca="false">AC15-AE15</f>
        <v>-36230.776796207</v>
      </c>
      <c r="AH15" s="84" t="n">
        <f aca="false">(AB15+AC15+AD15+AE15)/(AB15+AD15+AA15)</f>
        <v>0.535362387369019</v>
      </c>
      <c r="AT15" s="54"/>
      <c r="AU15" s="55" t="s">
        <v>66</v>
      </c>
      <c r="AV15" s="92" t="n">
        <v>2981.2776698985</v>
      </c>
      <c r="AW15" s="92" t="n">
        <v>2988.30220292405</v>
      </c>
      <c r="AX15" s="57" t="n">
        <f aca="false">(AW15-AV15)/AV15</f>
        <v>0.00235621562408321</v>
      </c>
      <c r="AY15" s="92" t="n">
        <v>2319.50938048227</v>
      </c>
      <c r="AZ15" s="92" t="n">
        <v>1972.41292834441</v>
      </c>
      <c r="BA15" s="57" t="n">
        <f aca="false">(AZ15-AY15)/AY15</f>
        <v>-0.149642185135588</v>
      </c>
      <c r="BB15" s="92" t="n">
        <v>8682.08634031184</v>
      </c>
      <c r="BC15" s="92" t="n">
        <v>8505.13751560839</v>
      </c>
      <c r="BD15" s="58" t="n">
        <f aca="false">(BC15-BB15)/BB15</f>
        <v>-0.0203809105055615</v>
      </c>
    </row>
    <row r="16" customFormat="false" ht="13.5" hidden="false" customHeight="false" outlineLevel="0" collapsed="false">
      <c r="H16" s="73" t="s">
        <v>76</v>
      </c>
      <c r="I16" s="74" t="n">
        <v>43325.718645917</v>
      </c>
      <c r="J16" s="74" t="n">
        <v>44052.9270803624</v>
      </c>
      <c r="K16" s="74" t="n">
        <v>42107.5700664326</v>
      </c>
      <c r="L16" s="74" t="n">
        <v>42489.7484937672</v>
      </c>
      <c r="M16" s="74" t="n">
        <v>159077.017465993</v>
      </c>
      <c r="N16" s="74" t="n">
        <v>157465.69957557</v>
      </c>
      <c r="O16" s="75" t="n">
        <v>-0.0167846825666897</v>
      </c>
      <c r="P16" s="75" t="n">
        <v>-0.00915638228975906</v>
      </c>
      <c r="Q16" s="90" t="n">
        <v>0.0101291683493325</v>
      </c>
      <c r="R16" s="91"/>
      <c r="Z16" s="83" t="s">
        <v>76</v>
      </c>
      <c r="AA16" s="79" t="n">
        <v>157465.69957557</v>
      </c>
      <c r="AB16" s="81" t="n">
        <v>44052.9270803624</v>
      </c>
      <c r="AC16" s="81" t="n">
        <v>14702.437523731</v>
      </c>
      <c r="AD16" s="81" t="n">
        <v>42489.7484937672</v>
      </c>
      <c r="AE16" s="81" t="n">
        <v>25511.143496868</v>
      </c>
      <c r="AF16" s="81" t="n">
        <f aca="false">AB16-AD16</f>
        <v>1563.1785865952</v>
      </c>
      <c r="AG16" s="81" t="n">
        <f aca="false">AC16-AE16</f>
        <v>-10808.705973137</v>
      </c>
      <c r="AH16" s="84" t="n">
        <f aca="false">(AB16+AC16+AD16+AE16)/(AB16+AD16+AA16)</f>
        <v>0.519475024236211</v>
      </c>
      <c r="AT16" s="85" t="s">
        <v>69</v>
      </c>
      <c r="AU16" s="86" t="s">
        <v>48</v>
      </c>
      <c r="AV16" s="74" t="n">
        <v>140.551860564294</v>
      </c>
      <c r="AW16" s="74" t="n">
        <v>116.711697014483</v>
      </c>
      <c r="AX16" s="88" t="n">
        <f aca="false">(AW16-AV16)/AV16</f>
        <v>-0.169618270822576</v>
      </c>
      <c r="AY16" s="74" t="n">
        <v>1599.39124821976</v>
      </c>
      <c r="AZ16" s="74" t="n">
        <v>1570.55381616733</v>
      </c>
      <c r="BA16" s="88" t="n">
        <f aca="false">(AZ16-AY16)/AY16</f>
        <v>-0.0180302550014171</v>
      </c>
      <c r="BB16" s="74" t="n">
        <v>5362.86460954732</v>
      </c>
      <c r="BC16" s="74" t="n">
        <v>5557.98428810495</v>
      </c>
      <c r="BD16" s="89" t="n">
        <f aca="false">(BC16-BB16)/BB16</f>
        <v>0.036383480241188</v>
      </c>
    </row>
    <row r="17" customFormat="false" ht="13.5" hidden="false" customHeight="false" outlineLevel="0" collapsed="false">
      <c r="H17" s="73" t="s">
        <v>77</v>
      </c>
      <c r="I17" s="74" t="n">
        <v>5971.73898907453</v>
      </c>
      <c r="J17" s="74" t="n">
        <v>5899.32374628999</v>
      </c>
      <c r="K17" s="74" t="n">
        <v>9083.70463903769</v>
      </c>
      <c r="L17" s="74" t="n">
        <v>8932.52725104366</v>
      </c>
      <c r="M17" s="74" t="n">
        <v>22239.179005</v>
      </c>
      <c r="N17" s="74" t="n">
        <v>21733.6526131683</v>
      </c>
      <c r="O17" s="75" t="n">
        <v>0.0121263241606894</v>
      </c>
      <c r="P17" s="75" t="n">
        <v>0.0165646025558641</v>
      </c>
      <c r="Q17" s="90" t="n">
        <v>0.0227313423628659</v>
      </c>
      <c r="R17" s="91"/>
      <c r="Z17" s="83" t="s">
        <v>77</v>
      </c>
      <c r="AA17" s="79" t="n">
        <v>21733.6526131683</v>
      </c>
      <c r="AB17" s="81" t="n">
        <v>5899.32374628999</v>
      </c>
      <c r="AC17" s="81" t="n">
        <v>1067.992467798</v>
      </c>
      <c r="AD17" s="81" t="n">
        <v>8932.52725104366</v>
      </c>
      <c r="AE17" s="81" t="n">
        <v>1518.638218975</v>
      </c>
      <c r="AF17" s="81" t="n">
        <f aca="false">AB17-AD17</f>
        <v>-3033.20350475367</v>
      </c>
      <c r="AG17" s="81" t="n">
        <f aca="false">AC17-AE17</f>
        <v>-450.645751177</v>
      </c>
      <c r="AH17" s="84" t="n">
        <f aca="false">(AB17+AC17+AD17+AE17)/(AB17+AD17+AA17)</f>
        <v>0.476363784556324</v>
      </c>
      <c r="AT17" s="85"/>
      <c r="AU17" s="86" t="s">
        <v>56</v>
      </c>
      <c r="AV17" s="74" t="n">
        <v>155.61043058704</v>
      </c>
      <c r="AW17" s="74" t="n">
        <v>130.49530254434</v>
      </c>
      <c r="AX17" s="88" t="n">
        <f aca="false">(AW17-AV17)/AV17</f>
        <v>-0.161397458691898</v>
      </c>
      <c r="AY17" s="74" t="n">
        <v>1759.65530875719</v>
      </c>
      <c r="AZ17" s="74" t="n">
        <v>1683.05716093794</v>
      </c>
      <c r="BA17" s="88" t="n">
        <f aca="false">(AZ17-AY17)/AY17</f>
        <v>-0.0435302001693459</v>
      </c>
      <c r="BB17" s="74" t="n">
        <v>3929.90077470745</v>
      </c>
      <c r="BC17" s="74" t="n">
        <v>4101.36071975977</v>
      </c>
      <c r="BD17" s="89" t="n">
        <f aca="false">(BC17-BB17)/BB17</f>
        <v>0.043629586313178</v>
      </c>
    </row>
    <row r="18" customFormat="false" ht="13.5" hidden="false" customHeight="false" outlineLevel="0" collapsed="false">
      <c r="H18" s="73" t="s">
        <v>78</v>
      </c>
      <c r="I18" s="74" t="n">
        <v>15708.7870295234</v>
      </c>
      <c r="J18" s="74" t="n">
        <v>16684.8922496686</v>
      </c>
      <c r="K18" s="74" t="n">
        <v>15450.575686221</v>
      </c>
      <c r="L18" s="74" t="n">
        <v>12967.9928094251</v>
      </c>
      <c r="M18" s="74" t="n">
        <v>74911.1821235455</v>
      </c>
      <c r="N18" s="74" t="n">
        <v>74982.5455226455</v>
      </c>
      <c r="O18" s="75" t="n">
        <v>-0.0621375296711782</v>
      </c>
      <c r="P18" s="75" t="n">
        <v>0.160612328968695</v>
      </c>
      <c r="Q18" s="90" t="n">
        <v>-0.000952640140991438</v>
      </c>
      <c r="R18" s="91"/>
      <c r="Z18" s="83" t="s">
        <v>78</v>
      </c>
      <c r="AA18" s="79" t="n">
        <v>74982.5455226455</v>
      </c>
      <c r="AB18" s="81" t="n">
        <v>16684.8922496686</v>
      </c>
      <c r="AC18" s="81" t="n">
        <v>7412.784888328</v>
      </c>
      <c r="AD18" s="81" t="n">
        <v>12967.9928094251</v>
      </c>
      <c r="AE18" s="81" t="n">
        <v>23323.154837087</v>
      </c>
      <c r="AF18" s="81" t="n">
        <f aca="false">AB18-AD18</f>
        <v>3716.89944024348</v>
      </c>
      <c r="AG18" s="81" t="n">
        <f aca="false">AC18-AE18</f>
        <v>-15910.369948759</v>
      </c>
      <c r="AH18" s="84" t="n">
        <f aca="false">(AB18+AC18+AD18+AE18)/(AB18+AD18+AA18)</f>
        <v>0.577135530945554</v>
      </c>
      <c r="AT18" s="85"/>
      <c r="AU18" s="86" t="s">
        <v>65</v>
      </c>
      <c r="AV18" s="74" t="n">
        <v>162.941560620982</v>
      </c>
      <c r="AW18" s="74" t="n">
        <v>137.20572752648</v>
      </c>
      <c r="AX18" s="88" t="n">
        <f aca="false">(AW18-AV18)/AV18</f>
        <v>-0.157945173695531</v>
      </c>
      <c r="AY18" s="74" t="n">
        <v>1879.5231932135</v>
      </c>
      <c r="AZ18" s="74" t="n">
        <v>1783.97240563788</v>
      </c>
      <c r="BA18" s="88" t="n">
        <f aca="false">(AZ18-AY18)/AY18</f>
        <v>-0.0508377805182868</v>
      </c>
      <c r="BB18" s="74" t="n">
        <v>4434.15268673778</v>
      </c>
      <c r="BC18" s="74" t="n">
        <v>4613.93835890765</v>
      </c>
      <c r="BD18" s="89" t="n">
        <f aca="false">(BC18-BB18)/BB18</f>
        <v>0.040545665625721</v>
      </c>
    </row>
    <row r="19" customFormat="false" ht="13.5" hidden="false" customHeight="false" outlineLevel="0" collapsed="false">
      <c r="H19" s="73" t="s">
        <v>79</v>
      </c>
      <c r="I19" s="74" t="n">
        <v>33201.5863123806</v>
      </c>
      <c r="J19" s="74" t="n">
        <v>31459.7147385958</v>
      </c>
      <c r="K19" s="74" t="n">
        <v>53113.5573779553</v>
      </c>
      <c r="L19" s="74" t="n">
        <v>53811.4779306561</v>
      </c>
      <c r="M19" s="74" t="n">
        <v>80270.152245</v>
      </c>
      <c r="N19" s="74" t="n">
        <v>80260.9847695984</v>
      </c>
      <c r="O19" s="75" t="n">
        <v>0.0524635045264467</v>
      </c>
      <c r="P19" s="75" t="n">
        <v>-0.0132206229966705</v>
      </c>
      <c r="Q19" s="90" t="n">
        <v>0.000114207773938407</v>
      </c>
      <c r="R19" s="91"/>
      <c r="Z19" s="83" t="s">
        <v>79</v>
      </c>
      <c r="AA19" s="79" t="n">
        <v>80260.9847695984</v>
      </c>
      <c r="AB19" s="81" t="n">
        <v>31459.7147385958</v>
      </c>
      <c r="AC19" s="81" t="n">
        <v>7454.541406395</v>
      </c>
      <c r="AD19" s="81" t="n">
        <v>53811.4779306561</v>
      </c>
      <c r="AE19" s="81" t="n">
        <v>20195.382424422</v>
      </c>
      <c r="AF19" s="81" t="n">
        <f aca="false">AB19-AD19</f>
        <v>-22351.7631920603</v>
      </c>
      <c r="AG19" s="81" t="n">
        <f aca="false">AC19-AE19</f>
        <v>-12740.841018027</v>
      </c>
      <c r="AH19" s="84" t="n">
        <f aca="false">(AB19+AC19+AD19+AE19)/(AB19+AD19+AA19)</f>
        <v>0.682170187375101</v>
      </c>
      <c r="AT19" s="85"/>
      <c r="AU19" s="86" t="s">
        <v>66</v>
      </c>
      <c r="AV19" s="74" t="n">
        <v>121.361101430534</v>
      </c>
      <c r="AW19" s="74" t="n">
        <v>99.1457625785634</v>
      </c>
      <c r="AX19" s="88" t="n">
        <f aca="false">(AW19-AV19)/AV19</f>
        <v>-0.183051559273185</v>
      </c>
      <c r="AY19" s="74" t="n">
        <v>1652.81969527992</v>
      </c>
      <c r="AZ19" s="74" t="n">
        <v>1578.71049919297</v>
      </c>
      <c r="BA19" s="88" t="n">
        <f aca="false">(AZ19-AY19)/AY19</f>
        <v>-0.0448380402887228</v>
      </c>
      <c r="BB19" s="74" t="n">
        <v>4915.3718850049</v>
      </c>
      <c r="BC19" s="74" t="n">
        <v>5103.10299006834</v>
      </c>
      <c r="BD19" s="89" t="n">
        <f aca="false">(BC19-BB19)/BB19</f>
        <v>0.0381926555010291</v>
      </c>
    </row>
    <row r="20" customFormat="false" ht="13.5" hidden="false" customHeight="false" outlineLevel="0" collapsed="false">
      <c r="H20" s="73" t="s">
        <v>80</v>
      </c>
      <c r="I20" s="74" t="n">
        <v>21161.0141434051</v>
      </c>
      <c r="J20" s="74" t="n">
        <v>20596.5396035349</v>
      </c>
      <c r="K20" s="74" t="n">
        <v>16730.0523785824</v>
      </c>
      <c r="L20" s="74" t="n">
        <v>16334.2374442444</v>
      </c>
      <c r="M20" s="74" t="n">
        <v>36753.9429140074</v>
      </c>
      <c r="N20" s="74" t="n">
        <v>37898.019365488</v>
      </c>
      <c r="O20" s="75" t="n">
        <v>0.0266752120689889</v>
      </c>
      <c r="P20" s="75" t="n">
        <v>0.0235813757613695</v>
      </c>
      <c r="Q20" s="90" t="n">
        <v>-0.031127992285274</v>
      </c>
      <c r="R20" s="91"/>
      <c r="Z20" s="83" t="s">
        <v>80</v>
      </c>
      <c r="AA20" s="79" t="n">
        <v>37898.019365488</v>
      </c>
      <c r="AB20" s="81" t="n">
        <v>20596.5396035349</v>
      </c>
      <c r="AC20" s="81" t="n">
        <v>3984.317940655</v>
      </c>
      <c r="AD20" s="81" t="n">
        <v>16334.2374442444</v>
      </c>
      <c r="AE20" s="81" t="n">
        <v>20617.401744793</v>
      </c>
      <c r="AF20" s="81" t="n">
        <f aca="false">AB20-AD20</f>
        <v>4262.30215929043</v>
      </c>
      <c r="AG20" s="81" t="n">
        <f aca="false">AC20-AE20</f>
        <v>-16633.083804138</v>
      </c>
      <c r="AH20" s="84" t="n">
        <f aca="false">(AB20+AC20+AD20+AE20)/(AB20+AD20+AA20)</f>
        <v>0.822310389617833</v>
      </c>
      <c r="AT20" s="54" t="s">
        <v>71</v>
      </c>
      <c r="AU20" s="55" t="s">
        <v>48</v>
      </c>
      <c r="AV20" s="92" t="n">
        <v>388.848952585895</v>
      </c>
      <c r="AW20" s="92" t="n">
        <v>281.605422045651</v>
      </c>
      <c r="AX20" s="57" t="n">
        <f aca="false">(AW20-AV20)/AV20</f>
        <v>-0.275797401091249</v>
      </c>
      <c r="AY20" s="92" t="n">
        <v>2823.09688875065</v>
      </c>
      <c r="AZ20" s="92" t="n">
        <v>2713.033725816</v>
      </c>
      <c r="BA20" s="57" t="n">
        <f aca="false">(AZ20-AY20)/AY20</f>
        <v>-0.0389866757224039</v>
      </c>
      <c r="BB20" s="92" t="n">
        <v>9.94346521070229</v>
      </c>
      <c r="BC20" s="92" t="n">
        <v>9.60684200887731</v>
      </c>
      <c r="BD20" s="58" t="n">
        <f aca="false">(BC20-BB20)/BB20</f>
        <v>-0.0338537114267437</v>
      </c>
    </row>
    <row r="21" customFormat="false" ht="13.5" hidden="false" customHeight="false" outlineLevel="0" collapsed="false">
      <c r="H21" s="73" t="s">
        <v>81</v>
      </c>
      <c r="I21" s="74" t="n">
        <v>13255.2802198764</v>
      </c>
      <c r="J21" s="74" t="n">
        <v>12506.5189509804</v>
      </c>
      <c r="K21" s="74" t="n">
        <v>10108.1356021735</v>
      </c>
      <c r="L21" s="74" t="n">
        <v>10682.6400875773</v>
      </c>
      <c r="M21" s="74" t="n">
        <v>20273.291025</v>
      </c>
      <c r="N21" s="74" t="n">
        <v>20812.5429982631</v>
      </c>
      <c r="O21" s="75" t="n">
        <v>0.0564877736626967</v>
      </c>
      <c r="P21" s="75" t="n">
        <v>-0.0569197856858879</v>
      </c>
      <c r="Q21" s="90" t="n">
        <v>-0.0265991334410432</v>
      </c>
      <c r="R21" s="91"/>
      <c r="Z21" s="83" t="s">
        <v>82</v>
      </c>
      <c r="AA21" s="79" t="n">
        <v>20812.5429982631</v>
      </c>
      <c r="AB21" s="81" t="n">
        <v>12506.5189509804</v>
      </c>
      <c r="AC21" s="81" t="n">
        <v>2053.966352823</v>
      </c>
      <c r="AD21" s="81" t="n">
        <v>10682.6400875773</v>
      </c>
      <c r="AE21" s="81" t="n">
        <v>2153.731730371</v>
      </c>
      <c r="AF21" s="81" t="n">
        <f aca="false">AB21-AD21</f>
        <v>1823.87886340303</v>
      </c>
      <c r="AG21" s="81" t="n">
        <f aca="false">AC21-AE21</f>
        <v>-99.7653775480003</v>
      </c>
      <c r="AH21" s="84" t="n">
        <f aca="false">(AB21+AC21+AD21+AE21)/(AB21+AD21+AA21)</f>
        <v>0.622631758626653</v>
      </c>
      <c r="AT21" s="54"/>
      <c r="AU21" s="55" t="s">
        <v>56</v>
      </c>
      <c r="AV21" s="92" t="n">
        <v>433.225156243474</v>
      </c>
      <c r="AW21" s="92" t="n">
        <v>279.798951532626</v>
      </c>
      <c r="AX21" s="57" t="n">
        <f aca="false">(AW21-AV21)/AV21</f>
        <v>-0.354148881937554</v>
      </c>
      <c r="AY21" s="92" t="n">
        <v>3057.84449417757</v>
      </c>
      <c r="AZ21" s="92" t="n">
        <v>2929.45351608518</v>
      </c>
      <c r="BA21" s="57" t="n">
        <f aca="false">(AZ21-AY21)/AY21</f>
        <v>-0.041987412485121</v>
      </c>
      <c r="BB21" s="92" t="n">
        <v>9.69422389608502</v>
      </c>
      <c r="BC21" s="92" t="n">
        <v>9.35911105136575</v>
      </c>
      <c r="BD21" s="58" t="n">
        <f aca="false">(BC21-BB21)/BB21</f>
        <v>-0.0345683004964014</v>
      </c>
    </row>
    <row r="22" customFormat="false" ht="13.5" hidden="false" customHeight="false" outlineLevel="0" collapsed="false">
      <c r="H22" s="73" t="s">
        <v>83</v>
      </c>
      <c r="I22" s="74" t="n">
        <v>26463.2941284731</v>
      </c>
      <c r="J22" s="74" t="n">
        <v>25597.050093456</v>
      </c>
      <c r="K22" s="74" t="n">
        <v>26556.3560299061</v>
      </c>
      <c r="L22" s="74" t="n">
        <v>26170.5092702123</v>
      </c>
      <c r="M22" s="74" t="n">
        <v>57059.0113070226</v>
      </c>
      <c r="N22" s="74" t="n">
        <v>57333.5431602707</v>
      </c>
      <c r="O22" s="75" t="n">
        <v>0.032733794621777</v>
      </c>
      <c r="P22" s="75" t="n">
        <v>0.0144510891965563</v>
      </c>
      <c r="Q22" s="90" t="n">
        <v>-0.00481136716111121</v>
      </c>
      <c r="R22" s="91"/>
      <c r="Z22" s="83" t="s">
        <v>83</v>
      </c>
      <c r="AA22" s="79" t="n">
        <v>57333.5431602707</v>
      </c>
      <c r="AB22" s="81" t="n">
        <v>25597.050093456</v>
      </c>
      <c r="AC22" s="81" t="n">
        <v>10727.692578689</v>
      </c>
      <c r="AD22" s="81" t="n">
        <v>26170.5092702123</v>
      </c>
      <c r="AE22" s="81" t="n">
        <v>28332.531204174</v>
      </c>
      <c r="AF22" s="81" t="n">
        <f aca="false">AB22-AD22</f>
        <v>-573.459176756282</v>
      </c>
      <c r="AG22" s="81" t="n">
        <f aca="false">AC22-AE22</f>
        <v>-17604.838625485</v>
      </c>
      <c r="AH22" s="84" t="n">
        <f aca="false">(AB22+AC22+AD22+AE22)/(AB22+AD22+AA22)</f>
        <v>0.832510222585531</v>
      </c>
      <c r="AT22" s="54"/>
      <c r="AU22" s="55" t="s">
        <v>65</v>
      </c>
      <c r="AV22" s="92" t="n">
        <v>469.600200869781</v>
      </c>
      <c r="AW22" s="92" t="n">
        <v>285.322761255286</v>
      </c>
      <c r="AX22" s="57" t="n">
        <f aca="false">(AW22-AV22)/AV22</f>
        <v>-0.392413459945676</v>
      </c>
      <c r="AY22" s="92" t="n">
        <v>3247.60810977076</v>
      </c>
      <c r="AZ22" s="92" t="n">
        <v>3111.65797918049</v>
      </c>
      <c r="BA22" s="57" t="n">
        <f aca="false">(AZ22-AY22)/AY22</f>
        <v>-0.0418616181494479</v>
      </c>
      <c r="BB22" s="92" t="n">
        <v>6.9465491136859</v>
      </c>
      <c r="BC22" s="92" t="n">
        <v>6.62808667918525</v>
      </c>
      <c r="BD22" s="58" t="n">
        <f aca="false">(BC22-BB22)/BB22</f>
        <v>-0.0458446963072958</v>
      </c>
    </row>
    <row r="23" customFormat="false" ht="13.5" hidden="false" customHeight="false" outlineLevel="0" collapsed="false">
      <c r="H23" s="93" t="s">
        <v>84</v>
      </c>
      <c r="I23" s="94" t="n">
        <v>6822.77898581569</v>
      </c>
      <c r="J23" s="94" t="n">
        <v>6784.04507411481</v>
      </c>
      <c r="K23" s="94" t="n">
        <v>6176.01783853776</v>
      </c>
      <c r="L23" s="94" t="n">
        <v>6240.41100049518</v>
      </c>
      <c r="M23" s="94" t="n">
        <v>8430.696111</v>
      </c>
      <c r="N23" s="94" t="n">
        <v>8557.54711101049</v>
      </c>
      <c r="O23" s="95" t="n">
        <v>0.00567714589339777</v>
      </c>
      <c r="P23" s="95" t="n">
        <v>-0.0105065729733446</v>
      </c>
      <c r="Q23" s="96" t="n">
        <v>-0.015046325752981</v>
      </c>
      <c r="R23" s="91"/>
      <c r="Z23" s="97" t="s">
        <v>84</v>
      </c>
      <c r="AA23" s="98" t="n">
        <v>8557.54711101049</v>
      </c>
      <c r="AB23" s="98" t="n">
        <v>6784.04507411481</v>
      </c>
      <c r="AC23" s="98" t="n">
        <v>288.682122111</v>
      </c>
      <c r="AD23" s="98" t="n">
        <v>6240.41100049518</v>
      </c>
      <c r="AE23" s="98" t="n">
        <v>393.943579316</v>
      </c>
      <c r="AF23" s="98" t="n">
        <f aca="false">AB23-AD23</f>
        <v>543.634073619621</v>
      </c>
      <c r="AG23" s="98" t="n">
        <f aca="false">AC23-AE23</f>
        <v>-105.261457205</v>
      </c>
      <c r="AH23" s="99" t="n">
        <f aca="false">(AB23+AC23+AD23+AE23)/(AB23+AD23+AA23)</f>
        <v>0.635116289166784</v>
      </c>
      <c r="AT23" s="54"/>
      <c r="AU23" s="55" t="s">
        <v>66</v>
      </c>
      <c r="AV23" s="92" t="n">
        <v>470.881209458035</v>
      </c>
      <c r="AW23" s="92" t="n">
        <v>272.78018034776</v>
      </c>
      <c r="AX23" s="57" t="n">
        <f aca="false">(AW23-AV23)/AV23</f>
        <v>-0.420702769894516</v>
      </c>
      <c r="AY23" s="92" t="n">
        <v>2984.7301010978</v>
      </c>
      <c r="AZ23" s="92" t="n">
        <v>2862.53999335988</v>
      </c>
      <c r="BA23" s="57" t="n">
        <f aca="false">(AZ23-AY23)/AY23</f>
        <v>-0.0409384110452647</v>
      </c>
      <c r="BB23" s="92" t="n">
        <v>8.22827558426603</v>
      </c>
      <c r="BC23" s="92" t="n">
        <v>7.90204612010819</v>
      </c>
      <c r="BD23" s="58" t="n">
        <f aca="false">(BC23-BB23)/BB23</f>
        <v>-0.0396473672784672</v>
      </c>
    </row>
    <row r="24" customFormat="false" ht="13.5" hidden="false" customHeight="false" outlineLevel="0" collapsed="false">
      <c r="Z24" s="100"/>
      <c r="AA24" s="101"/>
      <c r="AB24" s="102"/>
      <c r="AC24" s="102"/>
      <c r="AD24" s="102"/>
      <c r="AE24" s="102"/>
      <c r="AF24" s="102"/>
      <c r="AG24" s="102"/>
      <c r="AH24" s="103"/>
      <c r="AT24" s="85" t="s">
        <v>72</v>
      </c>
      <c r="AU24" s="86" t="s">
        <v>48</v>
      </c>
      <c r="AV24" s="74" t="n">
        <v>2165.62854605451</v>
      </c>
      <c r="AW24" s="74" t="n">
        <v>2047.41882344281</v>
      </c>
      <c r="AX24" s="88" t="n">
        <f aca="false">(AW24-AV24)/AV24</f>
        <v>-0.0545844867195979</v>
      </c>
      <c r="AY24" s="74" t="n">
        <v>1727.71101408466</v>
      </c>
      <c r="AZ24" s="74" t="n">
        <v>1622.22322665973</v>
      </c>
      <c r="BA24" s="88" t="n">
        <f aca="false">(AZ24-AY24)/AY24</f>
        <v>-0.0610563841782434</v>
      </c>
      <c r="BB24" s="74" t="n">
        <v>5875.03949087271</v>
      </c>
      <c r="BC24" s="74" t="n">
        <v>5774.43851281284</v>
      </c>
      <c r="BD24" s="89" t="n">
        <f aca="false">(BC24-BB24)/BB24</f>
        <v>-0.0171234556322829</v>
      </c>
    </row>
    <row r="25" customFormat="false" ht="13.5" hidden="false" customHeight="false" outlineLevel="0" collapsed="false">
      <c r="Z25" s="104" t="s">
        <v>85</v>
      </c>
      <c r="AA25" s="105" t="n">
        <f aca="false">SUM(AA7:AA23)</f>
        <v>1167142.45785506</v>
      </c>
      <c r="AB25" s="105" t="n">
        <f aca="false">SUM(AB7:AB23)</f>
        <v>363449.444914871</v>
      </c>
      <c r="AC25" s="105" t="n">
        <f aca="false">SUM(AC7:AC23)</f>
        <v>105645.884536373</v>
      </c>
      <c r="AD25" s="105" t="n">
        <f aca="false">SUM(AD7:AD23)</f>
        <v>363449.44491487</v>
      </c>
      <c r="AE25" s="105" t="n">
        <f aca="false">SUM(AE7:AE23)</f>
        <v>277561.600362117</v>
      </c>
      <c r="AF25" s="105" t="n">
        <f aca="false">SUM(AF7:AF23)</f>
        <v>1.71894498635083E-010</v>
      </c>
      <c r="AG25" s="105" t="n">
        <f aca="false">SUM(AG7:AG23)</f>
        <v>-171915.715825744</v>
      </c>
      <c r="AH25" s="106" t="n">
        <f aca="false">AVERAGE(AH7:AH23)</f>
        <v>0.682895064241802</v>
      </c>
      <c r="AT25" s="85"/>
      <c r="AU25" s="86" t="s">
        <v>56</v>
      </c>
      <c r="AV25" s="74" t="n">
        <v>2311.4000613437</v>
      </c>
      <c r="AW25" s="74" t="n">
        <v>2187.47766401131</v>
      </c>
      <c r="AX25" s="88" t="n">
        <f aca="false">(AW25-AV25)/AV25</f>
        <v>-0.0536135649578322</v>
      </c>
      <c r="AY25" s="74" t="n">
        <v>1873.78939316964</v>
      </c>
      <c r="AZ25" s="74" t="n">
        <v>1754.85952855312</v>
      </c>
      <c r="BA25" s="88" t="n">
        <f aca="false">(AZ25-AY25)/AY25</f>
        <v>-0.0634702411327784</v>
      </c>
      <c r="BB25" s="74" t="n">
        <v>5248.93450671161</v>
      </c>
      <c r="BC25" s="74" t="n">
        <v>5155.30721194756</v>
      </c>
      <c r="BD25" s="89" t="n">
        <f aca="false">(BC25-BB25)/BB25</f>
        <v>-0.0178373905493261</v>
      </c>
    </row>
    <row r="26" customFormat="false" ht="13.5" hidden="false" customHeight="false" outlineLevel="0" collapsed="false">
      <c r="Z26" s="107"/>
      <c r="AA26" s="108"/>
      <c r="AB26" s="108"/>
      <c r="AC26" s="108"/>
      <c r="AD26" s="108"/>
      <c r="AE26" s="108"/>
      <c r="AF26" s="108"/>
      <c r="AG26" s="108"/>
      <c r="AH26" s="109"/>
      <c r="AT26" s="85"/>
      <c r="AU26" s="86" t="s">
        <v>65</v>
      </c>
      <c r="AV26" s="74" t="n">
        <v>2800.94687912667</v>
      </c>
      <c r="AW26" s="74" t="n">
        <v>2657.83951465583</v>
      </c>
      <c r="AX26" s="88" t="n">
        <f aca="false">(AW26-AV26)/AV26</f>
        <v>-0.0510924950192049</v>
      </c>
      <c r="AY26" s="74" t="n">
        <v>2363.61167070952</v>
      </c>
      <c r="AZ26" s="74" t="n">
        <v>2226.47633198307</v>
      </c>
      <c r="BA26" s="88" t="n">
        <f aca="false">(AZ26-AY26)/AY26</f>
        <v>-0.0580194032826408</v>
      </c>
      <c r="BB26" s="74" t="n">
        <v>7024.49770795705</v>
      </c>
      <c r="BC26" s="74" t="n">
        <v>6911.09383298611</v>
      </c>
      <c r="BD26" s="89" t="n">
        <f aca="false">(BC26-BB26)/BB26</f>
        <v>-0.0161440546620838</v>
      </c>
    </row>
    <row r="27" customFormat="false" ht="13.5" hidden="false" customHeight="false" outlineLevel="0" collapsed="false"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Z27" s="111"/>
      <c r="AA27" s="112"/>
      <c r="AB27" s="112"/>
      <c r="AC27" s="112"/>
      <c r="AD27" s="112"/>
      <c r="AE27" s="112"/>
      <c r="AF27" s="112"/>
      <c r="AG27" s="112"/>
      <c r="AH27" s="113"/>
      <c r="AT27" s="85"/>
      <c r="AU27" s="86" t="s">
        <v>66</v>
      </c>
      <c r="AV27" s="74" t="n">
        <v>2858.4411558249</v>
      </c>
      <c r="AW27" s="74" t="n">
        <v>2713.08063441578</v>
      </c>
      <c r="AX27" s="88" t="n">
        <f aca="false">(AW27-AV27)/AV27</f>
        <v>-0.0508530746252764</v>
      </c>
      <c r="AY27" s="74" t="n">
        <v>2342.42410763316</v>
      </c>
      <c r="AZ27" s="74" t="n">
        <v>2207.36765414195</v>
      </c>
      <c r="BA27" s="88" t="n">
        <f aca="false">(AZ27-AY27)/AY27</f>
        <v>-0.0576567040319936</v>
      </c>
      <c r="BB27" s="74" t="n">
        <v>6808.89123891435</v>
      </c>
      <c r="BC27" s="74" t="n">
        <v>6697.88883217904</v>
      </c>
      <c r="BD27" s="89" t="n">
        <f aca="false">(BC27-BB27)/BB27</f>
        <v>-0.0163025671640788</v>
      </c>
    </row>
    <row r="28" customFormat="false" ht="13.5" hidden="false" customHeight="false" outlineLevel="0" collapsed="false">
      <c r="AT28" s="54" t="s">
        <v>73</v>
      </c>
      <c r="AU28" s="55" t="s">
        <v>48</v>
      </c>
      <c r="AV28" s="92" t="n">
        <v>8870.12196696319</v>
      </c>
      <c r="AW28" s="92" t="n">
        <v>8717.28895505714</v>
      </c>
      <c r="AX28" s="57" t="n">
        <f aca="false">(AW28-AV28)/AV28</f>
        <v>-0.0172300913646139</v>
      </c>
      <c r="AY28" s="92" t="n">
        <v>6440.05523325854</v>
      </c>
      <c r="AZ28" s="92" t="n">
        <v>6181.11436580624</v>
      </c>
      <c r="BA28" s="57" t="n">
        <f aca="false">(AZ28-AY28)/AY28</f>
        <v>-0.0402078643852378</v>
      </c>
      <c r="BB28" s="92" t="n">
        <v>23848.8161276091</v>
      </c>
      <c r="BC28" s="92" t="n">
        <v>23734.4683902143</v>
      </c>
      <c r="BD28" s="58" t="n">
        <f aca="false">(BC28-BB28)/BB28</f>
        <v>-0.0047946923982703</v>
      </c>
    </row>
    <row r="29" customFormat="false" ht="13.5" hidden="false" customHeight="false" outlineLevel="0" collapsed="false">
      <c r="A29" s="21" t="s">
        <v>86</v>
      </c>
      <c r="H29" s="110"/>
      <c r="S29" s="21" t="s">
        <v>87</v>
      </c>
      <c r="Z29" s="21" t="s">
        <v>88</v>
      </c>
      <c r="AT29" s="54"/>
      <c r="AU29" s="55" t="s">
        <v>56</v>
      </c>
      <c r="AV29" s="92" t="n">
        <v>8835.35282481683</v>
      </c>
      <c r="AW29" s="92" t="n">
        <v>8682.99139145909</v>
      </c>
      <c r="AX29" s="57" t="n">
        <f aca="false">(AW29-AV29)/AV29</f>
        <v>-0.0172445216822331</v>
      </c>
      <c r="AY29" s="92" t="n">
        <v>9037.31364742692</v>
      </c>
      <c r="AZ29" s="92" t="n">
        <v>8670.3225577014</v>
      </c>
      <c r="BA29" s="57" t="n">
        <f aca="false">(AZ29-AY29)/AY29</f>
        <v>-0.0406084268005906</v>
      </c>
      <c r="BB29" s="92" t="n">
        <v>27442.3693017173</v>
      </c>
      <c r="BC29" s="92" t="n">
        <v>27316.9865579007</v>
      </c>
      <c r="BD29" s="58" t="n">
        <f aca="false">(BC29-BB29)/BB29</f>
        <v>-0.00456894747090084</v>
      </c>
    </row>
    <row r="30" customFormat="false" ht="13.5" hidden="false" customHeight="false" outlineLevel="0" collapsed="false">
      <c r="A30" s="21" t="s">
        <v>44</v>
      </c>
      <c r="H30" s="110"/>
      <c r="Z30" s="21" t="s">
        <v>38</v>
      </c>
      <c r="AJ30" s="21" t="s">
        <v>89</v>
      </c>
      <c r="AT30" s="54"/>
      <c r="AU30" s="55" t="s">
        <v>65</v>
      </c>
      <c r="AV30" s="92" t="n">
        <v>8849.07748619039</v>
      </c>
      <c r="AW30" s="92" t="n">
        <v>8696.52990340569</v>
      </c>
      <c r="AX30" s="57" t="n">
        <f aca="false">(AW30-AV30)/AV30</f>
        <v>-0.0172388119578295</v>
      </c>
      <c r="AY30" s="92" t="n">
        <v>7971.66656133815</v>
      </c>
      <c r="AZ30" s="92" t="n">
        <v>7655.41958651881</v>
      </c>
      <c r="BA30" s="57" t="n">
        <f aca="false">(AZ30-AY30)/AY30</f>
        <v>-0.0396713751617636</v>
      </c>
      <c r="BB30" s="92" t="n">
        <v>25107.0844144816</v>
      </c>
      <c r="BC30" s="92" t="n">
        <v>24988.8728136755</v>
      </c>
      <c r="BD30" s="58" t="n">
        <f aca="false">(BC30-BB30)/BB30</f>
        <v>-0.0047082966247531</v>
      </c>
    </row>
    <row r="31" customFormat="false" ht="13.5" hidden="false" customHeight="false" outlineLevel="0" collapsed="false">
      <c r="H31" s="110"/>
      <c r="Z31" s="114" t="s">
        <v>90</v>
      </c>
      <c r="AJ31" s="21" t="s">
        <v>44</v>
      </c>
      <c r="AT31" s="54"/>
      <c r="AU31" s="55" t="s">
        <v>66</v>
      </c>
      <c r="AV31" s="92" t="n">
        <v>9884.83193118192</v>
      </c>
      <c r="AW31" s="92" t="n">
        <v>9718.23627164228</v>
      </c>
      <c r="AX31" s="57" t="n">
        <f aca="false">(AW31-AV31)/AV31</f>
        <v>-0.0168536663748538</v>
      </c>
      <c r="AY31" s="92" t="n">
        <v>8581.57506985485</v>
      </c>
      <c r="AZ31" s="92" t="n">
        <v>8232.42431465666</v>
      </c>
      <c r="BA31" s="57" t="n">
        <f aca="false">(AZ31-AY31)/AY31</f>
        <v>-0.0406860922798048</v>
      </c>
      <c r="BB31" s="92" t="n">
        <v>23925.132627192</v>
      </c>
      <c r="BC31" s="92" t="n">
        <v>23810.5505387184</v>
      </c>
      <c r="BD31" s="58" t="n">
        <f aca="false">(BC31-BB31)/BB31</f>
        <v>-0.00478919345021052</v>
      </c>
    </row>
    <row r="32" customFormat="false" ht="12.75" hidden="false" customHeight="true" outlineLevel="0" collapsed="false">
      <c r="H32" s="110"/>
      <c r="Z32" s="62" t="n">
        <v>2008</v>
      </c>
      <c r="AA32" s="115" t="s">
        <v>51</v>
      </c>
      <c r="AB32" s="64" t="s">
        <v>52</v>
      </c>
      <c r="AC32" s="64"/>
      <c r="AD32" s="64" t="s">
        <v>53</v>
      </c>
      <c r="AE32" s="64"/>
      <c r="AF32" s="64" t="s">
        <v>54</v>
      </c>
      <c r="AG32" s="64"/>
      <c r="AH32" s="65" t="s">
        <v>55</v>
      </c>
      <c r="AT32" s="85" t="s">
        <v>74</v>
      </c>
      <c r="AU32" s="86" t="s">
        <v>48</v>
      </c>
      <c r="AV32" s="74" t="n">
        <v>11073.5560518711</v>
      </c>
      <c r="AW32" s="74" t="n">
        <v>10946.3479106728</v>
      </c>
      <c r="AX32" s="88" t="n">
        <f aca="false">(AW32-AV32)/AV32</f>
        <v>-0.0114875601480136</v>
      </c>
      <c r="AY32" s="74" t="n">
        <v>7361.09369793537</v>
      </c>
      <c r="AZ32" s="74" t="n">
        <v>7449.16753430077</v>
      </c>
      <c r="BA32" s="88" t="n">
        <f aca="false">(AZ32-AY32)/AY32</f>
        <v>0.0119647758851519</v>
      </c>
      <c r="BB32" s="74" t="n">
        <v>17764.5092423833</v>
      </c>
      <c r="BC32" s="74" t="n">
        <v>17909.8066727921</v>
      </c>
      <c r="BD32" s="89" t="n">
        <f aca="false">(BC32-BB32)/BB32</f>
        <v>0.00817908496239907</v>
      </c>
    </row>
    <row r="33" customFormat="false" ht="13.5" hidden="false" customHeight="false" outlineLevel="0" collapsed="false">
      <c r="H33" s="110"/>
      <c r="Z33" s="62"/>
      <c r="AA33" s="115"/>
      <c r="AB33" s="71" t="s">
        <v>64</v>
      </c>
      <c r="AC33" s="116" t="s">
        <v>91</v>
      </c>
      <c r="AD33" s="71" t="s">
        <v>63</v>
      </c>
      <c r="AE33" s="116" t="s">
        <v>91</v>
      </c>
      <c r="AF33" s="71" t="s">
        <v>64</v>
      </c>
      <c r="AG33" s="116" t="s">
        <v>91</v>
      </c>
      <c r="AH33" s="65"/>
      <c r="AT33" s="85"/>
      <c r="AU33" s="86" t="s">
        <v>56</v>
      </c>
      <c r="AV33" s="74" t="n">
        <v>12773.5391962985</v>
      </c>
      <c r="AW33" s="74" t="n">
        <v>12633.9599968603</v>
      </c>
      <c r="AX33" s="88" t="n">
        <f aca="false">(AW33-AV33)/AV33</f>
        <v>-0.01092721424291</v>
      </c>
      <c r="AY33" s="74" t="n">
        <v>8960.5008332076</v>
      </c>
      <c r="AZ33" s="74" t="n">
        <v>9056.58984668384</v>
      </c>
      <c r="BA33" s="88" t="n">
        <f aca="false">(AZ33-AY33)/AY33</f>
        <v>0.0107236208404925</v>
      </c>
      <c r="BB33" s="74" t="n">
        <v>20181.5375838107</v>
      </c>
      <c r="BC33" s="74" t="n">
        <v>20341.4700168635</v>
      </c>
      <c r="BD33" s="89" t="n">
        <f aca="false">(BC33-BB33)/BB33</f>
        <v>0.00792469019709762</v>
      </c>
    </row>
    <row r="34" customFormat="false" ht="13.5" hidden="false" customHeight="false" outlineLevel="0" collapsed="false">
      <c r="H34" s="110"/>
      <c r="Z34" s="78" t="s">
        <v>47</v>
      </c>
      <c r="AA34" s="81" t="n">
        <v>167237.82755112</v>
      </c>
      <c r="AB34" s="80" t="n">
        <v>26717.2418127813</v>
      </c>
      <c r="AC34" s="80" t="n">
        <v>21755.403258784</v>
      </c>
      <c r="AD34" s="80" t="n">
        <v>27342.4694159568</v>
      </c>
      <c r="AE34" s="80" t="n">
        <v>51576.26363665</v>
      </c>
      <c r="AF34" s="81" t="n">
        <f aca="false">AB34-AD34</f>
        <v>-625.227603175543</v>
      </c>
      <c r="AG34" s="81" t="n">
        <f aca="false">AC34-AE34</f>
        <v>-29820.860377866</v>
      </c>
      <c r="AH34" s="82" t="n">
        <f aca="false">(AB34+AC34+AD34+AE34)/(AA34+AB34+AD34)</f>
        <v>0.575656551928027</v>
      </c>
      <c r="AT34" s="85"/>
      <c r="AU34" s="86" t="s">
        <v>65</v>
      </c>
      <c r="AV34" s="74" t="n">
        <v>13357.9084021954</v>
      </c>
      <c r="AW34" s="74" t="n">
        <v>13214.0766514873</v>
      </c>
      <c r="AX34" s="88" t="n">
        <f aca="false">(AW34-AV34)/AV34</f>
        <v>-0.0107675353339362</v>
      </c>
      <c r="AY34" s="74" t="n">
        <v>8155.98861860785</v>
      </c>
      <c r="AZ34" s="74" t="n">
        <v>8250.47004293863</v>
      </c>
      <c r="BA34" s="88" t="n">
        <f aca="false">(AZ34-AY34)/AY34</f>
        <v>0.0115843006591762</v>
      </c>
      <c r="BB34" s="74" t="n">
        <v>18276.350538215</v>
      </c>
      <c r="BC34" s="74" t="n">
        <v>18424.7471456543</v>
      </c>
      <c r="BD34" s="89" t="n">
        <f aca="false">(BC34-BB34)/BB34</f>
        <v>0.00811959735227137</v>
      </c>
    </row>
    <row r="35" customFormat="false" ht="13.5" hidden="false" customHeight="false" outlineLevel="0" collapsed="false">
      <c r="H35" s="110"/>
      <c r="Z35" s="83" t="s">
        <v>67</v>
      </c>
      <c r="AA35" s="81" t="n">
        <v>41176.0037866446</v>
      </c>
      <c r="AB35" s="81" t="n">
        <v>20901.5787235036</v>
      </c>
      <c r="AC35" s="81" t="n">
        <v>3779.532553031</v>
      </c>
      <c r="AD35" s="81" t="n">
        <v>23980.3621874166</v>
      </c>
      <c r="AE35" s="81" t="n">
        <v>5442.161872193</v>
      </c>
      <c r="AF35" s="81" t="n">
        <f aca="false">AB35-AD35</f>
        <v>-3078.78346391293</v>
      </c>
      <c r="AG35" s="81" t="n">
        <f aca="false">AC35-AE35</f>
        <v>-1662.629319162</v>
      </c>
      <c r="AH35" s="84" t="n">
        <f aca="false">(AB35+AC35+AD35+AE35)/(AA35+AB35+AD35)</f>
        <v>0.628688443888379</v>
      </c>
      <c r="AT35" s="85"/>
      <c r="AU35" s="86" t="s">
        <v>66</v>
      </c>
      <c r="AV35" s="74" t="n">
        <v>12285.3436057921</v>
      </c>
      <c r="AW35" s="74" t="n">
        <v>12149.3170863334</v>
      </c>
      <c r="AX35" s="88" t="n">
        <f aca="false">(AW35-AV35)/AV35</f>
        <v>-0.0110722600704941</v>
      </c>
      <c r="AY35" s="74" t="n">
        <v>8640.43490496765</v>
      </c>
      <c r="AZ35" s="74" t="n">
        <v>8730.79775606068</v>
      </c>
      <c r="BA35" s="88" t="n">
        <f aca="false">(AZ35-AY35)/AY35</f>
        <v>0.01045813689784</v>
      </c>
      <c r="BB35" s="74" t="n">
        <v>20767.899834591</v>
      </c>
      <c r="BC35" s="74" t="n">
        <v>20931.3826658511</v>
      </c>
      <c r="BD35" s="89" t="n">
        <f aca="false">(BC35-BB35)/BB35</f>
        <v>0.00787190002658979</v>
      </c>
    </row>
    <row r="36" customFormat="false" ht="13.5" hidden="false" customHeight="false" outlineLevel="0" collapsed="false">
      <c r="H36" s="110"/>
      <c r="Z36" s="83" t="s">
        <v>68</v>
      </c>
      <c r="AA36" s="81" t="n">
        <v>26354.2113479624</v>
      </c>
      <c r="AB36" s="81" t="n">
        <v>12815.1492829331</v>
      </c>
      <c r="AC36" s="81" t="n">
        <v>4415.156234277</v>
      </c>
      <c r="AD36" s="81" t="n">
        <v>9096.92596641709</v>
      </c>
      <c r="AE36" s="81" t="n">
        <v>19532.981973809</v>
      </c>
      <c r="AF36" s="81" t="n">
        <f aca="false">AB36-AD36</f>
        <v>3718.223316516</v>
      </c>
      <c r="AG36" s="81" t="n">
        <f aca="false">AC36-AE36</f>
        <v>-15117.825739532</v>
      </c>
      <c r="AH36" s="84" t="n">
        <f aca="false">(AB36+AC36+AD36+AE36)/(AB36+AD36+AA36)</f>
        <v>0.950150025835831</v>
      </c>
      <c r="AT36" s="54" t="s">
        <v>75</v>
      </c>
      <c r="AU36" s="55" t="s">
        <v>48</v>
      </c>
      <c r="AV36" s="92" t="n">
        <v>10001.4260324889</v>
      </c>
      <c r="AW36" s="92" t="n">
        <v>9766.88391952703</v>
      </c>
      <c r="AX36" s="57" t="n">
        <f aca="false">(AW36-AV36)/AV36</f>
        <v>-0.0234508671263425</v>
      </c>
      <c r="AY36" s="92" t="n">
        <v>9187.51485641923</v>
      </c>
      <c r="AZ36" s="92" t="n">
        <v>9159.28385084655</v>
      </c>
      <c r="BA36" s="57" t="n">
        <f aca="false">(AZ36-AY36)/AY36</f>
        <v>-0.00307275754258638</v>
      </c>
      <c r="BB36" s="92" t="n">
        <v>58659.3961411281</v>
      </c>
      <c r="BC36" s="92" t="n">
        <v>57757.06484486</v>
      </c>
      <c r="BD36" s="58" t="n">
        <f aca="false">(BC36-BB36)/BB36</f>
        <v>-0.015382553446291</v>
      </c>
    </row>
    <row r="37" customFormat="false" ht="13.5" hidden="false" customHeight="false" outlineLevel="0" collapsed="false">
      <c r="H37" s="110"/>
      <c r="Z37" s="83" t="s">
        <v>70</v>
      </c>
      <c r="AA37" s="81" t="n">
        <v>15997.2147924076</v>
      </c>
      <c r="AB37" s="81" t="n">
        <v>459.279710227156</v>
      </c>
      <c r="AC37" s="81" t="n">
        <v>628.573631858</v>
      </c>
      <c r="AD37" s="81" t="n">
        <v>6860.89602462974</v>
      </c>
      <c r="AE37" s="81" t="n">
        <v>2764.717573974</v>
      </c>
      <c r="AF37" s="81" t="n">
        <f aca="false">AB37-AD37</f>
        <v>-6401.61631440259</v>
      </c>
      <c r="AG37" s="81" t="n">
        <f aca="false">AC37-AE37</f>
        <v>-2136.143942116</v>
      </c>
      <c r="AH37" s="84" t="n">
        <f aca="false">(AB37+AC37+AD37+AE37)/(AB37+AD37+AA37)</f>
        <v>0.459462516963975</v>
      </c>
      <c r="AT37" s="54"/>
      <c r="AU37" s="55" t="s">
        <v>56</v>
      </c>
      <c r="AV37" s="92" t="n">
        <v>10174.6154698909</v>
      </c>
      <c r="AW37" s="92" t="n">
        <v>9936.32064718046</v>
      </c>
      <c r="AX37" s="57" t="n">
        <f aca="false">(AW37-AV37)/AV37</f>
        <v>-0.0234205236960156</v>
      </c>
      <c r="AY37" s="92" t="n">
        <v>8282.94729468996</v>
      </c>
      <c r="AZ37" s="92" t="n">
        <v>8269.94563180063</v>
      </c>
      <c r="BA37" s="57" t="n">
        <f aca="false">(AZ37-AY37)/AY37</f>
        <v>-0.0015696904044848</v>
      </c>
      <c r="BB37" s="92" t="n">
        <v>50328.0106086779</v>
      </c>
      <c r="BC37" s="92" t="n">
        <v>49499.0776464564</v>
      </c>
      <c r="BD37" s="58" t="n">
        <f aca="false">(BC37-BB37)/BB37</f>
        <v>-0.0164706085576627</v>
      </c>
    </row>
    <row r="38" customFormat="false" ht="13.5" hidden="false" customHeight="false" outlineLevel="0" collapsed="false">
      <c r="H38" s="110"/>
      <c r="Z38" s="83" t="s">
        <v>71</v>
      </c>
      <c r="AA38" s="81" t="n">
        <v>28.6577886826662</v>
      </c>
      <c r="AB38" s="81" t="n">
        <v>1907.02014498349</v>
      </c>
      <c r="AC38" s="81" t="n">
        <v>3458.190854741</v>
      </c>
      <c r="AD38" s="81" t="n">
        <v>11008.0245795766</v>
      </c>
      <c r="AE38" s="81" t="n">
        <v>8221.038158583</v>
      </c>
      <c r="AF38" s="81" t="n">
        <f aca="false">AB38-AD38</f>
        <v>-9101.00443459312</v>
      </c>
      <c r="AG38" s="81" t="n">
        <f aca="false">AC38-AE38</f>
        <v>-4762.847303842</v>
      </c>
      <c r="AH38" s="84" t="n">
        <f aca="false">(AB38+AC38+AD38+AE38)/(AB38+AD38+AA38)</f>
        <v>1.90009571934472</v>
      </c>
      <c r="AT38" s="54"/>
      <c r="AU38" s="55" t="s">
        <v>65</v>
      </c>
      <c r="AV38" s="92" t="n">
        <v>9931.19252792031</v>
      </c>
      <c r="AW38" s="92" t="n">
        <v>9698.17225116987</v>
      </c>
      <c r="AX38" s="57" t="n">
        <f aca="false">(AW38-AV38)/AV38</f>
        <v>-0.0234634739076224</v>
      </c>
      <c r="AY38" s="92" t="n">
        <v>8197.9527616096</v>
      </c>
      <c r="AZ38" s="92" t="n">
        <v>8187.09540809711</v>
      </c>
      <c r="BA38" s="57" t="n">
        <f aca="false">(AZ38-AY38)/AY38</f>
        <v>-0.00132439815502966</v>
      </c>
      <c r="BB38" s="92" t="n">
        <v>50032.5078974022</v>
      </c>
      <c r="BC38" s="92" t="n">
        <v>49206.1782724804</v>
      </c>
      <c r="BD38" s="58" t="n">
        <f aca="false">(BC38-BB38)/BB38</f>
        <v>-0.0165158545843101</v>
      </c>
    </row>
    <row r="39" customFormat="false" ht="13.5" hidden="false" customHeight="false" outlineLevel="0" collapsed="false">
      <c r="H39" s="110"/>
      <c r="Z39" s="83" t="s">
        <v>72</v>
      </c>
      <c r="AA39" s="81" t="n">
        <v>20453.9143959091</v>
      </c>
      <c r="AB39" s="81" t="n">
        <v>9123.26284853257</v>
      </c>
      <c r="AC39" s="81" t="n">
        <v>2273.369893301</v>
      </c>
      <c r="AD39" s="81" t="n">
        <v>7537.22128149348</v>
      </c>
      <c r="AE39" s="81" t="n">
        <v>3220.077396481</v>
      </c>
      <c r="AF39" s="81" t="n">
        <f aca="false">AB39-AD39</f>
        <v>1586.04156703909</v>
      </c>
      <c r="AG39" s="81" t="n">
        <f aca="false">AC39-AE39</f>
        <v>-946.70750318</v>
      </c>
      <c r="AH39" s="84" t="n">
        <f aca="false">(AB39+AC39+AD39+AE39)/(AB39+AD39+AA39)</f>
        <v>0.596909347845881</v>
      </c>
      <c r="AT39" s="54"/>
      <c r="AU39" s="55" t="s">
        <v>66</v>
      </c>
      <c r="AV39" s="92" t="n">
        <v>10287.1486988019</v>
      </c>
      <c r="AW39" s="92" t="n">
        <v>10046.4154794345</v>
      </c>
      <c r="AX39" s="57" t="n">
        <f aca="false">(AW39-AV39)/AV39</f>
        <v>-0.0234013550708545</v>
      </c>
      <c r="AY39" s="92" t="n">
        <v>8511.37289033894</v>
      </c>
      <c r="AZ39" s="92" t="n">
        <v>8492.20009329424</v>
      </c>
      <c r="BA39" s="57" t="n">
        <f aca="false">(AZ39-AY39)/AY39</f>
        <v>-0.00225260921965564</v>
      </c>
      <c r="BB39" s="92" t="n">
        <v>53733.4554904393</v>
      </c>
      <c r="BC39" s="92" t="n">
        <v>52874.5210380653</v>
      </c>
      <c r="BD39" s="58" t="n">
        <f aca="false">(BC39-BB39)/BB39</f>
        <v>-0.0159850961479075</v>
      </c>
    </row>
    <row r="40" customFormat="false" ht="13.5" hidden="false" customHeight="false" outlineLevel="0" collapsed="false">
      <c r="H40" s="110"/>
      <c r="Z40" s="83" t="s">
        <v>73</v>
      </c>
      <c r="AA40" s="81" t="n">
        <v>93599.2611705683</v>
      </c>
      <c r="AB40" s="81" t="n">
        <v>36322.2979117528</v>
      </c>
      <c r="AC40" s="81" t="n">
        <v>4478.499266989</v>
      </c>
      <c r="AD40" s="81" t="n">
        <v>27690.0863775146</v>
      </c>
      <c r="AE40" s="81" t="n">
        <v>4804.312331023</v>
      </c>
      <c r="AF40" s="81" t="n">
        <f aca="false">AB40-AD40</f>
        <v>8632.21153423819</v>
      </c>
      <c r="AG40" s="81" t="n">
        <f aca="false">AC40-AE40</f>
        <v>-325.813064034</v>
      </c>
      <c r="AH40" s="84" t="n">
        <f aca="false">(AB40+AC40+AD40+AE40)/(AB40+AD40+AA40)</f>
        <v>0.465036677165821</v>
      </c>
      <c r="AT40" s="85" t="s">
        <v>92</v>
      </c>
      <c r="AU40" s="86" t="s">
        <v>48</v>
      </c>
      <c r="AV40" s="74" t="n">
        <v>9969.57068457265</v>
      </c>
      <c r="AW40" s="74" t="n">
        <v>10139.7258270513</v>
      </c>
      <c r="AX40" s="88" t="n">
        <f aca="false">(AW40-AV40)/AV40</f>
        <v>0.017067449327776</v>
      </c>
      <c r="AY40" s="74" t="n">
        <v>9159.40796029738</v>
      </c>
      <c r="AZ40" s="74" t="n">
        <v>9249.0556167819</v>
      </c>
      <c r="BA40" s="88" t="n">
        <f aca="false">(AZ40-AY40)/AY40</f>
        <v>0.00978749465829192</v>
      </c>
      <c r="BB40" s="74" t="n">
        <v>43216.0859599586</v>
      </c>
      <c r="BC40" s="74" t="n">
        <v>42799.0434748124</v>
      </c>
      <c r="BD40" s="89" t="n">
        <f aca="false">(BC40-BB40)/BB40</f>
        <v>-0.00965016789194107</v>
      </c>
    </row>
    <row r="41" customFormat="false" ht="13.5" hidden="false" customHeight="false" outlineLevel="0" collapsed="false">
      <c r="H41" s="110"/>
      <c r="Z41" s="83" t="s">
        <v>74</v>
      </c>
      <c r="AA41" s="81" t="n">
        <v>57740.722174558</v>
      </c>
      <c r="AB41" s="81" t="n">
        <v>43426.2279096207</v>
      </c>
      <c r="AC41" s="81" t="n">
        <v>3226.427956734</v>
      </c>
      <c r="AD41" s="81" t="n">
        <v>30730.7237561577</v>
      </c>
      <c r="AE41" s="81" t="n">
        <v>1728.363676298</v>
      </c>
      <c r="AF41" s="81" t="n">
        <f aca="false">AB41-AD41</f>
        <v>12695.504153463</v>
      </c>
      <c r="AG41" s="81" t="n">
        <f aca="false">AC41-AE41</f>
        <v>1498.064280436</v>
      </c>
      <c r="AH41" s="84" t="n">
        <f aca="false">(AB41+AC41+AD41+AE41)/(AB41+AD41+AA41)</f>
        <v>0.599796349665545</v>
      </c>
      <c r="AT41" s="85"/>
      <c r="AU41" s="86" t="s">
        <v>56</v>
      </c>
      <c r="AV41" s="74" t="n">
        <v>11991.9189452903</v>
      </c>
      <c r="AW41" s="74" t="n">
        <v>12189.4036420606</v>
      </c>
      <c r="AX41" s="88" t="n">
        <f aca="false">(AW41-AV41)/AV41</f>
        <v>0.016468148064651</v>
      </c>
      <c r="AY41" s="74" t="n">
        <v>11982.8622082684</v>
      </c>
      <c r="AZ41" s="74" t="n">
        <v>12084.0839977493</v>
      </c>
      <c r="BA41" s="88" t="n">
        <f aca="false">(AZ41-AY41)/AY41</f>
        <v>0.00844721300484096</v>
      </c>
      <c r="BB41" s="74" t="n">
        <v>42355.9878708512</v>
      </c>
      <c r="BC41" s="74" t="n">
        <v>41942.4920007905</v>
      </c>
      <c r="BD41" s="89" t="n">
        <f aca="false">(BC41-BB41)/BB41</f>
        <v>-0.00976239466593154</v>
      </c>
    </row>
    <row r="42" customFormat="false" ht="13.5" hidden="false" customHeight="false" outlineLevel="0" collapsed="false">
      <c r="H42" s="110"/>
      <c r="Z42" s="83" t="s">
        <v>75</v>
      </c>
      <c r="AA42" s="81" t="n">
        <v>189536.695447643</v>
      </c>
      <c r="AB42" s="81" t="n">
        <v>39346.0966020337</v>
      </c>
      <c r="AC42" s="81" t="n">
        <v>25006.23461597</v>
      </c>
      <c r="AD42" s="81" t="n">
        <v>33708.2781438843</v>
      </c>
      <c r="AE42" s="81" t="n">
        <v>59811.660044164</v>
      </c>
      <c r="AF42" s="81" t="n">
        <f aca="false">AB42-AD42</f>
        <v>5637.81845814936</v>
      </c>
      <c r="AG42" s="81" t="n">
        <f aca="false">AC42-AE42</f>
        <v>-34805.425428194</v>
      </c>
      <c r="AH42" s="84" t="n">
        <f aca="false">(AB42+AC42+AD42+AE42)/(AB42+AD42+AA42)</f>
        <v>0.601209589075825</v>
      </c>
      <c r="AT42" s="85"/>
      <c r="AU42" s="86" t="s">
        <v>65</v>
      </c>
      <c r="AV42" s="74" t="n">
        <v>11269.5909379915</v>
      </c>
      <c r="AW42" s="74" t="n">
        <v>11457.3142584077</v>
      </c>
      <c r="AX42" s="88" t="n">
        <f aca="false">(AW42-AV42)/AV42</f>
        <v>0.0166575097045809</v>
      </c>
      <c r="AY42" s="74" t="n">
        <v>11065.3526276676</v>
      </c>
      <c r="AZ42" s="74" t="n">
        <v>11166.9825703017</v>
      </c>
      <c r="BA42" s="88" t="n">
        <f aca="false">(AZ42-AY42)/AY42</f>
        <v>0.00918451910696904</v>
      </c>
      <c r="BB42" s="74" t="n">
        <v>39634.9502798568</v>
      </c>
      <c r="BC42" s="74" t="n">
        <v>39232.6746102484</v>
      </c>
      <c r="BD42" s="89" t="n">
        <f aca="false">(BC42-BB42)/BB42</f>
        <v>-0.0101495187143661</v>
      </c>
    </row>
    <row r="43" customFormat="false" ht="13.5" hidden="false" customHeight="false" outlineLevel="0" collapsed="false">
      <c r="H43" s="110"/>
      <c r="Z43" s="83" t="s">
        <v>76</v>
      </c>
      <c r="AA43" s="81" t="n">
        <v>140221.634044656</v>
      </c>
      <c r="AB43" s="81" t="n">
        <v>38342.198912117</v>
      </c>
      <c r="AC43" s="81" t="n">
        <v>18489.532139473</v>
      </c>
      <c r="AD43" s="81" t="n">
        <v>39105.1204335545</v>
      </c>
      <c r="AE43" s="81" t="n">
        <v>27145.349925841</v>
      </c>
      <c r="AF43" s="81" t="n">
        <f aca="false">AB43-AD43</f>
        <v>-762.9215214375</v>
      </c>
      <c r="AG43" s="81" t="n">
        <f aca="false">AC43-AE43</f>
        <v>-8655.817786368</v>
      </c>
      <c r="AH43" s="84" t="n">
        <f aca="false">(AB43+AC43+AD43+AE43)/(AB43+AD43+AA43)</f>
        <v>0.56545593431633</v>
      </c>
      <c r="AT43" s="85"/>
      <c r="AU43" s="86" t="s">
        <v>66</v>
      </c>
      <c r="AV43" s="74" t="n">
        <v>10094.6380780625</v>
      </c>
      <c r="AW43" s="74" t="n">
        <v>10266.4833528428</v>
      </c>
      <c r="AX43" s="88" t="n">
        <f aca="false">(AW43-AV43)/AV43</f>
        <v>0.0170234210925964</v>
      </c>
      <c r="AY43" s="74" t="n">
        <v>9899.94727019928</v>
      </c>
      <c r="AZ43" s="74" t="n">
        <v>9993.00089042078</v>
      </c>
      <c r="BA43" s="88" t="n">
        <f aca="false">(AZ43-AY43)/AY43</f>
        <v>0.00939940564144296</v>
      </c>
      <c r="BB43" s="74" t="n">
        <v>33869.993355326</v>
      </c>
      <c r="BC43" s="74" t="n">
        <v>33491.4894897185</v>
      </c>
      <c r="BD43" s="89" t="n">
        <f aca="false">(BC43-BB43)/BB43</f>
        <v>-0.0111751975158868</v>
      </c>
    </row>
    <row r="44" customFormat="false" ht="13.5" hidden="false" customHeight="false" outlineLevel="0" collapsed="false">
      <c r="H44" s="110"/>
      <c r="Z44" s="83" t="s">
        <v>77</v>
      </c>
      <c r="AA44" s="81" t="n">
        <v>16334.2836900675</v>
      </c>
      <c r="AB44" s="81" t="n">
        <v>6014.21082787521</v>
      </c>
      <c r="AC44" s="81" t="n">
        <v>1449.69179013</v>
      </c>
      <c r="AD44" s="81" t="n">
        <v>9258.94913660914</v>
      </c>
      <c r="AE44" s="81" t="n">
        <v>1889.755700303</v>
      </c>
      <c r="AF44" s="81" t="n">
        <f aca="false">AB44-AD44</f>
        <v>-3244.73830873393</v>
      </c>
      <c r="AG44" s="81" t="n">
        <f aca="false">AC44-AE44</f>
        <v>-440.063910173</v>
      </c>
      <c r="AH44" s="84" t="n">
        <f aca="false">(AB44+AC44+AD44+AE44)/(AB44+AD44+AA44)</f>
        <v>0.588867852090181</v>
      </c>
      <c r="AT44" s="54" t="s">
        <v>77</v>
      </c>
      <c r="AU44" s="55" t="s">
        <v>48</v>
      </c>
      <c r="AV44" s="92" t="n">
        <v>1304.06408750782</v>
      </c>
      <c r="AW44" s="92" t="n">
        <v>1287.26653965776</v>
      </c>
      <c r="AX44" s="57" t="n">
        <f aca="false">(AW44-AV44)/AV44</f>
        <v>-0.0128809220428442</v>
      </c>
      <c r="AY44" s="92" t="n">
        <v>1930.31384147541</v>
      </c>
      <c r="AZ44" s="92" t="n">
        <v>1903.81170851025</v>
      </c>
      <c r="BA44" s="57" t="n">
        <f aca="false">(AZ44-AY44)/AY44</f>
        <v>-0.0137294425371319</v>
      </c>
      <c r="BB44" s="92" t="n">
        <v>5485.88245614369</v>
      </c>
      <c r="BC44" s="92" t="n">
        <v>5360.68200746125</v>
      </c>
      <c r="BD44" s="58" t="n">
        <f aca="false">(BC44-BB44)/BB44</f>
        <v>-0.0228222988157941</v>
      </c>
    </row>
    <row r="45" customFormat="false" ht="13.5" hidden="false" customHeight="false" outlineLevel="0" collapsed="false">
      <c r="H45" s="110"/>
      <c r="Z45" s="83" t="s">
        <v>78</v>
      </c>
      <c r="AA45" s="81" t="n">
        <v>73267.4700524533</v>
      </c>
      <c r="AB45" s="81" t="n">
        <v>15282.7340433914</v>
      </c>
      <c r="AC45" s="81" t="n">
        <v>10520.044501554</v>
      </c>
      <c r="AD45" s="81" t="n">
        <v>13258.4124276878</v>
      </c>
      <c r="AE45" s="81" t="n">
        <v>25308.204584032</v>
      </c>
      <c r="AF45" s="81" t="n">
        <f aca="false">AB45-AD45</f>
        <v>2024.32161570359</v>
      </c>
      <c r="AG45" s="81" t="n">
        <f aca="false">AC45-AE45</f>
        <v>-14788.160082478</v>
      </c>
      <c r="AH45" s="84" t="n">
        <f aca="false">(AB45+AC45+AD45+AE45)/(AB45+AD45+AA45)</f>
        <v>0.632258818110808</v>
      </c>
      <c r="AT45" s="54"/>
      <c r="AU45" s="55" t="s">
        <v>56</v>
      </c>
      <c r="AV45" s="92" t="n">
        <v>1609.31491945268</v>
      </c>
      <c r="AW45" s="92" t="n">
        <v>1590.40620292768</v>
      </c>
      <c r="AX45" s="57" t="n">
        <f aca="false">(AW45-AV45)/AV45</f>
        <v>-0.0117495440429002</v>
      </c>
      <c r="AY45" s="92" t="n">
        <v>2419.58415160267</v>
      </c>
      <c r="AZ45" s="92" t="n">
        <v>2377.48952680379</v>
      </c>
      <c r="BA45" s="57" t="n">
        <f aca="false">(AZ45-AY45)/AY45</f>
        <v>-0.0173974626057109</v>
      </c>
      <c r="BB45" s="92" t="n">
        <v>4947.23173521023</v>
      </c>
      <c r="BC45" s="92" t="n">
        <v>4830.6391495073</v>
      </c>
      <c r="BD45" s="58" t="n">
        <f aca="false">(BC45-BB45)/BB45</f>
        <v>-0.0235672375872612</v>
      </c>
    </row>
    <row r="46" customFormat="false" ht="13.5" hidden="false" customHeight="false" outlineLevel="0" collapsed="false">
      <c r="Z46" s="83" t="s">
        <v>93</v>
      </c>
      <c r="AA46" s="81" t="n">
        <v>62728.1941407538</v>
      </c>
      <c r="AB46" s="81" t="n">
        <v>27862.3942774135</v>
      </c>
      <c r="AC46" s="81" t="n">
        <v>9347.1612495</v>
      </c>
      <c r="AD46" s="81" t="n">
        <v>46213.2458144725</v>
      </c>
      <c r="AE46" s="81" t="n">
        <v>21761.800825812</v>
      </c>
      <c r="AF46" s="81" t="n">
        <f aca="false">AB46-AD46</f>
        <v>-18350.851537059</v>
      </c>
      <c r="AG46" s="81" t="n">
        <f aca="false">AC46-AE46</f>
        <v>-12414.639576312</v>
      </c>
      <c r="AH46" s="84" t="n">
        <f aca="false">(AB46+AC46+AD46+AE46)/(AB46+AD46+AA46)</f>
        <v>0.768871740746154</v>
      </c>
      <c r="AT46" s="54"/>
      <c r="AU46" s="55" t="s">
        <v>65</v>
      </c>
      <c r="AV46" s="92" t="n">
        <v>1480.14744085281</v>
      </c>
      <c r="AW46" s="92" t="n">
        <v>1462.13206942667</v>
      </c>
      <c r="AX46" s="57" t="n">
        <f aca="false">(AW46-AV46)/AV46</f>
        <v>-0.0121713357256919</v>
      </c>
      <c r="AY46" s="92" t="n">
        <v>2325.14278406504</v>
      </c>
      <c r="AZ46" s="92" t="n">
        <v>2283.53110606247</v>
      </c>
      <c r="BA46" s="57" t="n">
        <f aca="false">(AZ46-AY46)/AY46</f>
        <v>-0.0178963968525901</v>
      </c>
      <c r="BB46" s="92" t="n">
        <v>6372.61833701263</v>
      </c>
      <c r="BC46" s="92" t="n">
        <v>6233.24747944576</v>
      </c>
      <c r="BD46" s="58" t="n">
        <f aca="false">(BC46-BB46)/BB46</f>
        <v>-0.0218702659089737</v>
      </c>
    </row>
    <row r="47" customFormat="false" ht="13.5" hidden="false" customHeight="false" outlineLevel="0" collapsed="false">
      <c r="Z47" s="83" t="s">
        <v>94</v>
      </c>
      <c r="AA47" s="81" t="n">
        <v>30535.0357461051</v>
      </c>
      <c r="AB47" s="81" t="n">
        <v>18834.8760308936</v>
      </c>
      <c r="AC47" s="81" t="n">
        <v>4452.659733492</v>
      </c>
      <c r="AD47" s="81" t="n">
        <v>15490.6957154749</v>
      </c>
      <c r="AE47" s="81" t="n">
        <v>22293.164023791</v>
      </c>
      <c r="AF47" s="81" t="n">
        <f aca="false">AB47-AD47</f>
        <v>3344.18031541872</v>
      </c>
      <c r="AG47" s="81" t="n">
        <f aca="false">AC47-AE47</f>
        <v>-17840.504290299</v>
      </c>
      <c r="AH47" s="84" t="n">
        <f aca="false">(AB47+AC47+AD47+AE47)/(AB47+AD47+AA47)</f>
        <v>0.941579147416067</v>
      </c>
      <c r="AT47" s="54"/>
      <c r="AU47" s="55" t="s">
        <v>66</v>
      </c>
      <c r="AV47" s="92" t="n">
        <v>1578.21254126122</v>
      </c>
      <c r="AW47" s="92" t="n">
        <v>1559.51893427788</v>
      </c>
      <c r="AX47" s="57" t="n">
        <f aca="false">(AW47-AV47)/AV47</f>
        <v>-0.0118447968791304</v>
      </c>
      <c r="AY47" s="92" t="n">
        <v>2408.66386189455</v>
      </c>
      <c r="AZ47" s="92" t="n">
        <v>2368.40434058066</v>
      </c>
      <c r="BA47" s="57" t="n">
        <f aca="false">(AZ47-AY47)/AY47</f>
        <v>-0.0167144623003657</v>
      </c>
      <c r="BB47" s="92" t="n">
        <v>5433.44647663345</v>
      </c>
      <c r="BC47" s="92" t="n">
        <v>5309.08397675398</v>
      </c>
      <c r="BD47" s="58" t="n">
        <f aca="false">(BC47-BB47)/BB47</f>
        <v>-0.0228883270341017</v>
      </c>
    </row>
    <row r="48" customFormat="false" ht="13.5" hidden="false" customHeight="false" outlineLevel="0" collapsed="false">
      <c r="Z48" s="83" t="s">
        <v>95</v>
      </c>
      <c r="AA48" s="81" t="n">
        <v>21737.2963547879</v>
      </c>
      <c r="AB48" s="81" t="n">
        <v>13879.3172690014</v>
      </c>
      <c r="AC48" s="81" t="n">
        <v>2528.751828875</v>
      </c>
      <c r="AD48" s="81" t="n">
        <v>11717.6100700727</v>
      </c>
      <c r="AE48" s="81" t="n">
        <v>2591.70595462</v>
      </c>
      <c r="AF48" s="81" t="n">
        <f aca="false">AB48-AD48</f>
        <v>2161.70719892872</v>
      </c>
      <c r="AG48" s="81" t="n">
        <f aca="false">AC48-AE48</f>
        <v>-62.9541257450001</v>
      </c>
      <c r="AH48" s="84" t="n">
        <f aca="false">(AB48+AC48+AD48+AE48)/(AB48+AD48+AA48)</f>
        <v>0.648946633650027</v>
      </c>
      <c r="AT48" s="85" t="s">
        <v>78</v>
      </c>
      <c r="AU48" s="86" t="s">
        <v>48</v>
      </c>
      <c r="AV48" s="74" t="n">
        <v>3894.16444544565</v>
      </c>
      <c r="AW48" s="74" t="n">
        <v>4135.67007620825</v>
      </c>
      <c r="AX48" s="88" t="n">
        <f aca="false">(AW48-AV48)/AV48</f>
        <v>0.0620173169741322</v>
      </c>
      <c r="AY48" s="74" t="n">
        <v>3773.51482990498</v>
      </c>
      <c r="AZ48" s="74" t="n">
        <v>3164.98822184177</v>
      </c>
      <c r="BA48" s="88" t="n">
        <f aca="false">(AZ48-AY48)/AY48</f>
        <v>-0.161262545794351</v>
      </c>
      <c r="BB48" s="74" t="n">
        <v>17694.6285940445</v>
      </c>
      <c r="BC48" s="74" t="n">
        <v>17711.8096589108</v>
      </c>
      <c r="BD48" s="89" t="n">
        <f aca="false">(BC48-BB48)/BB48</f>
        <v>0.000970976292326999</v>
      </c>
    </row>
    <row r="49" customFormat="false" ht="13.5" hidden="false" customHeight="false" outlineLevel="0" collapsed="false">
      <c r="Z49" s="83" t="s">
        <v>83</v>
      </c>
      <c r="AA49" s="81" t="n">
        <v>54804.8495839132</v>
      </c>
      <c r="AB49" s="81" t="n">
        <v>24618.9713143153</v>
      </c>
      <c r="AC49" s="81" t="n">
        <v>13040.179370911</v>
      </c>
      <c r="AD49" s="81" t="n">
        <v>23304.2523054067</v>
      </c>
      <c r="AE49" s="81" t="n">
        <v>28029.416587067</v>
      </c>
      <c r="AF49" s="81" t="n">
        <f aca="false">AB49-AD49</f>
        <v>1314.71900890855</v>
      </c>
      <c r="AG49" s="81" t="n">
        <f aca="false">AC49-AE49</f>
        <v>-14989.237216156</v>
      </c>
      <c r="AH49" s="84" t="n">
        <f aca="false">(AB49+AC49+AD49+AE49)/(AB49+AD49+AA49)</f>
        <v>0.86629503311419</v>
      </c>
      <c r="AT49" s="85"/>
      <c r="AU49" s="86" t="s">
        <v>56</v>
      </c>
      <c r="AV49" s="74" t="n">
        <v>4053.8807093355</v>
      </c>
      <c r="AW49" s="74" t="n">
        <v>4307.5741844812</v>
      </c>
      <c r="AX49" s="88" t="n">
        <f aca="false">(AW49-AV49)/AV49</f>
        <v>0.0625803997047757</v>
      </c>
      <c r="AY49" s="74" t="n">
        <v>3942.61694457228</v>
      </c>
      <c r="AZ49" s="74" t="n">
        <v>3298.56986446652</v>
      </c>
      <c r="BA49" s="88" t="n">
        <f aca="false">(AZ49-AY49)/AY49</f>
        <v>-0.163355225516496</v>
      </c>
      <c r="BB49" s="74" t="n">
        <v>20865.061254179</v>
      </c>
      <c r="BC49" s="74" t="n">
        <v>20884.2669711596</v>
      </c>
      <c r="BD49" s="89" t="n">
        <f aca="false">(BC49-BB49)/BB49</f>
        <v>0.000920472590357549</v>
      </c>
    </row>
    <row r="50" customFormat="false" ht="13.5" hidden="false" customHeight="false" outlineLevel="0" collapsed="false">
      <c r="Z50" s="97" t="s">
        <v>96</v>
      </c>
      <c r="AA50" s="98" t="n">
        <v>6606.56148281654</v>
      </c>
      <c r="AB50" s="98" t="n">
        <v>6290.69607108316</v>
      </c>
      <c r="AC50" s="98" t="n">
        <v>487.551786881</v>
      </c>
      <c r="AD50" s="98" t="n">
        <v>5840.28005613364</v>
      </c>
      <c r="AE50" s="98" t="n">
        <v>565.22538705</v>
      </c>
      <c r="AF50" s="98" t="n">
        <f aca="false">AB50-AD50</f>
        <v>450.416014949516</v>
      </c>
      <c r="AG50" s="98" t="n">
        <f aca="false">AC50-AE50</f>
        <v>-77.673600169</v>
      </c>
      <c r="AH50" s="99" t="n">
        <f aca="false">(AB50+AC50+AD50+AE50)/(AB50+AD50+AA50)</f>
        <v>0.703601165506845</v>
      </c>
      <c r="AT50" s="85"/>
      <c r="AU50" s="86" t="s">
        <v>65</v>
      </c>
      <c r="AV50" s="74" t="n">
        <v>3643.34731075215</v>
      </c>
      <c r="AW50" s="74" t="n">
        <v>3865.71324883845</v>
      </c>
      <c r="AX50" s="88" t="n">
        <f aca="false">(AW50-AV50)/AV50</f>
        <v>0.0610334176569054</v>
      </c>
      <c r="AY50" s="74" t="n">
        <v>3690.12904657012</v>
      </c>
      <c r="AZ50" s="74" t="n">
        <v>3118.78268209775</v>
      </c>
      <c r="BA50" s="88" t="n">
        <f aca="false">(AZ50-AY50)/AY50</f>
        <v>-0.154830998391079</v>
      </c>
      <c r="BB50" s="74" t="n">
        <v>17756.886549855</v>
      </c>
      <c r="BC50" s="74" t="n">
        <v>17774.1073729233</v>
      </c>
      <c r="BD50" s="89" t="n">
        <f aca="false">(BC50-BB50)/BB50</f>
        <v>0.000969810953058488</v>
      </c>
    </row>
    <row r="51" customFormat="false" ht="13.5" hidden="false" customHeight="false" outlineLevel="0" collapsed="false">
      <c r="Z51" s="100"/>
      <c r="AA51" s="101"/>
      <c r="AB51" s="102"/>
      <c r="AC51" s="102"/>
      <c r="AD51" s="102"/>
      <c r="AE51" s="102"/>
      <c r="AF51" s="102"/>
      <c r="AG51" s="102"/>
      <c r="AH51" s="103"/>
      <c r="AT51" s="85"/>
      <c r="AU51" s="86" t="s">
        <v>66</v>
      </c>
      <c r="AV51" s="74" t="n">
        <v>4117.39456399006</v>
      </c>
      <c r="AW51" s="74" t="n">
        <v>4375.93474014069</v>
      </c>
      <c r="AX51" s="88" t="n">
        <f aca="false">(AW51-AV51)/AV51</f>
        <v>0.062792178921053</v>
      </c>
      <c r="AY51" s="74" t="n">
        <v>4044.31486517359</v>
      </c>
      <c r="AZ51" s="74" t="n">
        <v>3386.68197294389</v>
      </c>
      <c r="BA51" s="88" t="n">
        <f aca="false">(AZ51-AY51)/AY51</f>
        <v>-0.162606749017665</v>
      </c>
      <c r="BB51" s="74" t="n">
        <v>18594.6057254671</v>
      </c>
      <c r="BC51" s="74" t="n">
        <v>18612.3615196519</v>
      </c>
      <c r="BD51" s="89" t="n">
        <f aca="false">(BC51-BB51)/BB51</f>
        <v>0.000954889522635776</v>
      </c>
    </row>
    <row r="52" customFormat="false" ht="13.5" hidden="false" customHeight="false" outlineLevel="0" collapsed="false">
      <c r="Z52" s="104" t="s">
        <v>85</v>
      </c>
      <c r="AA52" s="105" t="n">
        <f aca="false">SUM(AA34:AA50)</f>
        <v>1018359.83355105</v>
      </c>
      <c r="AB52" s="105" t="n">
        <f aca="false">SUM(AB34:AB50)</f>
        <v>342143.553692459</v>
      </c>
      <c r="AC52" s="105" t="n">
        <f aca="false">SUM(AC34:AC50)</f>
        <v>129336.960666501</v>
      </c>
      <c r="AD52" s="105" t="n">
        <f aca="false">SUM(AD34:AD50)</f>
        <v>342143.553692459</v>
      </c>
      <c r="AE52" s="105" t="n">
        <f aca="false">SUM(AE34:AE50)</f>
        <v>286686.199651691</v>
      </c>
      <c r="AF52" s="105" t="n">
        <f aca="false">SUM(AF34:AF50)</f>
        <v>1.34605215862393E-010</v>
      </c>
      <c r="AG52" s="105" t="n">
        <f aca="false">SUM(AG34:AG50)</f>
        <v>-157349.23898519</v>
      </c>
      <c r="AH52" s="117" t="n">
        <f aca="false">AVERAGE(AH34:AH50)</f>
        <v>0.734875385097918</v>
      </c>
      <c r="AT52" s="54" t="s">
        <v>79</v>
      </c>
      <c r="AU52" s="55" t="s">
        <v>48</v>
      </c>
      <c r="AV52" s="92" t="n">
        <v>7269.36662372139</v>
      </c>
      <c r="AW52" s="92" t="n">
        <v>6870.62317754665</v>
      </c>
      <c r="AX52" s="57" t="n">
        <f aca="false">(AW52-AV52)/AV52</f>
        <v>-0.0548525706316083</v>
      </c>
      <c r="AY52" s="92" t="n">
        <v>12281.2185201668</v>
      </c>
      <c r="AZ52" s="92" t="n">
        <v>12444.2466848632</v>
      </c>
      <c r="BA52" s="57" t="n">
        <f aca="false">(AZ52-AY52)/AY52</f>
        <v>0.0132745919656722</v>
      </c>
      <c r="BB52" s="92" t="n">
        <v>24590.1893369481</v>
      </c>
      <c r="BC52" s="92" t="n">
        <v>24587.6939799143</v>
      </c>
      <c r="BD52" s="58" t="n">
        <f aca="false">(BC52-BB52)/BB52</f>
        <v>-0.000101477747876242</v>
      </c>
    </row>
    <row r="53" customFormat="false" ht="13.5" hidden="false" customHeight="false" outlineLevel="0" collapsed="false">
      <c r="Z53" s="107"/>
      <c r="AA53" s="108"/>
      <c r="AB53" s="108"/>
      <c r="AC53" s="108"/>
      <c r="AD53" s="108"/>
      <c r="AE53" s="108"/>
      <c r="AF53" s="108"/>
      <c r="AG53" s="108"/>
      <c r="AH53" s="109"/>
      <c r="AT53" s="54"/>
      <c r="AU53" s="55" t="s">
        <v>56</v>
      </c>
      <c r="AV53" s="92" t="n">
        <v>8997.00737951764</v>
      </c>
      <c r="AW53" s="92" t="n">
        <v>8536.72677666659</v>
      </c>
      <c r="AX53" s="57" t="n">
        <f aca="false">(AW53-AV53)/AV53</f>
        <v>-0.0511593003579069</v>
      </c>
      <c r="AY53" s="92" t="n">
        <v>14463.4475090518</v>
      </c>
      <c r="AZ53" s="92" t="n">
        <v>14648.657715469</v>
      </c>
      <c r="BA53" s="57" t="n">
        <f aca="false">(AZ53-AY53)/AY53</f>
        <v>0.0128053983188454</v>
      </c>
      <c r="BB53" s="92" t="n">
        <v>20485.9990239038</v>
      </c>
      <c r="BC53" s="92" t="n">
        <v>20483.6883271898</v>
      </c>
      <c r="BD53" s="58" t="n">
        <f aca="false">(BC53-BB53)/BB53</f>
        <v>-0.000112793948259508</v>
      </c>
    </row>
    <row r="54" customFormat="false" ht="13.5" hidden="false" customHeight="false" outlineLevel="0" collapsed="false">
      <c r="Z54" s="111"/>
      <c r="AA54" s="112"/>
      <c r="AB54" s="112"/>
      <c r="AC54" s="112"/>
      <c r="AD54" s="112"/>
      <c r="AE54" s="112"/>
      <c r="AF54" s="112"/>
      <c r="AG54" s="112"/>
      <c r="AH54" s="113"/>
      <c r="AT54" s="54"/>
      <c r="AU54" s="55" t="s">
        <v>65</v>
      </c>
      <c r="AV54" s="92" t="n">
        <v>8147.36055105731</v>
      </c>
      <c r="AW54" s="92" t="n">
        <v>7717.34367625683</v>
      </c>
      <c r="AX54" s="57" t="n">
        <f aca="false">(AW54-AV54)/AV54</f>
        <v>-0.0527798999572535</v>
      </c>
      <c r="AY54" s="92" t="n">
        <v>13702.2480246641</v>
      </c>
      <c r="AZ54" s="92" t="n">
        <v>13886.8695798929</v>
      </c>
      <c r="BA54" s="57" t="n">
        <f aca="false">(AZ54-AY54)/AY54</f>
        <v>0.0134738150190066</v>
      </c>
      <c r="BB54" s="92" t="n">
        <v>20396.2286274462</v>
      </c>
      <c r="BC54" s="92" t="n">
        <v>20393.9219697823</v>
      </c>
      <c r="BD54" s="58" t="n">
        <f aca="false">(BC54-BB54)/BB54</f>
        <v>-0.000113092361633552</v>
      </c>
    </row>
    <row r="55" customFormat="false" ht="13.5" hidden="false" customHeight="false" outlineLevel="0" collapsed="false">
      <c r="AT55" s="54"/>
      <c r="AU55" s="55" t="s">
        <v>66</v>
      </c>
      <c r="AV55" s="92" t="n">
        <v>8787.85175808421</v>
      </c>
      <c r="AW55" s="92" t="n">
        <v>8335.02110812569</v>
      </c>
      <c r="AX55" s="57" t="n">
        <f aca="false">(AW55-AV55)/AV55</f>
        <v>-0.0515291634888987</v>
      </c>
      <c r="AY55" s="92" t="n">
        <v>12666.6433240726</v>
      </c>
      <c r="AZ55" s="92" t="n">
        <v>12835.9777158361</v>
      </c>
      <c r="BA55" s="57" t="n">
        <f aca="false">(AZ55-AY55)/AY55</f>
        <v>0.0133685292489217</v>
      </c>
      <c r="BB55" s="92" t="n">
        <v>14797.7352567019</v>
      </c>
      <c r="BC55" s="92" t="n">
        <v>14795.6804927119</v>
      </c>
      <c r="BD55" s="58" t="n">
        <f aca="false">(BC55-BB55)/BB55</f>
        <v>-0.000138856653018141</v>
      </c>
    </row>
    <row r="56" customFormat="false" ht="13.5" hidden="false" customHeight="false" outlineLevel="0" collapsed="false">
      <c r="AT56" s="85" t="s">
        <v>80</v>
      </c>
      <c r="AU56" s="86" t="s">
        <v>48</v>
      </c>
      <c r="AV56" s="74" t="n">
        <v>5037.39868224942</v>
      </c>
      <c r="AW56" s="74" t="n">
        <v>4900.07622794476</v>
      </c>
      <c r="AX56" s="88" t="n">
        <f aca="false">(AW56-AV56)/AV56</f>
        <v>-0.0272605888409341</v>
      </c>
      <c r="AY56" s="74" t="n">
        <v>3769.46010652194</v>
      </c>
      <c r="AZ56" s="74" t="n">
        <v>3680.71941883135</v>
      </c>
      <c r="BA56" s="88" t="n">
        <f aca="false">(AZ56-AY56)/AY56</f>
        <v>-0.0235420153504366</v>
      </c>
      <c r="BB56" s="74" t="n">
        <v>9698.78083439036</v>
      </c>
      <c r="BC56" s="74" t="n">
        <v>9992.68656904306</v>
      </c>
      <c r="BD56" s="89" t="n">
        <f aca="false">(BC56-BB56)/BB56</f>
        <v>0.0303033690183573</v>
      </c>
    </row>
    <row r="57" customFormat="false" ht="13.5" hidden="false" customHeight="false" outlineLevel="0" collapsed="false">
      <c r="A57" s="21" t="s">
        <v>97</v>
      </c>
      <c r="AJ57" s="21" t="s">
        <v>98</v>
      </c>
      <c r="AT57" s="85"/>
      <c r="AU57" s="86" t="s">
        <v>56</v>
      </c>
      <c r="AV57" s="74" t="n">
        <v>6077.52282127272</v>
      </c>
      <c r="AW57" s="74" t="n">
        <v>5924.58469225462</v>
      </c>
      <c r="AX57" s="88" t="n">
        <f aca="false">(AW57-AV57)/AV57</f>
        <v>-0.0251645503465308</v>
      </c>
      <c r="AY57" s="74" t="n">
        <v>4557.34762620803</v>
      </c>
      <c r="AZ57" s="74" t="n">
        <v>4451.44451177719</v>
      </c>
      <c r="BA57" s="88" t="n">
        <f aca="false">(AZ57-AY57)/AY57</f>
        <v>-0.0232378837685791</v>
      </c>
      <c r="BB57" s="74" t="n">
        <v>9847.69257347526</v>
      </c>
      <c r="BC57" s="74" t="n">
        <v>10143.8997422424</v>
      </c>
      <c r="BD57" s="89" t="n">
        <f aca="false">(BC57-BB57)/BB57</f>
        <v>0.0300788399472399</v>
      </c>
    </row>
    <row r="58" customFormat="false" ht="13.5" hidden="false" customHeight="false" outlineLevel="0" collapsed="false">
      <c r="A58" s="21" t="s">
        <v>44</v>
      </c>
      <c r="AJ58" s="21" t="s">
        <v>44</v>
      </c>
      <c r="AT58" s="85"/>
      <c r="AU58" s="86" t="s">
        <v>65</v>
      </c>
      <c r="AV58" s="74" t="n">
        <v>5341.33106053545</v>
      </c>
      <c r="AW58" s="74" t="n">
        <v>5199.44558439894</v>
      </c>
      <c r="AX58" s="88" t="n">
        <f aca="false">(AW58-AV58)/AV58</f>
        <v>-0.0265636925568684</v>
      </c>
      <c r="AY58" s="74" t="n">
        <v>4256.96143261422</v>
      </c>
      <c r="AZ58" s="74" t="n">
        <v>4156.07756006516</v>
      </c>
      <c r="BA58" s="88" t="n">
        <f aca="false">(AZ58-AY58)/AY58</f>
        <v>-0.0236985639043263</v>
      </c>
      <c r="BB58" s="74" t="n">
        <v>8418.50307762379</v>
      </c>
      <c r="BC58" s="74" t="n">
        <v>8692.6220921459</v>
      </c>
      <c r="BD58" s="89" t="n">
        <f aca="false">(BC58-BB58)/BB58</f>
        <v>0.0325614912763656</v>
      </c>
    </row>
    <row r="59" customFormat="false" ht="13.5" hidden="false" customHeight="false" outlineLevel="0" collapsed="false">
      <c r="AT59" s="85"/>
      <c r="AU59" s="86" t="s">
        <v>66</v>
      </c>
      <c r="AV59" s="74" t="n">
        <v>4704.76157934749</v>
      </c>
      <c r="AW59" s="74" t="n">
        <v>4572.43309893657</v>
      </c>
      <c r="AX59" s="88" t="n">
        <f aca="false">(AW59-AV59)/AV59</f>
        <v>-0.0281265008181926</v>
      </c>
      <c r="AY59" s="74" t="n">
        <v>4146.28321323821</v>
      </c>
      <c r="AZ59" s="74" t="n">
        <v>4047.29323626198</v>
      </c>
      <c r="BA59" s="88" t="n">
        <f aca="false">(AZ59-AY59)/AY59</f>
        <v>-0.0238743886718044</v>
      </c>
      <c r="BB59" s="74" t="n">
        <v>8788.96642851795</v>
      </c>
      <c r="BC59" s="74" t="n">
        <v>9068.81096205657</v>
      </c>
      <c r="BD59" s="89" t="n">
        <f aca="false">(BC59-BB59)/BB59</f>
        <v>0.0318404371907253</v>
      </c>
    </row>
    <row r="60" customFormat="false" ht="13.5" hidden="false" customHeight="false" outlineLevel="0" collapsed="false">
      <c r="AT60" s="54" t="s">
        <v>81</v>
      </c>
      <c r="AU60" s="55" t="s">
        <v>48</v>
      </c>
      <c r="AV60" s="92" t="n">
        <v>3578.24155363113</v>
      </c>
      <c r="AW60" s="92" t="n">
        <v>3385.06058679492</v>
      </c>
      <c r="AX60" s="57" t="n">
        <f aca="false">(AW60-AV60)/AV60</f>
        <v>-0.0539876819216332</v>
      </c>
      <c r="AY60" s="92" t="n">
        <v>2672.4984790461</v>
      </c>
      <c r="AZ60" s="92" t="n">
        <v>2828.27736891092</v>
      </c>
      <c r="BA60" s="57" t="n">
        <f aca="false">(AZ60-AY60)/AY60</f>
        <v>0.0582896084267998</v>
      </c>
      <c r="BB60" s="92" t="n">
        <v>4361.64668227161</v>
      </c>
      <c r="BC60" s="92" t="n">
        <v>4483.26627788645</v>
      </c>
      <c r="BD60" s="58" t="n">
        <f aca="false">(BC60-BB60)/BB60</f>
        <v>0.0278838714995358</v>
      </c>
    </row>
    <row r="61" customFormat="false" ht="13.5" hidden="false" customHeight="false" outlineLevel="0" collapsed="false">
      <c r="AT61" s="54"/>
      <c r="AU61" s="55" t="s">
        <v>56</v>
      </c>
      <c r="AV61" s="92" t="n">
        <v>3499.54630314387</v>
      </c>
      <c r="AW61" s="92" t="n">
        <v>3308.14823094444</v>
      </c>
      <c r="AX61" s="57" t="n">
        <f aca="false">(AW61-AV61)/AV61</f>
        <v>-0.0546922531150629</v>
      </c>
      <c r="AY61" s="92" t="n">
        <v>2641.89747573314</v>
      </c>
      <c r="AZ61" s="92" t="n">
        <v>2788.57921295066</v>
      </c>
      <c r="BA61" s="57" t="n">
        <f aca="false">(AZ61-AY61)/AY61</f>
        <v>0.0555213586313839</v>
      </c>
      <c r="BB61" s="92" t="n">
        <v>6436.65830383205</v>
      </c>
      <c r="BC61" s="92" t="n">
        <v>6597.01764820219</v>
      </c>
      <c r="BD61" s="58" t="n">
        <f aca="false">(BC61-BB61)/BB61</f>
        <v>0.0249134468229675</v>
      </c>
    </row>
    <row r="62" customFormat="false" ht="13.5" hidden="false" customHeight="false" outlineLevel="0" collapsed="false">
      <c r="AT62" s="54"/>
      <c r="AU62" s="55" t="s">
        <v>65</v>
      </c>
      <c r="AV62" s="92" t="n">
        <v>3420.06745495972</v>
      </c>
      <c r="AW62" s="92" t="n">
        <v>3230.47003033798</v>
      </c>
      <c r="AX62" s="57" t="n">
        <f aca="false">(AW62-AV62)/AV62</f>
        <v>-0.0554367500403516</v>
      </c>
      <c r="AY62" s="92" t="n">
        <v>2682.88905355573</v>
      </c>
      <c r="AZ62" s="92" t="n">
        <v>2825.5157354729</v>
      </c>
      <c r="BA62" s="57" t="n">
        <f aca="false">(AZ62-AY62)/AY62</f>
        <v>0.0531616026865282</v>
      </c>
      <c r="BB62" s="92" t="n">
        <v>5877.55154406134</v>
      </c>
      <c r="BC62" s="92" t="n">
        <v>6027.47255874896</v>
      </c>
      <c r="BD62" s="58" t="n">
        <f aca="false">(BC62-BB62)/BB62</f>
        <v>0.0255073925874958</v>
      </c>
    </row>
    <row r="63" customFormat="false" ht="13.5" hidden="false" customHeight="false" outlineLevel="0" collapsed="false">
      <c r="AT63" s="54"/>
      <c r="AU63" s="55" t="s">
        <v>66</v>
      </c>
      <c r="AV63" s="92" t="n">
        <v>2757.42490814164</v>
      </c>
      <c r="AW63" s="92" t="n">
        <v>2582.84010290302</v>
      </c>
      <c r="AX63" s="57" t="n">
        <f aca="false">(AW63-AV63)/AV63</f>
        <v>-0.0633144368585105</v>
      </c>
      <c r="AY63" s="92" t="n">
        <v>2110.85059383846</v>
      </c>
      <c r="AZ63" s="92" t="n">
        <v>2241.11619699859</v>
      </c>
      <c r="BA63" s="57" t="n">
        <f aca="false">(AZ63-AY63)/AY63</f>
        <v>0.0617123748788183</v>
      </c>
      <c r="BB63" s="92" t="n">
        <v>3597.43449483501</v>
      </c>
      <c r="BC63" s="92" t="n">
        <v>3704.7865134255</v>
      </c>
      <c r="BD63" s="58" t="n">
        <f aca="false">(BC63-BB63)/BB63</f>
        <v>0.0298412712572313</v>
      </c>
    </row>
    <row r="64" customFormat="false" ht="13.5" hidden="false" customHeight="false" outlineLevel="0" collapsed="false">
      <c r="AT64" s="85" t="s">
        <v>83</v>
      </c>
      <c r="AU64" s="86" t="s">
        <v>48</v>
      </c>
      <c r="AV64" s="74" t="n">
        <v>5674.28898087925</v>
      </c>
      <c r="AW64" s="74" t="n">
        <v>5490.37104513917</v>
      </c>
      <c r="AX64" s="88" t="n">
        <f aca="false">(AW64-AV64)/AV64</f>
        <v>-0.03241250778024</v>
      </c>
      <c r="AY64" s="74" t="n">
        <v>7248.49055025311</v>
      </c>
      <c r="AZ64" s="74" t="n">
        <v>7138.8244991677</v>
      </c>
      <c r="BA64" s="88" t="n">
        <f aca="false">(AZ64-AY64)/AY64</f>
        <v>-0.0151295018356042</v>
      </c>
      <c r="BB64" s="74" t="n">
        <v>14417.5739475534</v>
      </c>
      <c r="BC64" s="74" t="n">
        <v>14486.6608190795</v>
      </c>
      <c r="BD64" s="89" t="n">
        <f aca="false">(BC64-BB64)/BB64</f>
        <v>0.00479185137370295</v>
      </c>
    </row>
    <row r="65" customFormat="false" ht="13.5" hidden="false" customHeight="false" outlineLevel="0" collapsed="false">
      <c r="AT65" s="85"/>
      <c r="AU65" s="86" t="s">
        <v>56</v>
      </c>
      <c r="AV65" s="74" t="n">
        <v>7330.67157638439</v>
      </c>
      <c r="AW65" s="74" t="n">
        <v>7089.32673269561</v>
      </c>
      <c r="AX65" s="88" t="n">
        <f aca="false">(AW65-AV65)/AV65</f>
        <v>-0.0329226103193965</v>
      </c>
      <c r="AY65" s="74" t="n">
        <v>6547.32141779589</v>
      </c>
      <c r="AZ65" s="74" t="n">
        <v>6454.10160596693</v>
      </c>
      <c r="BA65" s="88" t="n">
        <f aca="false">(AZ65-AY65)/AY65</f>
        <v>-0.0142378548234376</v>
      </c>
      <c r="BB65" s="74" t="n">
        <v>13397.8444778561</v>
      </c>
      <c r="BC65" s="74" t="n">
        <v>13463.9025561109</v>
      </c>
      <c r="BD65" s="89" t="n">
        <f aca="false">(BC65-BB65)/BB65</f>
        <v>0.00493050045206553</v>
      </c>
    </row>
    <row r="66" customFormat="false" ht="13.5" hidden="false" customHeight="false" outlineLevel="0" collapsed="false">
      <c r="AT66" s="85"/>
      <c r="AU66" s="86" t="s">
        <v>65</v>
      </c>
      <c r="AV66" s="74" t="n">
        <v>6280.28261338113</v>
      </c>
      <c r="AW66" s="74" t="n">
        <v>6075.35483326957</v>
      </c>
      <c r="AX66" s="88" t="n">
        <f aca="false">(AW66-AV66)/AV66</f>
        <v>-0.0326303436846813</v>
      </c>
      <c r="AY66" s="74" t="n">
        <v>5645.48751327822</v>
      </c>
      <c r="AZ66" s="74" t="n">
        <v>5572.02412379895</v>
      </c>
      <c r="BA66" s="88" t="n">
        <f aca="false">(AZ66-AY66)/AY66</f>
        <v>-0.0130127627253602</v>
      </c>
      <c r="BB66" s="74" t="n">
        <v>15463.1193531924</v>
      </c>
      <c r="BC66" s="74" t="n">
        <v>15535.3116963004</v>
      </c>
      <c r="BD66" s="89" t="n">
        <f aca="false">(BC66-BB66)/BB66</f>
        <v>0.00466867916227303</v>
      </c>
    </row>
    <row r="67" customFormat="false" ht="13.5" hidden="false" customHeight="false" outlineLevel="0" collapsed="false">
      <c r="AT67" s="85"/>
      <c r="AU67" s="86" t="s">
        <v>66</v>
      </c>
      <c r="AV67" s="74" t="n">
        <v>7178.05095782836</v>
      </c>
      <c r="AW67" s="74" t="n">
        <v>6941.99748235165</v>
      </c>
      <c r="AX67" s="88" t="n">
        <f aca="false">(AW67-AV67)/AV67</f>
        <v>-0.0328854555175964</v>
      </c>
      <c r="AY67" s="74" t="n">
        <v>7115.05654857877</v>
      </c>
      <c r="AZ67" s="74" t="n">
        <v>7007.63753124881</v>
      </c>
      <c r="BA67" s="88" t="n">
        <f aca="false">(AZ67-AY67)/AY67</f>
        <v>-0.0150974228520248</v>
      </c>
      <c r="BB67" s="74" t="n">
        <v>13780.4735284206</v>
      </c>
      <c r="BC67" s="74" t="n">
        <v>13847.6680887799</v>
      </c>
      <c r="BD67" s="89" t="n">
        <f aca="false">(BC67-BB67)/BB67</f>
        <v>0.0048760704935643</v>
      </c>
    </row>
    <row r="68" customFormat="false" ht="13.5" hidden="false" customHeight="false" outlineLevel="0" collapsed="false">
      <c r="AT68" s="54" t="s">
        <v>84</v>
      </c>
      <c r="AU68" s="55" t="s">
        <v>48</v>
      </c>
      <c r="AV68" s="92" t="n">
        <v>1549.61616339379</v>
      </c>
      <c r="AW68" s="92" t="n">
        <v>1540.53731585878</v>
      </c>
      <c r="AX68" s="57" t="n">
        <f aca="false">(AW68-AV68)/AV68</f>
        <v>-0.005858771836199</v>
      </c>
      <c r="AY68" s="92" t="n">
        <v>1344.19217847768</v>
      </c>
      <c r="AZ68" s="92" t="n">
        <v>1367.91649710997</v>
      </c>
      <c r="BA68" s="57" t="n">
        <f aca="false">(AZ68-AY68)/AY68</f>
        <v>0.017649499091087</v>
      </c>
      <c r="BB68" s="92" t="n">
        <v>1742.6474188142</v>
      </c>
      <c r="BC68" s="92" t="n">
        <v>1772.27155091548</v>
      </c>
      <c r="BD68" s="58" t="n">
        <f aca="false">(BC68-BB68)/BB68</f>
        <v>0.0169994984535865</v>
      </c>
    </row>
    <row r="69" customFormat="false" ht="13.5" hidden="false" customHeight="false" outlineLevel="0" collapsed="false">
      <c r="AT69" s="54"/>
      <c r="AU69" s="55" t="s">
        <v>56</v>
      </c>
      <c r="AV69" s="92" t="n">
        <v>1671.39946837818</v>
      </c>
      <c r="AW69" s="92" t="n">
        <v>1661.84884639615</v>
      </c>
      <c r="AX69" s="57" t="n">
        <f aca="false">(AW69-AV69)/AV69</f>
        <v>-0.00571414683486224</v>
      </c>
      <c r="AY69" s="92" t="n">
        <v>1488.21136899531</v>
      </c>
      <c r="AZ69" s="92" t="n">
        <v>1502.29999269814</v>
      </c>
      <c r="BA69" s="57" t="n">
        <f aca="false">(AZ69-AY69)/AY69</f>
        <v>0.0094668163382877</v>
      </c>
      <c r="BB69" s="92" t="n">
        <v>3737.86714969931</v>
      </c>
      <c r="BC69" s="92" t="n">
        <v>3778.90757733914</v>
      </c>
      <c r="BD69" s="58" t="n">
        <f aca="false">(BC69-BB69)/BB69</f>
        <v>0.0109796378512616</v>
      </c>
    </row>
    <row r="70" customFormat="false" ht="13.5" hidden="false" customHeight="false" outlineLevel="0" collapsed="false">
      <c r="AT70" s="54"/>
      <c r="AU70" s="55" t="s">
        <v>65</v>
      </c>
      <c r="AV70" s="92" t="n">
        <v>1628.09332993045</v>
      </c>
      <c r="AW70" s="92" t="n">
        <v>1618.71047092317</v>
      </c>
      <c r="AX70" s="57" t="n">
        <f aca="false">(AW70-AV70)/AV70</f>
        <v>-0.00576309652204002</v>
      </c>
      <c r="AY70" s="92" t="n">
        <v>1543.98480420126</v>
      </c>
      <c r="AZ70" s="92" t="n">
        <v>1555.08222281414</v>
      </c>
      <c r="BA70" s="57" t="n">
        <f aca="false">(AZ70-AY70)/AY70</f>
        <v>0.00718751802652452</v>
      </c>
      <c r="BB70" s="92" t="n">
        <v>1710.86917285969</v>
      </c>
      <c r="BC70" s="92" t="n">
        <v>1740.31147544019</v>
      </c>
      <c r="BD70" s="58" t="n">
        <f aca="false">(BC70-BB70)/BB70</f>
        <v>0.0172089736886708</v>
      </c>
    </row>
    <row r="71" customFormat="false" ht="13.5" hidden="false" customHeight="false" outlineLevel="0" collapsed="false">
      <c r="AT71" s="54"/>
      <c r="AU71" s="55" t="s">
        <v>66</v>
      </c>
      <c r="AV71" s="118" t="n">
        <v>1973.67002411328</v>
      </c>
      <c r="AW71" s="118" t="n">
        <v>1962.94844093671</v>
      </c>
      <c r="AX71" s="119" t="n">
        <f aca="false">(AW71-AV71)/AV71</f>
        <v>-0.00543230785571005</v>
      </c>
      <c r="AY71" s="118" t="n">
        <v>1799.62948686345</v>
      </c>
      <c r="AZ71" s="118" t="n">
        <v>1815.60790802079</v>
      </c>
      <c r="BA71" s="119" t="n">
        <f aca="false">(AZ71-AY71)/AY71</f>
        <v>0.00887872824599024</v>
      </c>
      <c r="BB71" s="118" t="n">
        <v>1239.3123696268</v>
      </c>
      <c r="BC71" s="118" t="n">
        <v>1266.05650731569</v>
      </c>
      <c r="BD71" s="120" t="n">
        <f aca="false">(BC71-BB71)/BB71</f>
        <v>0.021579819861675</v>
      </c>
    </row>
    <row r="72" customFormat="false" ht="12.75" hidden="false" customHeight="false" outlineLevel="0" collapsed="false">
      <c r="AT72" s="121" t="s">
        <v>99</v>
      </c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</row>
    <row r="73" customFormat="false" ht="13.5" hidden="false" customHeight="false" outlineLevel="0" collapsed="false"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</row>
  </sheetData>
  <mergeCells count="35">
    <mergeCell ref="BB2:BD2"/>
    <mergeCell ref="AT4:AT7"/>
    <mergeCell ref="H5:H6"/>
    <mergeCell ref="I5:J5"/>
    <mergeCell ref="K5:L5"/>
    <mergeCell ref="M5:N5"/>
    <mergeCell ref="O5:Q5"/>
    <mergeCell ref="Z5:Z6"/>
    <mergeCell ref="AB5:AC5"/>
    <mergeCell ref="AD5:AE5"/>
    <mergeCell ref="AF5:AG5"/>
    <mergeCell ref="AH5:AH6"/>
    <mergeCell ref="AT8:AT11"/>
    <mergeCell ref="AT12:AT15"/>
    <mergeCell ref="AT16:AT19"/>
    <mergeCell ref="AT20:AT23"/>
    <mergeCell ref="AT24:AT27"/>
    <mergeCell ref="AT28:AT31"/>
    <mergeCell ref="Z32:Z33"/>
    <mergeCell ref="AA32:AA33"/>
    <mergeCell ref="AB32:AC32"/>
    <mergeCell ref="AD32:AE32"/>
    <mergeCell ref="AF32:AG32"/>
    <mergeCell ref="AH32:AH33"/>
    <mergeCell ref="AT32:AT35"/>
    <mergeCell ref="AT36:AT39"/>
    <mergeCell ref="AT40:AT43"/>
    <mergeCell ref="AT44:AT47"/>
    <mergeCell ref="AT48:AT51"/>
    <mergeCell ref="AT52:AT55"/>
    <mergeCell ref="AT56:AT59"/>
    <mergeCell ref="AT60:AT63"/>
    <mergeCell ref="AT64:AT67"/>
    <mergeCell ref="AT68:AT71"/>
    <mergeCell ref="AT72:BD73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D73"/>
  <sheetViews>
    <sheetView showFormulas="false" showGridLines="true" showRowColHeaders="false" showZeros="true" rightToLeft="false" tabSelected="false" showOutlineSymbols="true" defaultGridColor="true" view="normal" topLeftCell="V1" colorId="64" zoomScale="100" zoomScaleNormal="100" zoomScalePageLayoutView="100" workbookViewId="0">
      <selection pane="topLeft" activeCell="AC7" activeCellId="0" sqref="AC7"/>
    </sheetView>
  </sheetViews>
  <sheetFormatPr defaultRowHeight="12.75" zeroHeight="false" outlineLevelRow="0" outlineLevelCol="0"/>
  <cols>
    <col collapsed="false" customWidth="true" hidden="false" outlineLevel="0" max="7" min="1" style="0" width="11.04"/>
    <col collapsed="false" customWidth="true" hidden="false" outlineLevel="0" max="8" min="8" style="0" width="15.54"/>
    <col collapsed="false" customWidth="true" hidden="false" outlineLevel="0" max="9" min="9" style="0" width="13.69"/>
    <col collapsed="false" customWidth="true" hidden="false" outlineLevel="0" max="10" min="10" style="0" width="11.04"/>
    <col collapsed="false" customWidth="true" hidden="false" outlineLevel="0" max="11" min="11" style="0" width="13.69"/>
    <col collapsed="false" customWidth="true" hidden="false" outlineLevel="0" max="12" min="12" style="0" width="11.04"/>
    <col collapsed="false" customWidth="true" hidden="false" outlineLevel="0" max="13" min="13" style="0" width="13.69"/>
    <col collapsed="false" customWidth="true" hidden="false" outlineLevel="0" max="1025" min="14" style="0" width="11.04"/>
  </cols>
  <sheetData>
    <row r="1" customFormat="false" ht="13.5" hidden="false" customHeight="false" outlineLevel="0" collapsed="false">
      <c r="AU1" s="0" t="n">
        <v>1000000</v>
      </c>
    </row>
    <row r="2" customFormat="false" ht="12.75" hidden="false" customHeight="false" outlineLevel="0" collapsed="false">
      <c r="AT2" s="43"/>
      <c r="AU2" s="44"/>
      <c r="AV2" s="45" t="s">
        <v>32</v>
      </c>
      <c r="AW2" s="46" t="s">
        <v>32</v>
      </c>
      <c r="AX2" s="46" t="s">
        <v>32</v>
      </c>
      <c r="AY2" s="47" t="s">
        <v>33</v>
      </c>
      <c r="AZ2" s="47" t="s">
        <v>33</v>
      </c>
      <c r="BA2" s="47" t="s">
        <v>33</v>
      </c>
      <c r="BB2" s="48" t="s">
        <v>34</v>
      </c>
      <c r="BC2" s="48"/>
      <c r="BD2" s="48"/>
    </row>
    <row r="3" customFormat="false" ht="13.5" hidden="false" customHeight="false" outlineLevel="0" collapsed="false">
      <c r="A3" s="21" t="s">
        <v>35</v>
      </c>
      <c r="H3" s="21" t="s">
        <v>100</v>
      </c>
      <c r="S3" s="21" t="s">
        <v>101</v>
      </c>
      <c r="Z3" s="21" t="s">
        <v>102</v>
      </c>
      <c r="AJ3" s="21" t="s">
        <v>39</v>
      </c>
      <c r="AT3" s="49"/>
      <c r="AV3" s="50" t="s">
        <v>40</v>
      </c>
      <c r="AW3" s="51" t="s">
        <v>41</v>
      </c>
      <c r="AX3" s="51" t="s">
        <v>42</v>
      </c>
      <c r="AY3" s="51" t="s">
        <v>40</v>
      </c>
      <c r="AZ3" s="51" t="s">
        <v>43</v>
      </c>
      <c r="BA3" s="51" t="s">
        <v>42</v>
      </c>
      <c r="BB3" s="51" t="s">
        <v>40</v>
      </c>
      <c r="BC3" s="51" t="s">
        <v>43</v>
      </c>
      <c r="BD3" s="52" t="s">
        <v>42</v>
      </c>
    </row>
    <row r="4" customFormat="false" ht="13.5" hidden="false" customHeight="false" outlineLevel="0" collapsed="false">
      <c r="A4" s="21" t="s">
        <v>103</v>
      </c>
      <c r="H4" s="21" t="s">
        <v>104</v>
      </c>
      <c r="AJ4" s="21" t="s">
        <v>103</v>
      </c>
      <c r="AT4" s="54" t="s">
        <v>47</v>
      </c>
      <c r="AU4" s="55" t="s">
        <v>48</v>
      </c>
      <c r="AV4" s="56" t="n">
        <v>7237.17829503347</v>
      </c>
      <c r="AW4" s="56" t="n">
        <v>7514.47063291883</v>
      </c>
      <c r="AX4" s="57" t="n">
        <f aca="false">(AW4-AV4)/AV4</f>
        <v>0.0383149794824944</v>
      </c>
      <c r="AY4" s="56" t="n">
        <v>5744.83731793474</v>
      </c>
      <c r="AZ4" s="56" t="n">
        <v>6421.07533268354</v>
      </c>
      <c r="BA4" s="57" t="n">
        <f aca="false">(AZ4-AY4)/AY4</f>
        <v>0.117712300161688</v>
      </c>
      <c r="BB4" s="56" t="n">
        <v>5074.59051123008</v>
      </c>
      <c r="BC4" s="56" t="n">
        <v>5538.13629336493</v>
      </c>
      <c r="BD4" s="58" t="n">
        <f aca="false">(BC4-BB4)/BB4</f>
        <v>0.0913464408820809</v>
      </c>
    </row>
    <row r="5" customFormat="false" ht="12.75" hidden="false" customHeight="true" outlineLevel="0" collapsed="false">
      <c r="H5" s="59" t="n">
        <v>2007</v>
      </c>
      <c r="I5" s="46" t="s">
        <v>105</v>
      </c>
      <c r="J5" s="46"/>
      <c r="K5" s="46" t="s">
        <v>106</v>
      </c>
      <c r="L5" s="46"/>
      <c r="M5" s="46" t="s">
        <v>107</v>
      </c>
      <c r="N5" s="46"/>
      <c r="O5" s="60" t="s">
        <v>50</v>
      </c>
      <c r="P5" s="60"/>
      <c r="Q5" s="60"/>
      <c r="Z5" s="122" t="n">
        <v>2007</v>
      </c>
      <c r="AA5" s="115" t="s">
        <v>51</v>
      </c>
      <c r="AB5" s="64" t="s">
        <v>52</v>
      </c>
      <c r="AC5" s="64"/>
      <c r="AD5" s="64" t="s">
        <v>53</v>
      </c>
      <c r="AE5" s="64"/>
      <c r="AF5" s="64" t="s">
        <v>54</v>
      </c>
      <c r="AG5" s="64"/>
      <c r="AH5" s="65" t="s">
        <v>55</v>
      </c>
      <c r="AI5" s="123"/>
      <c r="AJ5" s="123"/>
      <c r="AT5" s="54"/>
      <c r="AU5" s="55" t="s">
        <v>56</v>
      </c>
      <c r="AV5" s="56" t="n">
        <v>8114.97431758746</v>
      </c>
      <c r="AW5" s="56" t="n">
        <v>8416.1754674666</v>
      </c>
      <c r="AX5" s="57" t="n">
        <f aca="false">(AW5-AV5)/AV5</f>
        <v>0.0371167101818617</v>
      </c>
      <c r="AY5" s="56" t="n">
        <v>5943.50080417149</v>
      </c>
      <c r="AZ5" s="56" t="n">
        <v>6644.3744108485</v>
      </c>
      <c r="BA5" s="57" t="n">
        <f aca="false">(AZ5-AY5)/AY5</f>
        <v>0.117922690644728</v>
      </c>
      <c r="BB5" s="56" t="n">
        <v>5009.23833074157</v>
      </c>
      <c r="BC5" s="56" t="n">
        <v>5462.52763330239</v>
      </c>
      <c r="BD5" s="58" t="n">
        <f aca="false">(BC5-BB5)/BB5</f>
        <v>0.0904906639755963</v>
      </c>
    </row>
    <row r="6" customFormat="false" ht="13.5" hidden="false" customHeight="false" outlineLevel="0" collapsed="false">
      <c r="H6" s="59"/>
      <c r="I6" s="66" t="s">
        <v>57</v>
      </c>
      <c r="J6" s="66" t="s">
        <v>58</v>
      </c>
      <c r="K6" s="66" t="s">
        <v>57</v>
      </c>
      <c r="L6" s="66" t="s">
        <v>58</v>
      </c>
      <c r="M6" s="66" t="s">
        <v>57</v>
      </c>
      <c r="N6" s="66" t="s">
        <v>58</v>
      </c>
      <c r="O6" s="67" t="s">
        <v>59</v>
      </c>
      <c r="P6" s="67" t="s">
        <v>60</v>
      </c>
      <c r="Q6" s="68" t="s">
        <v>61</v>
      </c>
      <c r="Z6" s="124"/>
      <c r="AA6" s="115"/>
      <c r="AB6" s="71" t="s">
        <v>108</v>
      </c>
      <c r="AC6" s="116" t="s">
        <v>91</v>
      </c>
      <c r="AD6" s="71" t="s">
        <v>108</v>
      </c>
      <c r="AE6" s="116" t="s">
        <v>109</v>
      </c>
      <c r="AF6" s="71" t="s">
        <v>108</v>
      </c>
      <c r="AG6" s="116" t="s">
        <v>91</v>
      </c>
      <c r="AH6" s="65"/>
      <c r="AI6" s="125"/>
      <c r="AJ6" s="125"/>
      <c r="AK6" s="125"/>
      <c r="AT6" s="54"/>
      <c r="AU6" s="55" t="s">
        <v>65</v>
      </c>
      <c r="AV6" s="56" t="n">
        <v>7105.69895509386</v>
      </c>
      <c r="AW6" s="56" t="n">
        <v>7361.65808152479</v>
      </c>
      <c r="AX6" s="57" t="n">
        <f aca="false">(AW6-AV6)/AV6</f>
        <v>0.0360216676851238</v>
      </c>
      <c r="AY6" s="56" t="n">
        <v>5579.34379922403</v>
      </c>
      <c r="AZ6" s="56" t="n">
        <v>6212.69403979646</v>
      </c>
      <c r="BA6" s="57" t="n">
        <f aca="false">(AZ6-AY6)/AY6</f>
        <v>0.113516976792239</v>
      </c>
      <c r="BB6" s="56" t="n">
        <v>4760.77081654961</v>
      </c>
      <c r="BC6" s="56" t="n">
        <v>5186.05630044975</v>
      </c>
      <c r="BD6" s="58" t="n">
        <f aca="false">(BC6-BB6)/BB6</f>
        <v>0.0893312239315827</v>
      </c>
    </row>
    <row r="7" customFormat="false" ht="12.75" hidden="false" customHeight="true" outlineLevel="0" collapsed="false">
      <c r="H7" s="73" t="s">
        <v>47</v>
      </c>
      <c r="I7" s="74" t="n">
        <v>30712.2493601394</v>
      </c>
      <c r="J7" s="74" t="n">
        <v>31509.8191652692</v>
      </c>
      <c r="K7" s="74" t="n">
        <v>23393.4055789715</v>
      </c>
      <c r="L7" s="74" t="n">
        <v>26140.882107215</v>
      </c>
      <c r="M7" s="74" t="n">
        <v>19940.1168066372</v>
      </c>
      <c r="N7" s="74" t="n">
        <v>21740.3173631902</v>
      </c>
      <c r="O7" s="75" t="n">
        <f aca="false">(J7-I7)/I7</f>
        <v>0.0259691107537366</v>
      </c>
      <c r="P7" s="75" t="n">
        <f aca="false">(L7-K7)/K7</f>
        <v>0.117446624817772</v>
      </c>
      <c r="Q7" s="76" t="n">
        <f aca="false">(N7-M7)/M7</f>
        <v>0.0902803415852527</v>
      </c>
      <c r="Z7" s="78" t="s">
        <v>47</v>
      </c>
      <c r="AA7" s="126" t="n">
        <v>21740.3173631902</v>
      </c>
      <c r="AB7" s="80" t="n">
        <v>31509.8191652692</v>
      </c>
      <c r="AC7" s="80" t="n">
        <v>15965.99786324</v>
      </c>
      <c r="AD7" s="80" t="n">
        <v>26140.882107215</v>
      </c>
      <c r="AE7" s="80" t="n">
        <v>24007.00907833</v>
      </c>
      <c r="AF7" s="81" t="n">
        <f aca="false">AB7-AD7</f>
        <v>5368.9370580542</v>
      </c>
      <c r="AG7" s="81" t="n">
        <f aca="false">AC7-AE7</f>
        <v>-8041.01121509</v>
      </c>
      <c r="AH7" s="82" t="n">
        <f aca="false">(AB7+AC7+AD7+AE7)/(AA7+AB7+AD7)</f>
        <v>1.22965682884168</v>
      </c>
      <c r="AI7" s="127"/>
      <c r="AJ7" s="127"/>
      <c r="AK7" s="127"/>
      <c r="AT7" s="54"/>
      <c r="AU7" s="55" t="s">
        <v>66</v>
      </c>
      <c r="AV7" s="56" t="n">
        <v>7929.56582101666</v>
      </c>
      <c r="AW7" s="56" t="n">
        <v>8217.51498335899</v>
      </c>
      <c r="AX7" s="57" t="n">
        <f aca="false">(AW7-AV7)/AV7</f>
        <v>0.0363133579872854</v>
      </c>
      <c r="AY7" s="56" t="n">
        <v>6125.7236576413</v>
      </c>
      <c r="AZ7" s="56" t="n">
        <v>6862.7383238865</v>
      </c>
      <c r="BA7" s="57" t="n">
        <f aca="false">(AZ7-AY7)/AY7</f>
        <v>0.120314710136467</v>
      </c>
      <c r="BB7" s="56" t="n">
        <v>5095.51714811591</v>
      </c>
      <c r="BC7" s="56" t="n">
        <v>5553.59713607315</v>
      </c>
      <c r="BD7" s="58" t="n">
        <f aca="false">(BC7-BB7)/BB7</f>
        <v>0.0898986255255008</v>
      </c>
    </row>
    <row r="8" customFormat="false" ht="13.5" hidden="false" customHeight="false" outlineLevel="0" collapsed="false">
      <c r="H8" s="73" t="s">
        <v>67</v>
      </c>
      <c r="I8" s="74" t="n">
        <v>15288.7736348488</v>
      </c>
      <c r="J8" s="74" t="n">
        <v>16135.3262234562</v>
      </c>
      <c r="K8" s="74" t="n">
        <v>22367.2061429172</v>
      </c>
      <c r="L8" s="74" t="n">
        <v>19548.8981264684</v>
      </c>
      <c r="M8" s="74" t="n">
        <v>6435.2416131363</v>
      </c>
      <c r="N8" s="74" t="n">
        <v>6321.76424190962</v>
      </c>
      <c r="O8" s="75" t="n">
        <f aca="false">(J8-I8)/I8</f>
        <v>0.0553708628845009</v>
      </c>
      <c r="P8" s="75" t="n">
        <f aca="false">(L8-K8)/K8</f>
        <v>-0.126001790229902</v>
      </c>
      <c r="Q8" s="76" t="n">
        <f aca="false">(N8-M8)/M8</f>
        <v>-0.0176337390339847</v>
      </c>
      <c r="Z8" s="83" t="s">
        <v>67</v>
      </c>
      <c r="AA8" s="79" t="n">
        <v>6321.76424190962</v>
      </c>
      <c r="AB8" s="81" t="n">
        <v>16135.3262234562</v>
      </c>
      <c r="AC8" s="81" t="n">
        <v>8753.46336278</v>
      </c>
      <c r="AD8" s="81" t="n">
        <v>19548.8981264684</v>
      </c>
      <c r="AE8" s="81" t="n">
        <v>9047.68504689</v>
      </c>
      <c r="AF8" s="81" t="n">
        <f aca="false">AB8-AD8</f>
        <v>-3413.57190301221</v>
      </c>
      <c r="AG8" s="81" t="n">
        <f aca="false">AC8-AE8</f>
        <v>-294.22168411</v>
      </c>
      <c r="AH8" s="84" t="n">
        <f aca="false">(AB8+AC8+AD8+AE8)/(AA8+AB8+AD8)</f>
        <v>1.27327970493217</v>
      </c>
      <c r="AI8" s="127"/>
      <c r="AJ8" s="127"/>
      <c r="AK8" s="127"/>
      <c r="AT8" s="85" t="s">
        <v>67</v>
      </c>
      <c r="AU8" s="86" t="s">
        <v>48</v>
      </c>
      <c r="AV8" s="87" t="n">
        <v>3801.1348678051</v>
      </c>
      <c r="AW8" s="87" t="n">
        <v>4075.85390299209</v>
      </c>
      <c r="AX8" s="88" t="n">
        <f aca="false">(AW8-AV8)/AV8</f>
        <v>0.0722728986844985</v>
      </c>
      <c r="AY8" s="87" t="n">
        <v>5494.2120889752</v>
      </c>
      <c r="AZ8" s="87" t="n">
        <v>4819.09209548004</v>
      </c>
      <c r="BA8" s="88" t="n">
        <f aca="false">(AZ8-AY8)/AY8</f>
        <v>-0.122878400498931</v>
      </c>
      <c r="BB8" s="87" t="n">
        <v>1580.91593245687</v>
      </c>
      <c r="BC8" s="87" t="n">
        <v>1557.55892406095</v>
      </c>
      <c r="BD8" s="89" t="n">
        <f aca="false">(BC8-BB8)/BB8</f>
        <v>-0.0147743519540732</v>
      </c>
    </row>
    <row r="9" customFormat="false" ht="12.75" hidden="false" customHeight="true" outlineLevel="0" collapsed="false">
      <c r="H9" s="73" t="s">
        <v>68</v>
      </c>
      <c r="I9" s="74" t="n">
        <v>8902.90390922906</v>
      </c>
      <c r="J9" s="74" t="n">
        <v>8584.54391766644</v>
      </c>
      <c r="K9" s="74" t="n">
        <v>8133.23972379101</v>
      </c>
      <c r="L9" s="74" t="n">
        <v>9077.91395877641</v>
      </c>
      <c r="M9" s="74" t="n">
        <v>4487.80199905277</v>
      </c>
      <c r="N9" s="74" t="n">
        <v>4018.64526360391</v>
      </c>
      <c r="O9" s="75" t="n">
        <f aca="false">(J9-I9)/I9</f>
        <v>-0.0357591180145832</v>
      </c>
      <c r="P9" s="75" t="n">
        <f aca="false">(L9-K9)/K9</f>
        <v>0.116149808325713</v>
      </c>
      <c r="Q9" s="76" t="n">
        <f aca="false">(N9-M9)/M9</f>
        <v>-0.104540426593661</v>
      </c>
      <c r="Z9" s="83" t="s">
        <v>68</v>
      </c>
      <c r="AA9" s="79" t="n">
        <v>4018.64526360391</v>
      </c>
      <c r="AB9" s="81" t="n">
        <v>8584.54391766644</v>
      </c>
      <c r="AC9" s="81" t="n">
        <v>3677.16323351</v>
      </c>
      <c r="AD9" s="81" t="n">
        <v>9077.91395877641</v>
      </c>
      <c r="AE9" s="81" t="n">
        <v>4572.95512558</v>
      </c>
      <c r="AF9" s="81" t="n">
        <f aca="false">AB9-AD9</f>
        <v>-493.370041109969</v>
      </c>
      <c r="AG9" s="81" t="n">
        <f aca="false">AC9-AE9</f>
        <v>-895.791892070001</v>
      </c>
      <c r="AH9" s="84" t="n">
        <f aca="false">(AB9+AC9+AD9+AE9)/(AB9+AD9+AA9)</f>
        <v>1.19516871757647</v>
      </c>
      <c r="AI9" s="127"/>
      <c r="AJ9" s="127"/>
      <c r="AK9" s="127"/>
      <c r="AT9" s="85"/>
      <c r="AU9" s="86" t="s">
        <v>56</v>
      </c>
      <c r="AV9" s="87" t="n">
        <v>3666.20324830327</v>
      </c>
      <c r="AW9" s="87" t="n">
        <v>3932.27436562411</v>
      </c>
      <c r="AX9" s="88" t="n">
        <f aca="false">(AW9-AV9)/AV9</f>
        <v>0.0725740225788031</v>
      </c>
      <c r="AY9" s="87" t="n">
        <v>5518.46743696835</v>
      </c>
      <c r="AZ9" s="87" t="n">
        <v>4836.20820707431</v>
      </c>
      <c r="BA9" s="88" t="n">
        <f aca="false">(AZ9-AY9)/AY9</f>
        <v>-0.123632011547912</v>
      </c>
      <c r="BB9" s="87" t="n">
        <v>1705.0902472346</v>
      </c>
      <c r="BC9" s="87" t="n">
        <v>1672.08413189353</v>
      </c>
      <c r="BD9" s="89" t="n">
        <f aca="false">(BC9-BB9)/BB9</f>
        <v>-0.0193574008147643</v>
      </c>
    </row>
    <row r="10" customFormat="false" ht="13.5" hidden="false" customHeight="false" outlineLevel="0" collapsed="false">
      <c r="H10" s="73" t="s">
        <v>69</v>
      </c>
      <c r="I10" s="74" t="n">
        <v>980.371145158426</v>
      </c>
      <c r="J10" s="74" t="n">
        <v>1109.66915743773</v>
      </c>
      <c r="K10" s="74" t="n">
        <v>5124.42136995241</v>
      </c>
      <c r="L10" s="74" t="n">
        <v>7109.72106660719</v>
      </c>
      <c r="M10" s="74" t="n">
        <v>2121.63016944918</v>
      </c>
      <c r="N10" s="74" t="n">
        <v>1958.25302755357</v>
      </c>
      <c r="O10" s="75" t="n">
        <f aca="false">(J10-I10)/I10</f>
        <v>0.131886799114642</v>
      </c>
      <c r="P10" s="75" t="n">
        <f aca="false">(L10-K10)/K10</f>
        <v>0.387419291531293</v>
      </c>
      <c r="Q10" s="76" t="n">
        <f aca="false">(N10-M10)/M10</f>
        <v>-0.0770054763776397</v>
      </c>
      <c r="Z10" s="83" t="s">
        <v>69</v>
      </c>
      <c r="AA10" s="79" t="n">
        <v>1958.25302755357</v>
      </c>
      <c r="AB10" s="81" t="n">
        <v>1109.66915743773</v>
      </c>
      <c r="AC10" s="81" t="n">
        <v>1585.52201066</v>
      </c>
      <c r="AD10" s="81" t="n">
        <v>7109.72106660719</v>
      </c>
      <c r="AE10" s="81" t="n">
        <v>2070.24676703</v>
      </c>
      <c r="AF10" s="81" t="n">
        <f aca="false">AB10-AD10</f>
        <v>-6000.05190916946</v>
      </c>
      <c r="AG10" s="81" t="n">
        <f aca="false">AC10-AE10</f>
        <v>-484.72475637</v>
      </c>
      <c r="AH10" s="84" t="n">
        <f aca="false">(AB10+AC10+AD10+AE10)/(AB10+AD10+AA10)</f>
        <v>1.16678868655274</v>
      </c>
      <c r="AI10" s="127"/>
      <c r="AJ10" s="127"/>
      <c r="AK10" s="127"/>
      <c r="AT10" s="85"/>
      <c r="AU10" s="86" t="s">
        <v>65</v>
      </c>
      <c r="AV10" s="87" t="n">
        <v>3632.90221176684</v>
      </c>
      <c r="AW10" s="87" t="n">
        <v>3891.96514440687</v>
      </c>
      <c r="AX10" s="88" t="n">
        <f aca="false">(AW10-AV10)/AV10</f>
        <v>0.0713101860548107</v>
      </c>
      <c r="AY10" s="87" t="n">
        <v>5472.95912050559</v>
      </c>
      <c r="AZ10" s="87" t="n">
        <v>4772.61825478879</v>
      </c>
      <c r="BA10" s="88" t="n">
        <f aca="false">(AZ10-AY10)/AY10</f>
        <v>-0.12796384009024</v>
      </c>
      <c r="BB10" s="87" t="n">
        <v>1500.87250589595</v>
      </c>
      <c r="BC10" s="87" t="n">
        <v>1474.26988311514</v>
      </c>
      <c r="BD10" s="89" t="n">
        <f aca="false">(BC10-BB10)/BB10</f>
        <v>-0.0177247718752296</v>
      </c>
    </row>
    <row r="11" customFormat="false" ht="12.75" hidden="false" customHeight="true" outlineLevel="0" collapsed="false">
      <c r="H11" s="73" t="s">
        <v>71</v>
      </c>
      <c r="I11" s="74" t="n">
        <v>3067.01004182422</v>
      </c>
      <c r="J11" s="74" t="n">
        <v>2208.04852347127</v>
      </c>
      <c r="K11" s="74" t="n">
        <v>7990.80010409575</v>
      </c>
      <c r="L11" s="74" t="n">
        <v>11058.0181598045</v>
      </c>
      <c r="M11" s="74" t="n">
        <v>3527.60487331282</v>
      </c>
      <c r="N11" s="74" t="n">
        <v>3638.29157535995</v>
      </c>
      <c r="O11" s="75" t="n">
        <f aca="false">(J11-I11)/I11</f>
        <v>-0.280064788389817</v>
      </c>
      <c r="P11" s="75" t="n">
        <f aca="false">(L11-K11)/K11</f>
        <v>0.383843672192054</v>
      </c>
      <c r="Q11" s="90" t="n">
        <f aca="false">(N11-M11)/M11</f>
        <v>0.0313772959337063</v>
      </c>
      <c r="Z11" s="83" t="s">
        <v>71</v>
      </c>
      <c r="AA11" s="79" t="n">
        <v>3638.29157535995</v>
      </c>
      <c r="AB11" s="81" t="n">
        <v>2208.04852347127</v>
      </c>
      <c r="AC11" s="81" t="n">
        <v>1799.20511771</v>
      </c>
      <c r="AD11" s="81" t="n">
        <v>11058.0181598045</v>
      </c>
      <c r="AE11" s="81" t="n">
        <v>5324.70196587</v>
      </c>
      <c r="AF11" s="81" t="n">
        <f aca="false">AB11-AD11</f>
        <v>-8849.96963633323</v>
      </c>
      <c r="AG11" s="81" t="n">
        <f aca="false">AC11-AE11</f>
        <v>-3525.49684816</v>
      </c>
      <c r="AH11" s="84" t="n">
        <f aca="false">(AB11+AC11+AD11+AE11)/(AB11+AD11+AA11)</f>
        <v>1.20619626340677</v>
      </c>
      <c r="AI11" s="127"/>
      <c r="AJ11" s="127"/>
      <c r="AK11" s="127"/>
      <c r="AT11" s="85"/>
      <c r="AU11" s="86" t="s">
        <v>66</v>
      </c>
      <c r="AV11" s="87" t="n">
        <v>3954.24831750634</v>
      </c>
      <c r="AW11" s="87" t="n">
        <v>4235.23281043313</v>
      </c>
      <c r="AX11" s="88" t="n">
        <f aca="false">(AW11-AV11)/AV11</f>
        <v>0.0710588891655619</v>
      </c>
      <c r="AY11" s="87" t="n">
        <v>5881.56749646809</v>
      </c>
      <c r="AZ11" s="87" t="n">
        <v>5120.97956912528</v>
      </c>
      <c r="BA11" s="88" t="n">
        <f aca="false">(AZ11-AY11)/AY11</f>
        <v>-0.12931721480703</v>
      </c>
      <c r="BB11" s="87" t="n">
        <v>1648.36292754888</v>
      </c>
      <c r="BC11" s="87" t="n">
        <v>1617.85130283999</v>
      </c>
      <c r="BD11" s="89" t="n">
        <f aca="false">(BC11-BB11)/BB11</f>
        <v>-0.0185102589963362</v>
      </c>
    </row>
    <row r="12" customFormat="false" ht="13.5" hidden="false" customHeight="false" outlineLevel="0" collapsed="false">
      <c r="H12" s="73" t="s">
        <v>72</v>
      </c>
      <c r="I12" s="74" t="n">
        <v>5129.53850214662</v>
      </c>
      <c r="J12" s="74" t="n">
        <v>5220.38204686569</v>
      </c>
      <c r="K12" s="74" t="n">
        <v>4881.61185225257</v>
      </c>
      <c r="L12" s="74" t="n">
        <v>6111.80426721774</v>
      </c>
      <c r="M12" s="74" t="n">
        <v>1895.47368729483</v>
      </c>
      <c r="N12" s="74" t="n">
        <v>2070.41954344136</v>
      </c>
      <c r="O12" s="75" t="n">
        <f aca="false">(J12-I12)/I12</f>
        <v>0.0177098865094898</v>
      </c>
      <c r="P12" s="75" t="n">
        <f aca="false">(L12-K12)/K12</f>
        <v>0.252005372855998</v>
      </c>
      <c r="Q12" s="90" t="n">
        <f aca="false">(N12-M12)/M12</f>
        <v>0.0922966418996874</v>
      </c>
      <c r="Z12" s="83" t="s">
        <v>72</v>
      </c>
      <c r="AA12" s="79" t="n">
        <v>2070.41954344136</v>
      </c>
      <c r="AB12" s="81" t="n">
        <v>5220.38204686569</v>
      </c>
      <c r="AC12" s="81" t="n">
        <v>2178.77219216</v>
      </c>
      <c r="AD12" s="81" t="n">
        <v>6111.80426721774</v>
      </c>
      <c r="AE12" s="81" t="n">
        <v>2728.94223699</v>
      </c>
      <c r="AF12" s="81" t="n">
        <f aca="false">AB12-AD12</f>
        <v>-891.42222035205</v>
      </c>
      <c r="AG12" s="81" t="n">
        <f aca="false">AC12-AE12</f>
        <v>-550.17004483</v>
      </c>
      <c r="AH12" s="84" t="n">
        <f aca="false">(AB12+AC12+AD12+AE12)/(AB12+AD12+AA12)</f>
        <v>1.21169725618064</v>
      </c>
      <c r="AI12" s="127"/>
      <c r="AJ12" s="127"/>
      <c r="AK12" s="127"/>
      <c r="AT12" s="54" t="s">
        <v>68</v>
      </c>
      <c r="AU12" s="55" t="s">
        <v>48</v>
      </c>
      <c r="AV12" s="56" t="n">
        <v>2114.67101127222</v>
      </c>
      <c r="AW12" s="56" t="n">
        <v>2085.85566577494</v>
      </c>
      <c r="AX12" s="57" t="n">
        <f aca="false">(AW12-AV12)/AV12</f>
        <v>-0.0136263964199082</v>
      </c>
      <c r="AY12" s="56" t="n">
        <v>1952.88611095375</v>
      </c>
      <c r="AZ12" s="56" t="n">
        <v>2178.53333525911</v>
      </c>
      <c r="BA12" s="57" t="n">
        <f aca="false">(AZ12-AY12)/AY12</f>
        <v>0.115545511353534</v>
      </c>
      <c r="BB12" s="56" t="n">
        <v>1190.75203800129</v>
      </c>
      <c r="BC12" s="56" t="n">
        <v>1071.04201278549</v>
      </c>
      <c r="BD12" s="58" t="n">
        <f aca="false">(BC12-BB12)/BB12</f>
        <v>-0.100533126457412</v>
      </c>
    </row>
    <row r="13" customFormat="false" ht="12.75" hidden="false" customHeight="true" outlineLevel="0" collapsed="false">
      <c r="H13" s="73" t="s">
        <v>73</v>
      </c>
      <c r="I13" s="74" t="n">
        <v>19789.303718855</v>
      </c>
      <c r="J13" s="74" t="n">
        <v>19463.4569146599</v>
      </c>
      <c r="K13" s="74" t="n">
        <v>24548.9961566966</v>
      </c>
      <c r="L13" s="74" t="n">
        <v>26130.473190201</v>
      </c>
      <c r="M13" s="74" t="n">
        <v>11418.0875029389</v>
      </c>
      <c r="N13" s="74" t="n">
        <v>13655.3649572523</v>
      </c>
      <c r="O13" s="75" t="n">
        <f aca="false">(J13-I13)/I13</f>
        <v>-0.016465804397383</v>
      </c>
      <c r="P13" s="75" t="n">
        <f aca="false">(L13-K13)/K13</f>
        <v>0.064421250604702</v>
      </c>
      <c r="Q13" s="90" t="n">
        <f aca="false">(N13-M13)/M13</f>
        <v>0.195941522933467</v>
      </c>
      <c r="Z13" s="83" t="s">
        <v>73</v>
      </c>
      <c r="AA13" s="79" t="n">
        <v>13655.3649572523</v>
      </c>
      <c r="AB13" s="81" t="n">
        <v>19463.4569146599</v>
      </c>
      <c r="AC13" s="81" t="n">
        <v>9768.96073038</v>
      </c>
      <c r="AD13" s="81" t="n">
        <v>26130.473190201</v>
      </c>
      <c r="AE13" s="81" t="n">
        <v>9709.41367609</v>
      </c>
      <c r="AF13" s="81" t="n">
        <f aca="false">AB13-AD13</f>
        <v>-6667.01627554109</v>
      </c>
      <c r="AG13" s="81" t="n">
        <f aca="false">AC13-AE13</f>
        <v>59.5470542900002</v>
      </c>
      <c r="AH13" s="84" t="n">
        <f aca="false">(AB13+AC13+AD13+AE13)/(AB13+AD13+AA13)</f>
        <v>1.09827980979543</v>
      </c>
      <c r="AI13" s="127"/>
      <c r="AJ13" s="127"/>
      <c r="AK13" s="127"/>
      <c r="AT13" s="54"/>
      <c r="AU13" s="55" t="s">
        <v>56</v>
      </c>
      <c r="AV13" s="56" t="n">
        <v>2279.45359216506</v>
      </c>
      <c r="AW13" s="56" t="n">
        <v>2247.61810371082</v>
      </c>
      <c r="AX13" s="57" t="n">
        <f aca="false">(AW13-AV13)/AV13</f>
        <v>-0.0139662805874455</v>
      </c>
      <c r="AY13" s="56" t="n">
        <v>2135.88515002237</v>
      </c>
      <c r="AZ13" s="56" t="n">
        <v>2376.05562691774</v>
      </c>
      <c r="BA13" s="57" t="n">
        <f aca="false">(AZ13-AY13)/AY13</f>
        <v>0.112445407887617</v>
      </c>
      <c r="BB13" s="56" t="n">
        <v>997.52784561339</v>
      </c>
      <c r="BC13" s="56" t="n">
        <v>895.300525811212</v>
      </c>
      <c r="BD13" s="58" t="n">
        <f aca="false">(BC13-BB13)/BB13</f>
        <v>-0.102480667834709</v>
      </c>
    </row>
    <row r="14" customFormat="false" ht="13.5" hidden="false" customHeight="false" outlineLevel="0" collapsed="false">
      <c r="H14" s="73" t="s">
        <v>74</v>
      </c>
      <c r="I14" s="74" t="n">
        <v>18331.9606088685</v>
      </c>
      <c r="J14" s="74" t="n">
        <v>20031.445423733</v>
      </c>
      <c r="K14" s="74" t="n">
        <v>22419.8643425322</v>
      </c>
      <c r="L14" s="74" t="n">
        <v>22362.0214948569</v>
      </c>
      <c r="M14" s="74" t="n">
        <v>5914.26920322501</v>
      </c>
      <c r="N14" s="74" t="n">
        <v>6213.62544883715</v>
      </c>
      <c r="O14" s="75" t="n">
        <f aca="false">(J14-I14)/I14</f>
        <v>0.0927061131716799</v>
      </c>
      <c r="P14" s="75" t="n">
        <f aca="false">(L14-K14)/K14</f>
        <v>-0.00257998205482286</v>
      </c>
      <c r="Q14" s="90" t="n">
        <f aca="false">(N14-M14)/M14</f>
        <v>0.0506159316266668</v>
      </c>
      <c r="Z14" s="83" t="s">
        <v>74</v>
      </c>
      <c r="AA14" s="79" t="n">
        <v>6213.62544883715</v>
      </c>
      <c r="AB14" s="81" t="n">
        <v>20031.445423733</v>
      </c>
      <c r="AC14" s="81" t="n">
        <v>3088.56312878</v>
      </c>
      <c r="AD14" s="81" t="n">
        <v>22362.0214948569</v>
      </c>
      <c r="AE14" s="81" t="n">
        <v>8147.60341022</v>
      </c>
      <c r="AF14" s="81" t="n">
        <f aca="false">AB14-AD14</f>
        <v>-2330.57607112395</v>
      </c>
      <c r="AG14" s="81" t="n">
        <f aca="false">AC14-AE14</f>
        <v>-5059.04028144</v>
      </c>
      <c r="AH14" s="84" t="n">
        <f aca="false">(AB14+AC14+AD14+AE14)/(AB14+AD14+AA14)</f>
        <v>1.10332938765802</v>
      </c>
      <c r="AI14" s="127"/>
      <c r="AJ14" s="127"/>
      <c r="AK14" s="127"/>
      <c r="AT14" s="54"/>
      <c r="AU14" s="55" t="s">
        <v>65</v>
      </c>
      <c r="AV14" s="92" t="n">
        <v>2163.62818865706</v>
      </c>
      <c r="AW14" s="92" t="n">
        <v>2133.54867988516</v>
      </c>
      <c r="AX14" s="57" t="n">
        <f aca="false">(AW14-AV14)/AV14</f>
        <v>-0.0139023464981597</v>
      </c>
      <c r="AY14" s="92" t="n">
        <v>2044.65241560444</v>
      </c>
      <c r="AZ14" s="92" t="n">
        <v>2277.4895432916</v>
      </c>
      <c r="BA14" s="57" t="n">
        <f aca="false">(AZ14-AY14)/AY14</f>
        <v>0.113876141445947</v>
      </c>
      <c r="BB14" s="92" t="n">
        <v>1137.74029832297</v>
      </c>
      <c r="BC14" s="92" t="n">
        <v>1014.53915548928</v>
      </c>
      <c r="BD14" s="58" t="n">
        <f aca="false">(BC14-BB14)/BB14</f>
        <v>-0.10828582147902</v>
      </c>
    </row>
    <row r="15" customFormat="false" ht="12.75" hidden="false" customHeight="true" outlineLevel="0" collapsed="false">
      <c r="H15" s="73" t="s">
        <v>75</v>
      </c>
      <c r="I15" s="74" t="n">
        <v>52741.9970306071</v>
      </c>
      <c r="J15" s="74" t="n">
        <v>58372.7149537917</v>
      </c>
      <c r="K15" s="74" t="n">
        <v>28609.3086927854</v>
      </c>
      <c r="L15" s="74" t="n">
        <v>32007.8243860609</v>
      </c>
      <c r="M15" s="74" t="n">
        <v>42787.9477340378</v>
      </c>
      <c r="N15" s="74" t="n">
        <v>43022.2052792477</v>
      </c>
      <c r="O15" s="75" t="n">
        <f aca="false">(J15-I15)/I15</f>
        <v>0.106759664787</v>
      </c>
      <c r="P15" s="75" t="n">
        <f aca="false">(L15-K15)/K15</f>
        <v>0.118790556240618</v>
      </c>
      <c r="Q15" s="90" t="n">
        <f aca="false">(N15-M15)/M15</f>
        <v>0.00547484882111995</v>
      </c>
      <c r="Z15" s="83" t="s">
        <v>75</v>
      </c>
      <c r="AA15" s="79" t="n">
        <v>43022.2052792477</v>
      </c>
      <c r="AB15" s="81" t="n">
        <v>58372.7149537917</v>
      </c>
      <c r="AC15" s="81" t="n">
        <v>49678.31192331</v>
      </c>
      <c r="AD15" s="81" t="n">
        <v>32007.8243860609</v>
      </c>
      <c r="AE15" s="81" t="n">
        <v>80214.93905536</v>
      </c>
      <c r="AF15" s="81" t="n">
        <f aca="false">AB15-AD15</f>
        <v>26364.8905677308</v>
      </c>
      <c r="AG15" s="81" t="n">
        <f aca="false">AC15-AE15</f>
        <v>-30536.62713205</v>
      </c>
      <c r="AH15" s="84" t="n">
        <f aca="false">(AB15+AC15+AD15+AE15)/(AB15+AD15+AA15)</f>
        <v>1.65119384123214</v>
      </c>
      <c r="AI15" s="127"/>
      <c r="AJ15" s="127"/>
      <c r="AK15" s="127"/>
      <c r="AT15" s="54"/>
      <c r="AU15" s="55" t="s">
        <v>66</v>
      </c>
      <c r="AV15" s="92" t="n">
        <v>2146.79945833671</v>
      </c>
      <c r="AW15" s="92" t="n">
        <v>2117.52146829553</v>
      </c>
      <c r="AX15" s="57" t="n">
        <f aca="false">(AW15-AV15)/AV15</f>
        <v>-0.0136379715988311</v>
      </c>
      <c r="AY15" s="92" t="n">
        <v>1999.81604721046</v>
      </c>
      <c r="AZ15" s="92" t="n">
        <v>2245.83545330795</v>
      </c>
      <c r="BA15" s="57" t="n">
        <f aca="false">(AZ15-AY15)/AY15</f>
        <v>0.123021018078474</v>
      </c>
      <c r="BB15" s="92" t="n">
        <v>1161.78181711511</v>
      </c>
      <c r="BC15" s="92" t="n">
        <v>1037.76356951793</v>
      </c>
      <c r="BD15" s="58" t="n">
        <f aca="false">(BC15-BB15)/BB15</f>
        <v>-0.106748311748539</v>
      </c>
    </row>
    <row r="16" customFormat="false" ht="13.5" hidden="false" customHeight="false" outlineLevel="0" collapsed="false">
      <c r="H16" s="73" t="s">
        <v>76</v>
      </c>
      <c r="I16" s="74" t="n">
        <v>27159.9601607702</v>
      </c>
      <c r="J16" s="74" t="n">
        <v>27658.5703332414</v>
      </c>
      <c r="K16" s="74" t="n">
        <v>25644.8065535496</v>
      </c>
      <c r="L16" s="74" t="n">
        <v>31707.1707379198</v>
      </c>
      <c r="M16" s="74" t="n">
        <v>20032.2869578096</v>
      </c>
      <c r="N16" s="74" t="n">
        <v>20259.6352175183</v>
      </c>
      <c r="O16" s="75" t="n">
        <f aca="false">(J16-I16)/I16</f>
        <v>0.0183582807014359</v>
      </c>
      <c r="P16" s="75" t="n">
        <f aca="false">(L16-K16)/K16</f>
        <v>0.236397345080814</v>
      </c>
      <c r="Q16" s="90" t="n">
        <f aca="false">(N16-M16)/M16</f>
        <v>0.0113490916033488</v>
      </c>
      <c r="Z16" s="83" t="s">
        <v>76</v>
      </c>
      <c r="AA16" s="79" t="n">
        <v>20259.6352175183</v>
      </c>
      <c r="AB16" s="81" t="n">
        <v>27658.5703332414</v>
      </c>
      <c r="AC16" s="81" t="n">
        <v>19650.24152653</v>
      </c>
      <c r="AD16" s="81" t="n">
        <v>31707.1707379198</v>
      </c>
      <c r="AE16" s="81" t="n">
        <v>23498.94567253</v>
      </c>
      <c r="AF16" s="81" t="n">
        <f aca="false">AB16-AD16</f>
        <v>-4048.60040467842</v>
      </c>
      <c r="AG16" s="81" t="n">
        <f aca="false">AC16-AE16</f>
        <v>-3848.704146</v>
      </c>
      <c r="AH16" s="84" t="n">
        <f aca="false">(AB16+AC16+AD16+AE16)/(AB16+AD16+AA16)</f>
        <v>1.28746554237378</v>
      </c>
      <c r="AI16" s="127"/>
      <c r="AJ16" s="127"/>
      <c r="AK16" s="127"/>
      <c r="AT16" s="85" t="s">
        <v>69</v>
      </c>
      <c r="AU16" s="86" t="s">
        <v>48</v>
      </c>
      <c r="AV16" s="74" t="n">
        <v>224.598826903514</v>
      </c>
      <c r="AW16" s="74" t="n">
        <v>269.333375476172</v>
      </c>
      <c r="AX16" s="88" t="n">
        <f aca="false">(AW16-AV16)/AV16</f>
        <v>0.199175343831498</v>
      </c>
      <c r="AY16" s="74" t="n">
        <v>1224.81573776141</v>
      </c>
      <c r="AZ16" s="74" t="n">
        <v>1710.05805276291</v>
      </c>
      <c r="BA16" s="88" t="n">
        <f aca="false">(AZ16-AY16)/AY16</f>
        <v>0.396175767539017</v>
      </c>
      <c r="BB16" s="74" t="n">
        <v>539.859652777672</v>
      </c>
      <c r="BC16" s="74" t="n">
        <v>502.538364244122</v>
      </c>
      <c r="BD16" s="89" t="n">
        <f aca="false">(BC16-BB16)/BB16</f>
        <v>-0.0691314647085129</v>
      </c>
    </row>
    <row r="17" customFormat="false" ht="13.5" hidden="false" customHeight="false" outlineLevel="0" collapsed="false">
      <c r="H17" s="73" t="s">
        <v>77</v>
      </c>
      <c r="I17" s="74" t="n">
        <v>3542.10425051666</v>
      </c>
      <c r="J17" s="74" t="n">
        <v>3398.51169927712</v>
      </c>
      <c r="K17" s="74" t="n">
        <v>7218.84686889915</v>
      </c>
      <c r="L17" s="74" t="n">
        <v>8406.78776847676</v>
      </c>
      <c r="M17" s="74" t="n">
        <v>2137.61277827226</v>
      </c>
      <c r="N17" s="74" t="n">
        <v>3099.26401913914</v>
      </c>
      <c r="O17" s="75" t="n">
        <f aca="false">(J17-I17)/I17</f>
        <v>-0.0405387704832799</v>
      </c>
      <c r="P17" s="75" t="n">
        <f aca="false">(L17-K17)/K17</f>
        <v>0.164561033244188</v>
      </c>
      <c r="Q17" s="90" t="n">
        <f aca="false">(N17-M17)/M17</f>
        <v>0.449871581346056</v>
      </c>
      <c r="Z17" s="83" t="s">
        <v>77</v>
      </c>
      <c r="AA17" s="79" t="n">
        <v>3099.26401913914</v>
      </c>
      <c r="AB17" s="81" t="n">
        <v>3398.51169927712</v>
      </c>
      <c r="AC17" s="81" t="n">
        <v>1082.37720039</v>
      </c>
      <c r="AD17" s="81" t="n">
        <v>8406.78776847676</v>
      </c>
      <c r="AE17" s="81" t="n">
        <v>990.75973892</v>
      </c>
      <c r="AF17" s="81" t="n">
        <f aca="false">AB17-AD17</f>
        <v>-5008.27606919965</v>
      </c>
      <c r="AG17" s="81" t="n">
        <f aca="false">AC17-AE17</f>
        <v>91.61746147</v>
      </c>
      <c r="AH17" s="84" t="n">
        <f aca="false">(AB17+AC17+AD17+AE17)/(AB17+AD17+AA17)</f>
        <v>0.931153496663521</v>
      </c>
      <c r="AI17" s="127"/>
      <c r="AJ17" s="127"/>
      <c r="AK17" s="127"/>
      <c r="AT17" s="85"/>
      <c r="AU17" s="86" t="s">
        <v>56</v>
      </c>
      <c r="AV17" s="74" t="n">
        <v>241.819413155337</v>
      </c>
      <c r="AW17" s="74" t="n">
        <v>290.37688100957</v>
      </c>
      <c r="AX17" s="88" t="n">
        <f aca="false">(AW17-AV17)/AV17</f>
        <v>0.200800536320221</v>
      </c>
      <c r="AY17" s="74" t="n">
        <v>1338.47118569503</v>
      </c>
      <c r="AZ17" s="74" t="n">
        <v>1843.51485006702</v>
      </c>
      <c r="BA17" s="88" t="n">
        <f aca="false">(AZ17-AY17)/AY17</f>
        <v>0.377328753707711</v>
      </c>
      <c r="BB17" s="74" t="n">
        <v>517.40797386314</v>
      </c>
      <c r="BC17" s="74" t="n">
        <v>478.92880213567</v>
      </c>
      <c r="BD17" s="89" t="n">
        <f aca="false">(BC17-BB17)/BB17</f>
        <v>-0.0743691123276886</v>
      </c>
    </row>
    <row r="18" customFormat="false" ht="13.5" hidden="false" customHeight="false" outlineLevel="0" collapsed="false">
      <c r="H18" s="73" t="s">
        <v>78</v>
      </c>
      <c r="I18" s="74" t="n">
        <v>16186.6309887311</v>
      </c>
      <c r="J18" s="74" t="n">
        <v>18752.7964244337</v>
      </c>
      <c r="K18" s="74" t="n">
        <v>13086.103297847</v>
      </c>
      <c r="L18" s="74" t="n">
        <v>10880.2388414524</v>
      </c>
      <c r="M18" s="74" t="n">
        <v>10532.881215355</v>
      </c>
      <c r="N18" s="74" t="n">
        <v>9877.11836456615</v>
      </c>
      <c r="O18" s="75" t="n">
        <f aca="false">(J18-I18)/I18</f>
        <v>0.15853610535071</v>
      </c>
      <c r="P18" s="75" t="n">
        <f aca="false">(L18-K18)/K18</f>
        <v>-0.16856541677747</v>
      </c>
      <c r="Q18" s="90" t="n">
        <f aca="false">(N18-M18)/M18</f>
        <v>-0.0622586391492656</v>
      </c>
      <c r="Z18" s="83" t="s">
        <v>78</v>
      </c>
      <c r="AA18" s="79" t="n">
        <v>9877.11836456615</v>
      </c>
      <c r="AB18" s="81" t="n">
        <v>18752.7964244337</v>
      </c>
      <c r="AC18" s="81" t="n">
        <v>16669.17293278</v>
      </c>
      <c r="AD18" s="81" t="n">
        <v>10880.2388414524</v>
      </c>
      <c r="AE18" s="81" t="n">
        <v>16150.59903487</v>
      </c>
      <c r="AF18" s="81" t="n">
        <f aca="false">AB18-AD18</f>
        <v>7872.55758298132</v>
      </c>
      <c r="AG18" s="81" t="n">
        <f aca="false">AC18-AE18</f>
        <v>518.573897909995</v>
      </c>
      <c r="AH18" s="84" t="n">
        <f aca="false">(AB18+AC18+AD18+AE18)/(AB18+AD18+AA18)</f>
        <v>1.58067740808279</v>
      </c>
      <c r="AI18" s="127"/>
      <c r="AJ18" s="127"/>
      <c r="AK18" s="127"/>
      <c r="AT18" s="85"/>
      <c r="AU18" s="86" t="s">
        <v>65</v>
      </c>
      <c r="AV18" s="74" t="n">
        <v>231.673052117032</v>
      </c>
      <c r="AW18" s="74" t="n">
        <v>277.184351121327</v>
      </c>
      <c r="AX18" s="88" t="n">
        <f aca="false">(AW18-AV18)/AV18</f>
        <v>0.196446235711973</v>
      </c>
      <c r="AY18" s="74" t="n">
        <v>1253.35614883903</v>
      </c>
      <c r="AZ18" s="74" t="n">
        <v>1733.00883594714</v>
      </c>
      <c r="BA18" s="88" t="n">
        <f aca="false">(AZ18-AY18)/AY18</f>
        <v>0.382694645534231</v>
      </c>
      <c r="BB18" s="74" t="n">
        <v>506.624005165991</v>
      </c>
      <c r="BC18" s="74" t="n">
        <v>466.645660115901</v>
      </c>
      <c r="BD18" s="89" t="n">
        <f aca="false">(BC18-BB18)/BB18</f>
        <v>-0.0789112727435633</v>
      </c>
    </row>
    <row r="19" customFormat="false" ht="13.5" hidden="false" customHeight="false" outlineLevel="0" collapsed="false">
      <c r="H19" s="73" t="s">
        <v>110</v>
      </c>
      <c r="I19" s="74" t="n">
        <v>23109.5254373337</v>
      </c>
      <c r="J19" s="74" t="n">
        <v>26632.4508308494</v>
      </c>
      <c r="K19" s="74" t="n">
        <v>35365.5650311398</v>
      </c>
      <c r="L19" s="74" t="n">
        <v>36784.1506429831</v>
      </c>
      <c r="M19" s="74" t="n">
        <v>14254.2373446256</v>
      </c>
      <c r="N19" s="74" t="n">
        <v>16895.1688927863</v>
      </c>
      <c r="O19" s="75" t="n">
        <f aca="false">(J19-I19)/I19</f>
        <v>0.152444731202673</v>
      </c>
      <c r="P19" s="75" t="n">
        <f aca="false">(L19-K19)/K19</f>
        <v>0.040112058455568</v>
      </c>
      <c r="Q19" s="90" t="n">
        <f aca="false">(N19-M19)/M19</f>
        <v>0.185273437246115</v>
      </c>
      <c r="Z19" s="83" t="s">
        <v>79</v>
      </c>
      <c r="AA19" s="79" t="n">
        <v>16895.1688927863</v>
      </c>
      <c r="AB19" s="81" t="n">
        <v>26632.4508308494</v>
      </c>
      <c r="AC19" s="81" t="n">
        <v>20289.29711478</v>
      </c>
      <c r="AD19" s="81" t="n">
        <v>36784.1506429831</v>
      </c>
      <c r="AE19" s="81" t="n">
        <v>62353.70031824</v>
      </c>
      <c r="AF19" s="81" t="n">
        <f aca="false">AB19-AD19</f>
        <v>-10151.6998121337</v>
      </c>
      <c r="AG19" s="81" t="n">
        <f aca="false">AC19-AE19</f>
        <v>-42064.40320346</v>
      </c>
      <c r="AH19" s="84" t="n">
        <f aca="false">(AB19+AC19+AD19+AE19)/(AB19+AD19+AA19)</f>
        <v>1.81865744261518</v>
      </c>
      <c r="AI19" s="127"/>
      <c r="AJ19" s="127"/>
      <c r="AK19" s="127"/>
      <c r="AT19" s="85"/>
      <c r="AU19" s="86" t="s">
        <v>66</v>
      </c>
      <c r="AV19" s="74" t="n">
        <v>227.424761570887</v>
      </c>
      <c r="AW19" s="74" t="n">
        <v>272.774549830658</v>
      </c>
      <c r="AX19" s="88" t="n">
        <f aca="false">(AW19-AV19)/AV19</f>
        <v>0.199405675734372</v>
      </c>
      <c r="AY19" s="74" t="n">
        <v>1307.77829765694</v>
      </c>
      <c r="AZ19" s="74" t="n">
        <v>1823.13932783012</v>
      </c>
      <c r="BA19" s="88" t="n">
        <f aca="false">(AZ19-AY19)/AY19</f>
        <v>0.394073698192211</v>
      </c>
      <c r="BB19" s="74" t="n">
        <v>557.738537642375</v>
      </c>
      <c r="BC19" s="74" t="n">
        <v>510.140201057878</v>
      </c>
      <c r="BD19" s="89" t="n">
        <f aca="false">(BC19-BB19)/BB19</f>
        <v>-0.0853416670572934</v>
      </c>
    </row>
    <row r="20" customFormat="false" ht="13.5" hidden="false" customHeight="false" outlineLevel="0" collapsed="false">
      <c r="H20" s="73" t="s">
        <v>80</v>
      </c>
      <c r="I20" s="74" t="n">
        <v>9658.14297591641</v>
      </c>
      <c r="J20" s="74" t="n">
        <v>11336.3115226698</v>
      </c>
      <c r="K20" s="74" t="n">
        <v>9572.00770603231</v>
      </c>
      <c r="L20" s="74" t="n">
        <v>11472.7588284694</v>
      </c>
      <c r="M20" s="74" t="n">
        <v>4000.24066877667</v>
      </c>
      <c r="N20" s="74" t="n">
        <v>4749.75618692731</v>
      </c>
      <c r="O20" s="75" t="n">
        <f aca="false">(J20-I20)/I20</f>
        <v>0.173756854805122</v>
      </c>
      <c r="P20" s="75" t="n">
        <f aca="false">(L20-K20)/K20</f>
        <v>0.198573923132054</v>
      </c>
      <c r="Q20" s="90" t="n">
        <f aca="false">(N20-M20)/M20</f>
        <v>0.18736760615452</v>
      </c>
      <c r="Z20" s="83" t="s">
        <v>111</v>
      </c>
      <c r="AA20" s="79" t="n">
        <v>4749.75618692731</v>
      </c>
      <c r="AB20" s="81" t="n">
        <v>11336.3115226698</v>
      </c>
      <c r="AC20" s="81" t="n">
        <v>4410.82868719</v>
      </c>
      <c r="AD20" s="81" t="n">
        <v>11472.7588284694</v>
      </c>
      <c r="AE20" s="81" t="n">
        <v>8924.09728398</v>
      </c>
      <c r="AF20" s="81" t="n">
        <f aca="false">AB20-AD20</f>
        <v>-136.447305799575</v>
      </c>
      <c r="AG20" s="81" t="n">
        <f aca="false">AC20-AE20</f>
        <v>-4513.26859679</v>
      </c>
      <c r="AH20" s="84" t="n">
        <f aca="false">(AB20+AC20+AD20+AE20)/(AB20+AD20+AA20)</f>
        <v>1.31152160170478</v>
      </c>
      <c r="AI20" s="127"/>
      <c r="AJ20" s="127"/>
      <c r="AK20" s="127"/>
      <c r="AT20" s="54" t="s">
        <v>71</v>
      </c>
      <c r="AU20" s="55" t="s">
        <v>48</v>
      </c>
      <c r="AV20" s="92" t="n">
        <v>633.965413756563</v>
      </c>
      <c r="AW20" s="92" t="n">
        <v>528.59321949666</v>
      </c>
      <c r="AX20" s="57" t="n">
        <f aca="false">(AW20-AV20)/AV20</f>
        <v>-0.166211266377326</v>
      </c>
      <c r="AY20" s="92" t="n">
        <v>1937.14120526972</v>
      </c>
      <c r="AZ20" s="92" t="n">
        <v>2667.22112632759</v>
      </c>
      <c r="BA20" s="57" t="n">
        <f aca="false">(AZ20-AY20)/AY20</f>
        <v>0.376885236384311</v>
      </c>
      <c r="BB20" s="92" t="n">
        <v>861.929599123783</v>
      </c>
      <c r="BC20" s="92" t="n">
        <v>904.488234662392</v>
      </c>
      <c r="BD20" s="58" t="n">
        <f aca="false">(BC20-BB20)/BB20</f>
        <v>0.0493759995965726</v>
      </c>
    </row>
    <row r="21" customFormat="false" ht="13.5" hidden="false" customHeight="false" outlineLevel="0" collapsed="false">
      <c r="H21" s="73" t="s">
        <v>81</v>
      </c>
      <c r="I21" s="74" t="n">
        <v>10639.7100928291</v>
      </c>
      <c r="J21" s="74" t="n">
        <v>10573.8813680387</v>
      </c>
      <c r="K21" s="74" t="n">
        <v>8236.49906909107</v>
      </c>
      <c r="L21" s="74" t="n">
        <v>9314.96315217517</v>
      </c>
      <c r="M21" s="74" t="n">
        <v>4005.63595538309</v>
      </c>
      <c r="N21" s="74" t="n">
        <v>3652.85164701395</v>
      </c>
      <c r="O21" s="75" t="n">
        <f aca="false">(J21-I21)/I21</f>
        <v>-0.00618707880346672</v>
      </c>
      <c r="P21" s="75" t="n">
        <f aca="false">(L21-K21)/K21</f>
        <v>0.130937194800547</v>
      </c>
      <c r="Q21" s="90" t="n">
        <f aca="false">(N21-M21)/M21</f>
        <v>-0.0880719846482911</v>
      </c>
      <c r="Z21" s="83" t="s">
        <v>81</v>
      </c>
      <c r="AA21" s="79" t="n">
        <v>3652.85164701395</v>
      </c>
      <c r="AB21" s="81" t="n">
        <v>10573.8813680387</v>
      </c>
      <c r="AC21" s="81" t="n">
        <v>5728.84355846</v>
      </c>
      <c r="AD21" s="81" t="n">
        <v>9314.96315217517</v>
      </c>
      <c r="AE21" s="81" t="n">
        <v>5275.20692296</v>
      </c>
      <c r="AF21" s="81" t="n">
        <f aca="false">AB21-AD21</f>
        <v>1258.91821586352</v>
      </c>
      <c r="AG21" s="81" t="n">
        <f aca="false">AC21-AE21</f>
        <v>453.636635500001</v>
      </c>
      <c r="AH21" s="84" t="n">
        <f aca="false">(AB21+AC21+AD21+AE21)/(AB21+AD21+AA21)</f>
        <v>1.31226292201662</v>
      </c>
      <c r="AI21" s="127"/>
      <c r="AJ21" s="127"/>
      <c r="AK21" s="127"/>
      <c r="AT21" s="54"/>
      <c r="AU21" s="55" t="s">
        <v>56</v>
      </c>
      <c r="AV21" s="92" t="n">
        <v>696.683752979592</v>
      </c>
      <c r="AW21" s="92" t="n">
        <v>548.323627570231</v>
      </c>
      <c r="AX21" s="57" t="n">
        <f aca="false">(AW21-AV21)/AV21</f>
        <v>-0.212951894995184</v>
      </c>
      <c r="AY21" s="92" t="n">
        <v>2114.02804750358</v>
      </c>
      <c r="AZ21" s="92" t="n">
        <v>2929.79872453995</v>
      </c>
      <c r="BA21" s="57" t="n">
        <f aca="false">(AZ21-AY21)/AY21</f>
        <v>0.385884509905013</v>
      </c>
      <c r="BB21" s="92" t="n">
        <v>893.841308381738</v>
      </c>
      <c r="BC21" s="92" t="n">
        <v>956.887256835083</v>
      </c>
      <c r="BD21" s="58" t="n">
        <f aca="false">(BC21-BB21)/BB21</f>
        <v>0.0705337153946118</v>
      </c>
    </row>
    <row r="22" customFormat="false" ht="13.5" hidden="false" customHeight="false" outlineLevel="0" collapsed="false">
      <c r="H22" s="73" t="s">
        <v>83</v>
      </c>
      <c r="I22" s="74" t="n">
        <v>25949.5249032525</v>
      </c>
      <c r="J22" s="74" t="n">
        <v>29171.1201401883</v>
      </c>
      <c r="K22" s="74" t="n">
        <v>20594.9657222579</v>
      </c>
      <c r="L22" s="74" t="n">
        <v>19913.7878149302</v>
      </c>
      <c r="M22" s="74" t="n">
        <v>13222.6977719966</v>
      </c>
      <c r="N22" s="74" t="n">
        <v>12080.2637721713</v>
      </c>
      <c r="O22" s="75" t="n">
        <f aca="false">(J22-I22)/I22</f>
        <v>0.124148524836075</v>
      </c>
      <c r="P22" s="75" t="n">
        <f aca="false">(L22-K22)/K22</f>
        <v>-0.0330749716466667</v>
      </c>
      <c r="Q22" s="90" t="n">
        <f aca="false">(N22-M22)/M22</f>
        <v>-0.0863994639766194</v>
      </c>
      <c r="Z22" s="83" t="s">
        <v>83</v>
      </c>
      <c r="AA22" s="79" t="n">
        <v>12080.2637721713</v>
      </c>
      <c r="AB22" s="81" t="n">
        <v>29171.1201401883</v>
      </c>
      <c r="AC22" s="81" t="n">
        <v>19072.43449456</v>
      </c>
      <c r="AD22" s="81" t="n">
        <v>19913.7878149302</v>
      </c>
      <c r="AE22" s="81" t="n">
        <v>18900.4177143</v>
      </c>
      <c r="AF22" s="81" t="n">
        <f aca="false">AB22-AD22</f>
        <v>9257.33232525811</v>
      </c>
      <c r="AG22" s="81" t="n">
        <f aca="false">AC22-AE22</f>
        <v>172.016780260004</v>
      </c>
      <c r="AH22" s="84" t="n">
        <f aca="false">(AB22+AC22+AD22+AE22)/(AB22+AD22+AA22)</f>
        <v>1.42332241871458</v>
      </c>
      <c r="AI22" s="127"/>
      <c r="AJ22" s="127"/>
      <c r="AK22" s="127"/>
      <c r="AT22" s="54"/>
      <c r="AU22" s="55" t="s">
        <v>65</v>
      </c>
      <c r="AV22" s="92" t="n">
        <v>643.130256184014</v>
      </c>
      <c r="AW22" s="92" t="n">
        <v>479.374815467956</v>
      </c>
      <c r="AX22" s="57" t="n">
        <f aca="false">(AW22-AV22)/AV22</f>
        <v>-0.25462251097887</v>
      </c>
      <c r="AY22" s="92" t="n">
        <v>1912.39900477417</v>
      </c>
      <c r="AZ22" s="92" t="n">
        <v>2634.56869031903</v>
      </c>
      <c r="BA22" s="57" t="n">
        <f aca="false">(AZ22-AY22)/AY22</f>
        <v>0.377625005943851</v>
      </c>
      <c r="BB22" s="92" t="n">
        <v>871.051216468078</v>
      </c>
      <c r="BC22" s="92" t="n">
        <v>842.498300161921</v>
      </c>
      <c r="BD22" s="58" t="n">
        <f aca="false">(BC22-BB22)/BB22</f>
        <v>-0.0327798363245877</v>
      </c>
    </row>
    <row r="23" customFormat="false" ht="13.5" hidden="false" customHeight="false" outlineLevel="0" collapsed="false">
      <c r="H23" s="93" t="s">
        <v>112</v>
      </c>
      <c r="I23" s="94" t="n">
        <v>3763.8645468875</v>
      </c>
      <c r="J23" s="94" t="n">
        <v>3672.02258202195</v>
      </c>
      <c r="K23" s="94" t="n">
        <v>4830.22818876025</v>
      </c>
      <c r="L23" s="94" t="n">
        <v>5803.6566834566</v>
      </c>
      <c r="M23" s="94" t="n">
        <v>934.219578464628</v>
      </c>
      <c r="N23" s="94" t="n">
        <v>1091.57404474999</v>
      </c>
      <c r="O23" s="95" t="n">
        <f aca="false">(J23-I23)/I23</f>
        <v>-0.0244009750407995</v>
      </c>
      <c r="P23" s="95" t="n">
        <f aca="false">(L23-K23)/K23</f>
        <v>0.20152846959932</v>
      </c>
      <c r="Q23" s="96" t="n">
        <f aca="false">(N23-M23)/M23</f>
        <v>0.168434134664539</v>
      </c>
      <c r="Z23" s="97" t="s">
        <v>112</v>
      </c>
      <c r="AA23" s="128" t="n">
        <v>1091.57404474999</v>
      </c>
      <c r="AB23" s="98" t="n">
        <v>3672.02258202195</v>
      </c>
      <c r="AC23" s="98" t="n">
        <v>1144.76256212</v>
      </c>
      <c r="AD23" s="98" t="n">
        <v>5803.6566834566</v>
      </c>
      <c r="AE23" s="98" t="n">
        <v>927.31031548</v>
      </c>
      <c r="AF23" s="98" t="n">
        <f aca="false">AB23-AD23</f>
        <v>-2131.63410143465</v>
      </c>
      <c r="AG23" s="98" t="n">
        <f aca="false">AC23-AE23</f>
        <v>217.45224664</v>
      </c>
      <c r="AH23" s="99" t="n">
        <f aca="false">(AB23+AC23+AD23+AE23)/(AB23+AD23+AA23)</f>
        <v>1.09278653629898</v>
      </c>
      <c r="AI23" s="127"/>
      <c r="AJ23" s="127"/>
      <c r="AK23" s="127"/>
      <c r="AT23" s="54"/>
      <c r="AU23" s="55" t="s">
        <v>66</v>
      </c>
      <c r="AV23" s="92" t="n">
        <v>885.206656652031</v>
      </c>
      <c r="AW23" s="92" t="n">
        <v>651.756860936429</v>
      </c>
      <c r="AX23" s="57" t="n">
        <f aca="false">(AW23-AV23)/AV23</f>
        <v>-0.263723497740675</v>
      </c>
      <c r="AY23" s="92" t="n">
        <v>2027.23184654827</v>
      </c>
      <c r="AZ23" s="92" t="n">
        <v>2826.42961861794</v>
      </c>
      <c r="BA23" s="57" t="n">
        <f aca="false">(AZ23-AY23)/AY23</f>
        <v>0.394231066086717</v>
      </c>
      <c r="BB23" s="92" t="n">
        <v>900.782749339226</v>
      </c>
      <c r="BC23" s="92" t="n">
        <v>934.417783700548</v>
      </c>
      <c r="BD23" s="58" t="n">
        <f aca="false">(BC23-BB23)/BB23</f>
        <v>0.0373397851879335</v>
      </c>
    </row>
    <row r="24" customFormat="false" ht="13.5" hidden="false" customHeight="false" outlineLevel="0" collapsed="false">
      <c r="I24" s="110"/>
      <c r="K24" s="129" t="n">
        <v>1000000</v>
      </c>
      <c r="Z24" s="100"/>
      <c r="AA24" s="101"/>
      <c r="AB24" s="102"/>
      <c r="AC24" s="102"/>
      <c r="AD24" s="102"/>
      <c r="AE24" s="102"/>
      <c r="AF24" s="102"/>
      <c r="AG24" s="102"/>
      <c r="AH24" s="103"/>
      <c r="AI24" s="130"/>
      <c r="AJ24" s="130"/>
      <c r="AK24" s="130"/>
      <c r="AT24" s="85" t="s">
        <v>72</v>
      </c>
      <c r="AU24" s="86" t="s">
        <v>48</v>
      </c>
      <c r="AV24" s="74" t="n">
        <v>1036.5527270332</v>
      </c>
      <c r="AW24" s="74" t="n">
        <v>1198.53948395952</v>
      </c>
      <c r="AX24" s="88" t="n">
        <f aca="false">(AW24-AV24)/AV24</f>
        <v>0.156274497863656</v>
      </c>
      <c r="AY24" s="74" t="n">
        <v>1129.48016458855</v>
      </c>
      <c r="AZ24" s="74" t="n">
        <v>1412.56681018761</v>
      </c>
      <c r="BA24" s="88" t="n">
        <f aca="false">(AZ24-AY24)/AY24</f>
        <v>0.250634455101022</v>
      </c>
      <c r="BB24" s="74" t="n">
        <v>470.900109586986</v>
      </c>
      <c r="BC24" s="74" t="n">
        <v>499.916518854657</v>
      </c>
      <c r="BD24" s="89" t="n">
        <f aca="false">(BC24-BB24)/BB24</f>
        <v>0.0616190327352461</v>
      </c>
    </row>
    <row r="25" customFormat="false" ht="13.5" hidden="false" customHeight="false" outlineLevel="0" collapsed="false">
      <c r="Z25" s="104" t="s">
        <v>85</v>
      </c>
      <c r="AA25" s="105" t="n">
        <f aca="false">SUM(AA7:AA23)</f>
        <v>174344.518845268</v>
      </c>
      <c r="AB25" s="105" t="n">
        <f aca="false">SUM(AB7:AB23)</f>
        <v>293831.071227072</v>
      </c>
      <c r="AC25" s="105" t="n">
        <f aca="false">SUM(AC7:AC23)</f>
        <v>184543.91763934</v>
      </c>
      <c r="AD25" s="105" t="n">
        <f aca="false">SUM(AD7:AD23)</f>
        <v>293831.071227072</v>
      </c>
      <c r="AE25" s="105" t="n">
        <f aca="false">SUM(AE7:AE23)</f>
        <v>282844.53336364</v>
      </c>
      <c r="AF25" s="105" t="n">
        <f aca="false">SUM(AF7:AF23)</f>
        <v>0</v>
      </c>
      <c r="AG25" s="105" t="n">
        <f aca="false">SUM(AG7:AG23)</f>
        <v>-98300.6157243</v>
      </c>
      <c r="AH25" s="117" t="n">
        <f aca="false">AVERAGE(AH7:AH23)</f>
        <v>1.28784928615566</v>
      </c>
      <c r="AI25" s="130"/>
      <c r="AJ25" s="130"/>
      <c r="AK25" s="130"/>
      <c r="AT25" s="85"/>
      <c r="AU25" s="86" t="s">
        <v>56</v>
      </c>
      <c r="AV25" s="74" t="n">
        <v>1105.4136515215</v>
      </c>
      <c r="AW25" s="74" t="n">
        <v>1281.27143169097</v>
      </c>
      <c r="AX25" s="88" t="n">
        <f aca="false">(AW25-AV25)/AV25</f>
        <v>0.159087758620867</v>
      </c>
      <c r="AY25" s="74" t="n">
        <v>1221.46471353392</v>
      </c>
      <c r="AZ25" s="74" t="n">
        <v>1524.43881262723</v>
      </c>
      <c r="BA25" s="88" t="n">
        <f aca="false">(AZ25-AY25)/AY25</f>
        <v>0.24804163045918</v>
      </c>
      <c r="BB25" s="74" t="n">
        <v>460.602230103532</v>
      </c>
      <c r="BC25" s="74" t="n">
        <v>501.453312763612</v>
      </c>
      <c r="BD25" s="89" t="n">
        <f aca="false">(BC25-BB25)/BB25</f>
        <v>0.0886905880826894</v>
      </c>
    </row>
    <row r="26" customFormat="false" ht="12.75" hidden="false" customHeight="true" outlineLevel="0" collapsed="false">
      <c r="Z26" s="131" t="s">
        <v>113</v>
      </c>
      <c r="AA26" s="131"/>
      <c r="AB26" s="131"/>
      <c r="AC26" s="131"/>
      <c r="AD26" s="131"/>
      <c r="AE26" s="131"/>
      <c r="AF26" s="131"/>
      <c r="AG26" s="131"/>
      <c r="AH26" s="131"/>
      <c r="AI26" s="132"/>
      <c r="AJ26" s="132"/>
      <c r="AK26" s="132"/>
      <c r="AT26" s="85"/>
      <c r="AU26" s="86" t="s">
        <v>65</v>
      </c>
      <c r="AV26" s="74" t="n">
        <v>1124.77142109198</v>
      </c>
      <c r="AW26" s="74" t="n">
        <v>1301.11031843775</v>
      </c>
      <c r="AX26" s="88" t="n">
        <f aca="false">(AW26-AV26)/AV26</f>
        <v>0.15677754078653</v>
      </c>
      <c r="AY26" s="74" t="n">
        <v>1214.1553521442</v>
      </c>
      <c r="AZ26" s="74" t="n">
        <v>1515.22933129124</v>
      </c>
      <c r="BA26" s="88" t="n">
        <f aca="false">(AZ26-AY26)/AY26</f>
        <v>0.247969898263296</v>
      </c>
      <c r="BB26" s="74" t="n">
        <v>465.124895895355</v>
      </c>
      <c r="BC26" s="74" t="n">
        <v>514.102836686748</v>
      </c>
      <c r="BD26" s="89" t="n">
        <f aca="false">(BC26-BB26)/BB26</f>
        <v>0.105300621883744</v>
      </c>
    </row>
    <row r="27" customFormat="false" ht="13.5" hidden="false" customHeight="false" outlineLevel="0" collapsed="false">
      <c r="Z27" s="131"/>
      <c r="AA27" s="131"/>
      <c r="AB27" s="131"/>
      <c r="AC27" s="131"/>
      <c r="AD27" s="131"/>
      <c r="AE27" s="131"/>
      <c r="AF27" s="131"/>
      <c r="AG27" s="131"/>
      <c r="AH27" s="131"/>
      <c r="AI27" s="132"/>
      <c r="AJ27" s="132"/>
      <c r="AK27" s="132"/>
      <c r="AT27" s="85"/>
      <c r="AU27" s="86" t="s">
        <v>66</v>
      </c>
      <c r="AV27" s="74" t="n">
        <v>1240.72189321658</v>
      </c>
      <c r="AW27" s="74" t="n">
        <v>1439.46081277746</v>
      </c>
      <c r="AX27" s="88" t="n">
        <f aca="false">(AW27-AV27)/AV27</f>
        <v>0.160180069883067</v>
      </c>
      <c r="AY27" s="74" t="n">
        <v>1316.51162198592</v>
      </c>
      <c r="AZ27" s="74" t="n">
        <v>1659.56931311167</v>
      </c>
      <c r="BA27" s="88" t="n">
        <f aca="false">(AZ27-AY27)/AY27</f>
        <v>0.260580829972669</v>
      </c>
      <c r="BB27" s="74" t="n">
        <v>498.846451708959</v>
      </c>
      <c r="BC27" s="74" t="n">
        <v>554.946875136345</v>
      </c>
      <c r="BD27" s="89" t="n">
        <f aca="false">(BC27-BB27)/BB27</f>
        <v>0.112460303636913</v>
      </c>
    </row>
    <row r="28" customFormat="false" ht="13.5" hidden="false" customHeight="false" outlineLevel="0" collapsed="false"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54" t="s">
        <v>73</v>
      </c>
      <c r="AU28" s="55" t="s">
        <v>48</v>
      </c>
      <c r="AV28" s="92" t="n">
        <v>4725.25297936536</v>
      </c>
      <c r="AW28" s="92" t="n">
        <v>4753.14948312481</v>
      </c>
      <c r="AX28" s="57" t="n">
        <f aca="false">(AW28-AV28)/AV28</f>
        <v>0.0059037058716794</v>
      </c>
      <c r="AY28" s="92" t="n">
        <v>5543.76954629705</v>
      </c>
      <c r="AZ28" s="92" t="n">
        <v>5907.68897437589</v>
      </c>
      <c r="BA28" s="57" t="n">
        <f aca="false">(AZ28-AY28)/AY28</f>
        <v>0.0656447612116059</v>
      </c>
      <c r="BB28" s="92" t="n">
        <v>2847.30191247837</v>
      </c>
      <c r="BC28" s="92" t="n">
        <v>3334.57119351432</v>
      </c>
      <c r="BD28" s="58" t="n">
        <f aca="false">(BC28-BB28)/BB28</f>
        <v>0.171133689371151</v>
      </c>
    </row>
    <row r="29" customFormat="false" ht="13.5" hidden="false" customHeight="false" outlineLevel="0" collapsed="false">
      <c r="AT29" s="54"/>
      <c r="AU29" s="55" t="s">
        <v>56</v>
      </c>
      <c r="AV29" s="92" t="n">
        <v>4869.36167117281</v>
      </c>
      <c r="AW29" s="92" t="n">
        <v>4896.30919162946</v>
      </c>
      <c r="AX29" s="57" t="n">
        <f aca="false">(AW29-AV29)/AV29</f>
        <v>0.00553409713149587</v>
      </c>
      <c r="AY29" s="92" t="n">
        <v>6538.67960632272</v>
      </c>
      <c r="AZ29" s="92" t="n">
        <v>6956.71915847856</v>
      </c>
      <c r="BA29" s="57" t="n">
        <f aca="false">(AZ29-AY29)/AY29</f>
        <v>0.0639333286420102</v>
      </c>
      <c r="BB29" s="92" t="n">
        <v>2987.56489433338</v>
      </c>
      <c r="BC29" s="92" t="n">
        <v>3582.02823376377</v>
      </c>
      <c r="BD29" s="58" t="n">
        <f aca="false">(BC29-BB29)/BB29</f>
        <v>0.198979222361974</v>
      </c>
    </row>
    <row r="30" customFormat="false" ht="13.5" hidden="false" customHeight="false" outlineLevel="0" collapsed="false">
      <c r="A30" s="21" t="s">
        <v>86</v>
      </c>
      <c r="S30" s="21" t="s">
        <v>114</v>
      </c>
      <c r="Z30" s="21" t="s">
        <v>115</v>
      </c>
      <c r="AJ30" s="21" t="s">
        <v>89</v>
      </c>
      <c r="AT30" s="54"/>
      <c r="AU30" s="55" t="s">
        <v>65</v>
      </c>
      <c r="AV30" s="92" t="n">
        <v>4610.91398089359</v>
      </c>
      <c r="AW30" s="92" t="n">
        <v>4633.47825531505</v>
      </c>
      <c r="AX30" s="57" t="n">
        <f aca="false">(AW30-AV30)/AV30</f>
        <v>0.0048936663132221</v>
      </c>
      <c r="AY30" s="92" t="n">
        <v>5848.14580368049</v>
      </c>
      <c r="AZ30" s="92" t="n">
        <v>6213.43762867735</v>
      </c>
      <c r="BA30" s="57" t="n">
        <f aca="false">(AZ30-AY30)/AY30</f>
        <v>0.0624628450212316</v>
      </c>
      <c r="BB30" s="92" t="n">
        <v>2725.25898019757</v>
      </c>
      <c r="BC30" s="92" t="n">
        <v>3277.35397967018</v>
      </c>
      <c r="BD30" s="58" t="n">
        <f aca="false">(BC30-BB30)/BB30</f>
        <v>0.202584416191001</v>
      </c>
    </row>
    <row r="31" customFormat="false" ht="13.5" hidden="false" customHeight="false" outlineLevel="0" collapsed="false">
      <c r="A31" s="21" t="s">
        <v>103</v>
      </c>
      <c r="AJ31" s="21" t="s">
        <v>103</v>
      </c>
      <c r="AT31" s="54"/>
      <c r="AU31" s="55" t="s">
        <v>66</v>
      </c>
      <c r="AV31" s="92" t="n">
        <v>5161.79175425732</v>
      </c>
      <c r="AW31" s="92" t="n">
        <v>5180.51998459057</v>
      </c>
      <c r="AX31" s="57" t="n">
        <f aca="false">(AW31-AV31)/AV31</f>
        <v>0.00362824213468162</v>
      </c>
      <c r="AY31" s="92" t="n">
        <v>6618.40120039631</v>
      </c>
      <c r="AZ31" s="92" t="n">
        <v>7052.62742866918</v>
      </c>
      <c r="BA31" s="57" t="n">
        <f aca="false">(AZ31-AY31)/AY31</f>
        <v>0.065608931088502</v>
      </c>
      <c r="BB31" s="92" t="n">
        <v>2857.96171592954</v>
      </c>
      <c r="BC31" s="92" t="n">
        <v>3461.41155030401</v>
      </c>
      <c r="BD31" s="58" t="n">
        <f aca="false">(BC31-BB31)/BB31</f>
        <v>0.211146927200248</v>
      </c>
    </row>
    <row r="32" customFormat="false" ht="12.75" hidden="false" customHeight="true" outlineLevel="0" collapsed="false">
      <c r="Z32" s="122" t="n">
        <v>2008</v>
      </c>
      <c r="AA32" s="115" t="s">
        <v>51</v>
      </c>
      <c r="AB32" s="64" t="s">
        <v>52</v>
      </c>
      <c r="AC32" s="64" t="n">
        <v>0</v>
      </c>
      <c r="AD32" s="64" t="s">
        <v>53</v>
      </c>
      <c r="AE32" s="64" t="n">
        <v>0</v>
      </c>
      <c r="AF32" s="64" t="s">
        <v>54</v>
      </c>
      <c r="AG32" s="64" t="n">
        <v>0</v>
      </c>
      <c r="AH32" s="65" t="s">
        <v>55</v>
      </c>
      <c r="AI32" s="123"/>
      <c r="AJ32" s="123"/>
      <c r="AK32" s="123"/>
      <c r="AT32" s="85" t="s">
        <v>74</v>
      </c>
      <c r="AU32" s="86" t="s">
        <v>48</v>
      </c>
      <c r="AV32" s="74" t="n">
        <v>4399.1712490808</v>
      </c>
      <c r="AW32" s="74" t="n">
        <v>4718.80705401912</v>
      </c>
      <c r="AX32" s="88" t="n">
        <f aca="false">(AW32-AV32)/AV32</f>
        <v>0.0726581864720791</v>
      </c>
      <c r="AY32" s="74" t="n">
        <v>5206.73938277437</v>
      </c>
      <c r="AZ32" s="74" t="n">
        <v>5214.78440815163</v>
      </c>
      <c r="BA32" s="88" t="n">
        <f aca="false">(AZ32-AY32)/AY32</f>
        <v>0.00154511773796036</v>
      </c>
      <c r="BB32" s="74" t="n">
        <v>1459.7263900351</v>
      </c>
      <c r="BC32" s="74" t="n">
        <v>1494.60223664793</v>
      </c>
      <c r="BD32" s="89" t="n">
        <f aca="false">(BC32-BB32)/BB32</f>
        <v>0.0238920436397642</v>
      </c>
    </row>
    <row r="33" customFormat="false" ht="13.5" hidden="false" customHeight="false" outlineLevel="0" collapsed="false">
      <c r="Z33" s="124" t="n">
        <v>0</v>
      </c>
      <c r="AA33" s="115" t="n">
        <v>0</v>
      </c>
      <c r="AB33" s="71" t="s">
        <v>108</v>
      </c>
      <c r="AC33" s="116" t="s">
        <v>91</v>
      </c>
      <c r="AD33" s="71" t="s">
        <v>108</v>
      </c>
      <c r="AE33" s="116" t="s">
        <v>91</v>
      </c>
      <c r="AF33" s="71" t="s">
        <v>108</v>
      </c>
      <c r="AG33" s="116" t="s">
        <v>91</v>
      </c>
      <c r="AH33" s="65" t="n">
        <v>0</v>
      </c>
      <c r="AI33" s="125"/>
      <c r="AJ33" s="125"/>
      <c r="AK33" s="125"/>
      <c r="AT33" s="85"/>
      <c r="AU33" s="86" t="s">
        <v>56</v>
      </c>
      <c r="AV33" s="74" t="n">
        <v>4847.68138738665</v>
      </c>
      <c r="AW33" s="74" t="n">
        <v>5182.94063857201</v>
      </c>
      <c r="AX33" s="88" t="n">
        <f aca="false">(AW33-AV33)/AV33</f>
        <v>0.0691586811083917</v>
      </c>
      <c r="AY33" s="74" t="n">
        <v>5935.8474800654</v>
      </c>
      <c r="AZ33" s="74" t="n">
        <v>5918.43142220278</v>
      </c>
      <c r="BA33" s="88" t="n">
        <f aca="false">(AZ33-AY33)/AY33</f>
        <v>-0.00293404739948449</v>
      </c>
      <c r="BB33" s="74" t="n">
        <v>1543.69765325995</v>
      </c>
      <c r="BC33" s="74" t="n">
        <v>1620.98555188981</v>
      </c>
      <c r="BD33" s="89" t="n">
        <f aca="false">(BC33-BB33)/BB33</f>
        <v>0.0500667332535251</v>
      </c>
    </row>
    <row r="34" customFormat="false" ht="13.5" hidden="false" customHeight="false" outlineLevel="0" collapsed="false">
      <c r="Z34" s="78" t="s">
        <v>47</v>
      </c>
      <c r="AA34" s="126" t="n">
        <v>20787.2785605487</v>
      </c>
      <c r="AB34" s="80" t="n">
        <v>30643.8014994203</v>
      </c>
      <c r="AC34" s="80" t="n">
        <v>16810.43096208</v>
      </c>
      <c r="AD34" s="80" t="n">
        <v>25796.1307658055</v>
      </c>
      <c r="AE34" s="80" t="n">
        <v>27234.57950428</v>
      </c>
      <c r="AF34" s="81" t="n">
        <f aca="false">AB34-AD34</f>
        <v>4847.67073361483</v>
      </c>
      <c r="AG34" s="81" t="n">
        <f aca="false">AC34-AE34</f>
        <v>-10424.1485422</v>
      </c>
      <c r="AH34" s="82" t="n">
        <f aca="false">(AB34+AC34+AD34+AE34)/(AA34+AB34+AD34)</f>
        <v>1.30115980697893</v>
      </c>
      <c r="AI34" s="127"/>
      <c r="AJ34" s="127"/>
      <c r="AK34" s="127"/>
      <c r="AT34" s="85"/>
      <c r="AU34" s="86" t="s">
        <v>65</v>
      </c>
      <c r="AV34" s="74" t="n">
        <v>4615.57175884177</v>
      </c>
      <c r="AW34" s="74" t="n">
        <v>4922.15106756018</v>
      </c>
      <c r="AX34" s="88" t="n">
        <f aca="false">(AW34-AV34)/AV34</f>
        <v>0.0664228235930067</v>
      </c>
      <c r="AY34" s="74" t="n">
        <v>5247.88627857473</v>
      </c>
      <c r="AZ34" s="74" t="n">
        <v>5224.13039807274</v>
      </c>
      <c r="BA34" s="88" t="n">
        <f aca="false">(AZ34-AY34)/AY34</f>
        <v>-0.00452675215142842</v>
      </c>
      <c r="BB34" s="74" t="n">
        <v>1369.87717037348</v>
      </c>
      <c r="BC34" s="74" t="n">
        <v>1450.72470821628</v>
      </c>
      <c r="BD34" s="89" t="n">
        <f aca="false">(BC34-BB34)/BB34</f>
        <v>0.0590180927102774</v>
      </c>
    </row>
    <row r="35" customFormat="false" ht="13.5" hidden="false" customHeight="false" outlineLevel="0" collapsed="false">
      <c r="Z35" s="83" t="s">
        <v>67</v>
      </c>
      <c r="AA35" s="79" t="n">
        <v>6100.77583434032</v>
      </c>
      <c r="AB35" s="81" t="n">
        <v>15775.6294194039</v>
      </c>
      <c r="AC35" s="81" t="n">
        <v>8480.77623242</v>
      </c>
      <c r="AD35" s="81" t="n">
        <v>19626.5768239803</v>
      </c>
      <c r="AE35" s="81" t="n">
        <v>8010.51812402</v>
      </c>
      <c r="AF35" s="81" t="n">
        <f aca="false">AB35-AD35</f>
        <v>-3850.9474045764</v>
      </c>
      <c r="AG35" s="81" t="n">
        <f aca="false">AC35-AE35</f>
        <v>470.258108399999</v>
      </c>
      <c r="AH35" s="84" t="n">
        <f aca="false">(AB35+AC35+AD35+AE35)/(AA35+AB35+AD35)</f>
        <v>1.25035595039029</v>
      </c>
      <c r="AI35" s="127"/>
      <c r="AJ35" s="127"/>
      <c r="AK35" s="127"/>
      <c r="AT35" s="85"/>
      <c r="AU35" s="86" t="s">
        <v>66</v>
      </c>
      <c r="AV35" s="74" t="n">
        <v>4880.3897311014</v>
      </c>
      <c r="AW35" s="74" t="n">
        <v>5207.54666358168</v>
      </c>
      <c r="AX35" s="88" t="n">
        <f aca="false">(AW35-AV35)/AV35</f>
        <v>0.0670350014047863</v>
      </c>
      <c r="AY35" s="74" t="n">
        <v>6029.39120111772</v>
      </c>
      <c r="AZ35" s="74" t="n">
        <v>6004.67526642978</v>
      </c>
      <c r="BA35" s="88" t="n">
        <f aca="false">(AZ35-AY35)/AY35</f>
        <v>-0.00409924217280086</v>
      </c>
      <c r="BB35" s="74" t="n">
        <v>1540.96798955648</v>
      </c>
      <c r="BC35" s="74" t="n">
        <v>1647.31295208313</v>
      </c>
      <c r="BD35" s="89" t="n">
        <f aca="false">(BC35-BB35)/BB35</f>
        <v>0.0690117920991075</v>
      </c>
    </row>
    <row r="36" customFormat="false" ht="13.5" hidden="false" customHeight="false" outlineLevel="0" collapsed="false">
      <c r="Z36" s="83" t="s">
        <v>68</v>
      </c>
      <c r="AA36" s="79" t="n">
        <v>3395.16820560851</v>
      </c>
      <c r="AB36" s="81" t="n">
        <v>8469.13901392118</v>
      </c>
      <c r="AC36" s="81" t="n">
        <v>3187.13970027</v>
      </c>
      <c r="AD36" s="81" t="n">
        <v>8930.05292748098</v>
      </c>
      <c r="AE36" s="81" t="n">
        <v>4786.59880368</v>
      </c>
      <c r="AF36" s="81" t="n">
        <f aca="false">AB36-AD36</f>
        <v>-460.913913559798</v>
      </c>
      <c r="AG36" s="81" t="n">
        <f aca="false">AC36-AE36</f>
        <v>-1599.45910341</v>
      </c>
      <c r="AH36" s="84" t="n">
        <f aca="false">(AB36+AC36+AD36+AE36)/(AB36+AD36+AA36)</f>
        <v>1.22018327402104</v>
      </c>
      <c r="AI36" s="127"/>
      <c r="AJ36" s="127"/>
      <c r="AK36" s="127"/>
      <c r="AT36" s="54" t="s">
        <v>75</v>
      </c>
      <c r="AU36" s="55" t="s">
        <v>48</v>
      </c>
      <c r="AV36" s="92" t="n">
        <v>13029.9189808683</v>
      </c>
      <c r="AW36" s="92" t="n">
        <v>14322.6379562206</v>
      </c>
      <c r="AX36" s="57" t="n">
        <f aca="false">(AW36-AV36)/AV36</f>
        <v>0.0992115896691583</v>
      </c>
      <c r="AY36" s="92" t="n">
        <v>7209.96893908159</v>
      </c>
      <c r="AZ36" s="92" t="n">
        <v>8077.98473241126</v>
      </c>
      <c r="BA36" s="57" t="n">
        <f aca="false">(AZ36-AY36)/AY36</f>
        <v>0.120391058638907</v>
      </c>
      <c r="BB36" s="92" t="n">
        <v>10862.4989403861</v>
      </c>
      <c r="BC36" s="92" t="n">
        <v>10862.4643671879</v>
      </c>
      <c r="BD36" s="58" t="n">
        <f aca="false">(BC36-BB36)/BB36</f>
        <v>-3.18280337504224E-006</v>
      </c>
    </row>
    <row r="37" customFormat="false" ht="13.5" hidden="false" customHeight="false" outlineLevel="0" collapsed="false">
      <c r="Z37" s="83" t="s">
        <v>69</v>
      </c>
      <c r="AA37" s="79" t="n">
        <v>1842.80364718874</v>
      </c>
      <c r="AB37" s="81" t="n">
        <v>1067.04861133719</v>
      </c>
      <c r="AC37" s="81" t="n">
        <v>1506.48635624</v>
      </c>
      <c r="AD37" s="81" t="n">
        <v>7109.09352535692</v>
      </c>
      <c r="AE37" s="81" t="n">
        <v>1863.32477208</v>
      </c>
      <c r="AF37" s="81" t="n">
        <f aca="false">AB37-AD37</f>
        <v>-6042.04491401973</v>
      </c>
      <c r="AG37" s="81" t="n">
        <f aca="false">AC37-AE37</f>
        <v>-356.83841584</v>
      </c>
      <c r="AH37" s="84" t="n">
        <f aca="false">(AB37+AC37+AD37+AE37)/(AB37+AD37+AA37)</f>
        <v>1.15241199164764</v>
      </c>
      <c r="AI37" s="127"/>
      <c r="AJ37" s="127"/>
      <c r="AK37" s="127"/>
      <c r="AT37" s="54"/>
      <c r="AU37" s="55" t="s">
        <v>56</v>
      </c>
      <c r="AV37" s="92" t="n">
        <v>13513.4543134358</v>
      </c>
      <c r="AW37" s="92" t="n">
        <v>14875.6421752333</v>
      </c>
      <c r="AX37" s="57" t="n">
        <f aca="false">(AW37-AV37)/AV37</f>
        <v>0.100802343368502</v>
      </c>
      <c r="AY37" s="92" t="n">
        <v>7190.4932529077</v>
      </c>
      <c r="AZ37" s="92" t="n">
        <v>8045.24556522658</v>
      </c>
      <c r="BA37" s="57" t="n">
        <f aca="false">(AZ37-AY37)/AY37</f>
        <v>0.118872556061885</v>
      </c>
      <c r="BB37" s="92" t="n">
        <v>10736.2816345882</v>
      </c>
      <c r="BC37" s="92" t="n">
        <v>10788.957495199</v>
      </c>
      <c r="BD37" s="58" t="n">
        <f aca="false">(BC37-BB37)/BB37</f>
        <v>0.00490634117133456</v>
      </c>
    </row>
    <row r="38" customFormat="false" ht="13.5" hidden="false" customHeight="false" outlineLevel="0" collapsed="false">
      <c r="Z38" s="83" t="s">
        <v>71</v>
      </c>
      <c r="AA38" s="79" t="n">
        <v>3656.01406418543</v>
      </c>
      <c r="AB38" s="81" t="n">
        <v>2130.13225723768</v>
      </c>
      <c r="AC38" s="81" t="n">
        <v>2275.79850336</v>
      </c>
      <c r="AD38" s="81" t="n">
        <v>10579.9017645386</v>
      </c>
      <c r="AE38" s="81" t="n">
        <v>5506.6479305</v>
      </c>
      <c r="AF38" s="81" t="n">
        <f aca="false">AB38-AD38</f>
        <v>-8449.76950730089</v>
      </c>
      <c r="AG38" s="81" t="n">
        <f aca="false">AC38-AE38</f>
        <v>-3230.84942714</v>
      </c>
      <c r="AH38" s="84" t="n">
        <f aca="false">(AB38+AC38+AD38+AE38)/(AB38+AD38+AA38)</f>
        <v>1.25213370680574</v>
      </c>
      <c r="AI38" s="127"/>
      <c r="AJ38" s="127"/>
      <c r="AK38" s="127"/>
      <c r="AT38" s="54"/>
      <c r="AU38" s="55" t="s">
        <v>65</v>
      </c>
      <c r="AV38" s="92" t="n">
        <v>12778.7279671591</v>
      </c>
      <c r="AW38" s="92" t="n">
        <v>14009.735687417</v>
      </c>
      <c r="AX38" s="57" t="n">
        <f aca="false">(AW38-AV38)/AV38</f>
        <v>0.0963325710838762</v>
      </c>
      <c r="AY38" s="92" t="n">
        <v>6818.31038625356</v>
      </c>
      <c r="AZ38" s="92" t="n">
        <v>7596.08284956151</v>
      </c>
      <c r="BA38" s="57" t="n">
        <f aca="false">(AZ38-AY38)/AY38</f>
        <v>0.114071143618811</v>
      </c>
      <c r="BB38" s="92" t="n">
        <v>10402.1994608119</v>
      </c>
      <c r="BC38" s="92" t="n">
        <v>10495.9071706674</v>
      </c>
      <c r="BD38" s="58" t="n">
        <f aca="false">(BC38-BB38)/BB38</f>
        <v>0.00900845154992882</v>
      </c>
    </row>
    <row r="39" customFormat="false" ht="13.5" hidden="false" customHeight="false" outlineLevel="0" collapsed="false">
      <c r="Z39" s="83" t="s">
        <v>72</v>
      </c>
      <c r="AA39" s="79" t="n">
        <v>1878.70864607685</v>
      </c>
      <c r="AB39" s="81" t="n">
        <v>5069.14477700318</v>
      </c>
      <c r="AC39" s="81" t="n">
        <v>2410.85982488</v>
      </c>
      <c r="AD39" s="81" t="n">
        <v>5994.93462922408</v>
      </c>
      <c r="AE39" s="81" t="n">
        <v>2632.20391416</v>
      </c>
      <c r="AF39" s="81" t="n">
        <f aca="false">AB39-AD39</f>
        <v>-925.7898522209</v>
      </c>
      <c r="AG39" s="81" t="n">
        <f aca="false">AC39-AE39</f>
        <v>-221.34408928</v>
      </c>
      <c r="AH39" s="84" t="n">
        <f aca="false">(AB39+AC39+AD39+AE39)/(AB39+AD39+AA39)</f>
        <v>1.24448790169285</v>
      </c>
      <c r="AI39" s="127"/>
      <c r="AJ39" s="127"/>
      <c r="AK39" s="127"/>
      <c r="AT39" s="54"/>
      <c r="AU39" s="55" t="s">
        <v>66</v>
      </c>
      <c r="AV39" s="92" t="n">
        <v>13774.4211788395</v>
      </c>
      <c r="AW39" s="92" t="n">
        <v>15164.6991349208</v>
      </c>
      <c r="AX39" s="57" t="n">
        <f aca="false">(AW39-AV39)/AV39</f>
        <v>0.100931860441223</v>
      </c>
      <c r="AY39" s="92" t="n">
        <v>7390.53611454255</v>
      </c>
      <c r="AZ39" s="92" t="n">
        <v>8288.51123886158</v>
      </c>
      <c r="BA39" s="57" t="n">
        <f aca="false">(AZ39-AY39)/AY39</f>
        <v>0.121503380864626</v>
      </c>
      <c r="BB39" s="92" t="n">
        <v>10786.9676982515</v>
      </c>
      <c r="BC39" s="92" t="n">
        <v>10874.8762461934</v>
      </c>
      <c r="BD39" s="58" t="n">
        <f aca="false">(BC39-BB39)/BB39</f>
        <v>0.00814951433998785</v>
      </c>
    </row>
    <row r="40" customFormat="false" ht="13.5" hidden="false" customHeight="false" outlineLevel="0" collapsed="false">
      <c r="Z40" s="83" t="s">
        <v>73</v>
      </c>
      <c r="AA40" s="79" t="n">
        <v>13104.2949078604</v>
      </c>
      <c r="AB40" s="81" t="n">
        <v>19352.2616859577</v>
      </c>
      <c r="AC40" s="81" t="n">
        <v>9599.85802233</v>
      </c>
      <c r="AD40" s="81" t="n">
        <v>25183.3404678492</v>
      </c>
      <c r="AE40" s="81" t="n">
        <v>8884.31833224</v>
      </c>
      <c r="AF40" s="81" t="n">
        <f aca="false">AB40-AD40</f>
        <v>-5831.07878189155</v>
      </c>
      <c r="AG40" s="81" t="n">
        <f aca="false">AC40-AE40</f>
        <v>715.539690089996</v>
      </c>
      <c r="AH40" s="84" t="n">
        <f aca="false">(AB40+AC40+AD40+AE40)/(AB40+AD40+AA40)</f>
        <v>1.09333606964901</v>
      </c>
      <c r="AI40" s="127"/>
      <c r="AJ40" s="127"/>
      <c r="AK40" s="127"/>
      <c r="AT40" s="85" t="s">
        <v>92</v>
      </c>
      <c r="AU40" s="86" t="s">
        <v>48</v>
      </c>
      <c r="AV40" s="74" t="n">
        <v>6288.99416566464</v>
      </c>
      <c r="AW40" s="74" t="n">
        <v>6645.37527354863</v>
      </c>
      <c r="AX40" s="88" t="n">
        <f aca="false">(AW40-AV40)/AV40</f>
        <v>0.0566674254254657</v>
      </c>
      <c r="AY40" s="74" t="n">
        <v>6040.07846362983</v>
      </c>
      <c r="AZ40" s="74" t="n">
        <v>7456.71548785928</v>
      </c>
      <c r="BA40" s="88" t="n">
        <f aca="false">(AZ40-AY40)/AY40</f>
        <v>0.234539506855696</v>
      </c>
      <c r="BB40" s="74" t="n">
        <v>5058.13522530901</v>
      </c>
      <c r="BC40" s="74" t="n">
        <v>5114.9589842232</v>
      </c>
      <c r="BD40" s="89" t="n">
        <f aca="false">(BC40-BB40)/BB40</f>
        <v>0.011234132023569</v>
      </c>
    </row>
    <row r="41" customFormat="false" ht="13.5" hidden="false" customHeight="false" outlineLevel="0" collapsed="false">
      <c r="Z41" s="83" t="s">
        <v>116</v>
      </c>
      <c r="AA41" s="79" t="n">
        <v>5492.05496423705</v>
      </c>
      <c r="AB41" s="81" t="n">
        <v>18883.9076383211</v>
      </c>
      <c r="AC41" s="81" t="n">
        <v>3104.44799463</v>
      </c>
      <c r="AD41" s="81" t="n">
        <v>21557.4384754565</v>
      </c>
      <c r="AE41" s="81" t="n">
        <v>6678.6463767</v>
      </c>
      <c r="AF41" s="81" t="n">
        <f aca="false">AB41-AD41</f>
        <v>-2673.53083713541</v>
      </c>
      <c r="AG41" s="81" t="n">
        <f aca="false">AC41-AE41</f>
        <v>-3574.19838207</v>
      </c>
      <c r="AH41" s="84" t="n">
        <f aca="false">(AB41+AC41+AD41+AE41)/(AB41+AD41+AA41)</f>
        <v>1.09341871723814</v>
      </c>
      <c r="AI41" s="127"/>
      <c r="AJ41" s="127"/>
      <c r="AK41" s="127"/>
      <c r="AT41" s="85"/>
      <c r="AU41" s="86" t="s">
        <v>56</v>
      </c>
      <c r="AV41" s="74" t="n">
        <v>6861.0114793126</v>
      </c>
      <c r="AW41" s="74" t="n">
        <v>7251.54892084686</v>
      </c>
      <c r="AX41" s="88" t="n">
        <f aca="false">(AW41-AV41)/AV41</f>
        <v>0.0569212633897811</v>
      </c>
      <c r="AY41" s="74" t="n">
        <v>6819.70275155245</v>
      </c>
      <c r="AZ41" s="74" t="n">
        <v>8454.38414038895</v>
      </c>
      <c r="BA41" s="88" t="n">
        <f aca="false">(AZ41-AY41)/AY41</f>
        <v>0.239699800473618</v>
      </c>
      <c r="BB41" s="74" t="n">
        <v>5202.46896102234</v>
      </c>
      <c r="BC41" s="74" t="n">
        <v>5257.91868153894</v>
      </c>
      <c r="BD41" s="89" t="n">
        <f aca="false">(BC41-BB41)/BB41</f>
        <v>0.010658347206306</v>
      </c>
    </row>
    <row r="42" customFormat="false" ht="13.5" hidden="false" customHeight="false" outlineLevel="0" collapsed="false">
      <c r="Z42" s="83" t="s">
        <v>75</v>
      </c>
      <c r="AA42" s="79" t="n">
        <v>41865.6412062494</v>
      </c>
      <c r="AB42" s="81" t="n">
        <v>58265.3092199043</v>
      </c>
      <c r="AC42" s="81" t="n">
        <v>50314.16782534</v>
      </c>
      <c r="AD42" s="81" t="n">
        <v>32020.6736730438</v>
      </c>
      <c r="AE42" s="81" t="n">
        <v>76233.20086081</v>
      </c>
      <c r="AF42" s="81" t="n">
        <f aca="false">AB42-AD42</f>
        <v>26244.6355468605</v>
      </c>
      <c r="AG42" s="81" t="n">
        <f aca="false">AC42-AE42</f>
        <v>-25919.03303547</v>
      </c>
      <c r="AH42" s="84" t="n">
        <f aca="false">(AB42+AC42+AD42+AE42)/(AB42+AD42+AA42)</f>
        <v>1.64079218138353</v>
      </c>
      <c r="AI42" s="127"/>
      <c r="AJ42" s="127"/>
      <c r="AK42" s="127"/>
      <c r="AT42" s="85"/>
      <c r="AU42" s="86" t="s">
        <v>65</v>
      </c>
      <c r="AV42" s="74" t="n">
        <v>6401.0474416708</v>
      </c>
      <c r="AW42" s="74" t="n">
        <v>6755.44700840282</v>
      </c>
      <c r="AX42" s="88" t="n">
        <f aca="false">(AW42-AV42)/AV42</f>
        <v>0.0553658709705663</v>
      </c>
      <c r="AY42" s="74" t="n">
        <v>6278.11009021544</v>
      </c>
      <c r="AZ42" s="74" t="n">
        <v>7739.76084951937</v>
      </c>
      <c r="BA42" s="88" t="n">
        <f aca="false">(AZ42-AY42)/AY42</f>
        <v>0.232817000387098</v>
      </c>
      <c r="BB42" s="74" t="n">
        <v>4800.06595503376</v>
      </c>
      <c r="BC42" s="74" t="n">
        <v>4852.93261449997</v>
      </c>
      <c r="BD42" s="89" t="n">
        <f aca="false">(BC42-BB42)/BB42</f>
        <v>0.0110137360530997</v>
      </c>
    </row>
    <row r="43" customFormat="false" ht="13.5" hidden="false" customHeight="false" outlineLevel="0" collapsed="false">
      <c r="Z43" s="83" t="s">
        <v>76</v>
      </c>
      <c r="AA43" s="79" t="n">
        <v>19282.978347876</v>
      </c>
      <c r="AB43" s="81" t="n">
        <v>26531.2573374113</v>
      </c>
      <c r="AC43" s="81" t="n">
        <v>19361.84659839</v>
      </c>
      <c r="AD43" s="81" t="n">
        <v>30796.887681809</v>
      </c>
      <c r="AE43" s="81" t="n">
        <v>22966.69103638</v>
      </c>
      <c r="AF43" s="81" t="n">
        <f aca="false">AB43-AD43</f>
        <v>-4265.63034439772</v>
      </c>
      <c r="AG43" s="81" t="n">
        <f aca="false">AC43-AE43</f>
        <v>-3604.84443799</v>
      </c>
      <c r="AH43" s="84" t="n">
        <f aca="false">(AB43+AC43+AD43+AE43)/(AB43+AD43+AA43)</f>
        <v>1.30081218332313</v>
      </c>
      <c r="AI43" s="127"/>
      <c r="AJ43" s="127"/>
      <c r="AK43" s="127"/>
      <c r="AT43" s="85"/>
      <c r="AU43" s="86" t="s">
        <v>66</v>
      </c>
      <c r="AV43" s="74" t="n">
        <v>6628.11688928858</v>
      </c>
      <c r="AW43" s="74" t="n">
        <v>7006.19913044309</v>
      </c>
      <c r="AX43" s="88" t="n">
        <f aca="false">(AW43-AV43)/AV43</f>
        <v>0.0570421806781222</v>
      </c>
      <c r="AY43" s="74" t="n">
        <v>6506.91524815193</v>
      </c>
      <c r="AZ43" s="74" t="n">
        <v>8056.31026015222</v>
      </c>
      <c r="BA43" s="88" t="n">
        <f aca="false">(AZ43-AY43)/AY43</f>
        <v>0.238115136422031</v>
      </c>
      <c r="BB43" s="74" t="n">
        <v>4971.61681644444</v>
      </c>
      <c r="BC43" s="74" t="n">
        <v>5033.82493725619</v>
      </c>
      <c r="BD43" s="89" t="n">
        <f aca="false">(BC43-BB43)/BB43</f>
        <v>0.0125126539531336</v>
      </c>
    </row>
    <row r="44" customFormat="false" ht="13.5" hidden="false" customHeight="false" outlineLevel="0" collapsed="false">
      <c r="Z44" s="83" t="s">
        <v>77</v>
      </c>
      <c r="AA44" s="79" t="n">
        <v>2653.94675078642</v>
      </c>
      <c r="AB44" s="81" t="n">
        <v>3469.82913215808</v>
      </c>
      <c r="AC44" s="81" t="n">
        <v>1235.01819119</v>
      </c>
      <c r="AD44" s="81" t="n">
        <v>8553.8053291884</v>
      </c>
      <c r="AE44" s="81" t="n">
        <v>1375.36626603</v>
      </c>
      <c r="AF44" s="81" t="n">
        <f aca="false">AB44-AD44</f>
        <v>-5083.97619703032</v>
      </c>
      <c r="AG44" s="81" t="n">
        <f aca="false">AC44-AE44</f>
        <v>-140.34807484</v>
      </c>
      <c r="AH44" s="84" t="n">
        <f aca="false">(AB44+AC44+AD44+AE44)/(AB44+AD44+AA44)</f>
        <v>0.997032052288669</v>
      </c>
      <c r="AI44" s="127"/>
      <c r="AJ44" s="127"/>
      <c r="AK44" s="127"/>
      <c r="AT44" s="54" t="s">
        <v>77</v>
      </c>
      <c r="AU44" s="55" t="s">
        <v>48</v>
      </c>
      <c r="AV44" s="92" t="n">
        <v>782.917153962314</v>
      </c>
      <c r="AW44" s="92" t="n">
        <v>792.097369747526</v>
      </c>
      <c r="AX44" s="57" t="n">
        <f aca="false">(AW44-AV44)/AV44</f>
        <v>0.0117256541624502</v>
      </c>
      <c r="AY44" s="92" t="n">
        <v>1649.60691206881</v>
      </c>
      <c r="AZ44" s="92" t="n">
        <v>1931.00874259437</v>
      </c>
      <c r="BA44" s="57" t="n">
        <f aca="false">(AZ44-AY44)/AY44</f>
        <v>0.170587203816113</v>
      </c>
      <c r="BB44" s="92" t="n">
        <v>541.671756492</v>
      </c>
      <c r="BC44" s="92" t="n">
        <v>760.308619916112</v>
      </c>
      <c r="BD44" s="58" t="n">
        <f aca="false">(BC44-BB44)/BB44</f>
        <v>0.403633493538705</v>
      </c>
    </row>
    <row r="45" customFormat="false" ht="13.5" hidden="false" customHeight="false" outlineLevel="0" collapsed="false">
      <c r="Z45" s="83" t="s">
        <v>78</v>
      </c>
      <c r="AA45" s="79" t="n">
        <v>9621.14307363284</v>
      </c>
      <c r="AB45" s="81" t="n">
        <v>18613.737272571</v>
      </c>
      <c r="AC45" s="81" t="n">
        <v>15613.99839891</v>
      </c>
      <c r="AD45" s="81" t="n">
        <v>10920.9312152489</v>
      </c>
      <c r="AE45" s="81" t="n">
        <v>15461.93658027</v>
      </c>
      <c r="AF45" s="81" t="n">
        <f aca="false">AB45-AD45</f>
        <v>7692.80605732206</v>
      </c>
      <c r="AG45" s="81" t="n">
        <f aca="false">AC45-AE45</f>
        <v>152.061818640004</v>
      </c>
      <c r="AH45" s="84" t="n">
        <f aca="false">(AB45+AC45+AD45+AE45)/(AB45+AD45+AA45)</f>
        <v>1.54793378172931</v>
      </c>
      <c r="AI45" s="127"/>
      <c r="AJ45" s="127"/>
      <c r="AK45" s="127"/>
      <c r="AT45" s="54"/>
      <c r="AU45" s="55" t="s">
        <v>56</v>
      </c>
      <c r="AV45" s="92" t="n">
        <v>884.655696822658</v>
      </c>
      <c r="AW45" s="92" t="n">
        <v>893.246673581206</v>
      </c>
      <c r="AX45" s="57" t="n">
        <f aca="false">(AW45-AV45)/AV45</f>
        <v>0.00971109640666194</v>
      </c>
      <c r="AY45" s="92" t="n">
        <v>1917.56578608991</v>
      </c>
      <c r="AZ45" s="92" t="n">
        <v>2225.57050766752</v>
      </c>
      <c r="BA45" s="57" t="n">
        <f aca="false">(AZ45-AY45)/AY45</f>
        <v>0.160622766536562</v>
      </c>
      <c r="BB45" s="92" t="n">
        <v>527.079569050766</v>
      </c>
      <c r="BC45" s="92" t="n">
        <v>762.119851615149</v>
      </c>
      <c r="BD45" s="58" t="n">
        <f aca="false">(BC45-BB45)/BB45</f>
        <v>0.44592941249397</v>
      </c>
    </row>
    <row r="46" customFormat="false" ht="13.5" hidden="false" customHeight="false" outlineLevel="0" collapsed="false">
      <c r="Z46" s="83" t="s">
        <v>79</v>
      </c>
      <c r="AA46" s="79" t="n">
        <v>15755.2581212634</v>
      </c>
      <c r="AB46" s="81" t="n">
        <v>25503.497652016</v>
      </c>
      <c r="AC46" s="81" t="n">
        <v>21564.40984777</v>
      </c>
      <c r="AD46" s="81" t="n">
        <v>35160.8589591988</v>
      </c>
      <c r="AE46" s="81" t="n">
        <v>61328.88086138</v>
      </c>
      <c r="AF46" s="81" t="n">
        <f aca="false">AB46-AD46</f>
        <v>-9657.36130718275</v>
      </c>
      <c r="AG46" s="81" t="n">
        <f aca="false">AC46-AE46</f>
        <v>-39764.47101361</v>
      </c>
      <c r="AH46" s="84" t="n">
        <f aca="false">(AB46+AC46+AD46+AE46)/(AB46+AD46+AA46)</f>
        <v>1.87854450487504</v>
      </c>
      <c r="AI46" s="127"/>
      <c r="AJ46" s="127"/>
      <c r="AK46" s="127"/>
      <c r="AT46" s="54"/>
      <c r="AU46" s="55" t="s">
        <v>65</v>
      </c>
      <c r="AV46" s="92" t="n">
        <v>797.899229745924</v>
      </c>
      <c r="AW46" s="92" t="n">
        <v>806.008682067262</v>
      </c>
      <c r="AX46" s="57" t="n">
        <f aca="false">(AW46-AV46)/AV46</f>
        <v>0.0101635043862874</v>
      </c>
      <c r="AY46" s="92" t="n">
        <v>1705.07871023944</v>
      </c>
      <c r="AZ46" s="92" t="n">
        <v>1982.59921727832</v>
      </c>
      <c r="BA46" s="57" t="n">
        <f aca="false">(AZ46-AY46)/AY46</f>
        <v>0.162761112066142</v>
      </c>
      <c r="BB46" s="92" t="n">
        <v>527.524928586812</v>
      </c>
      <c r="BC46" s="92" t="n">
        <v>778.220086496536</v>
      </c>
      <c r="BD46" s="58" t="n">
        <f aca="false">(BC46-BB46)/BB46</f>
        <v>0.475229025823125</v>
      </c>
    </row>
    <row r="47" customFormat="false" ht="13.5" hidden="false" customHeight="false" outlineLevel="0" collapsed="false">
      <c r="Z47" s="83" t="s">
        <v>111</v>
      </c>
      <c r="AA47" s="79" t="n">
        <v>4320.56261330445</v>
      </c>
      <c r="AB47" s="81" t="n">
        <v>10906.3265517953</v>
      </c>
      <c r="AC47" s="81" t="n">
        <v>4570.36324198</v>
      </c>
      <c r="AD47" s="81" t="n">
        <v>11245.1657114594</v>
      </c>
      <c r="AE47" s="81" t="n">
        <v>10400.60075615</v>
      </c>
      <c r="AF47" s="81" t="n">
        <f aca="false">AB47-AD47</f>
        <v>-338.839159664081</v>
      </c>
      <c r="AG47" s="81" t="n">
        <f aca="false">AC47-AE47</f>
        <v>-5830.23751417</v>
      </c>
      <c r="AH47" s="84" t="n">
        <f aca="false">(AB47+AC47+AD47+AE47)/(AB47+AD47+AA47)</f>
        <v>1.40232620529419</v>
      </c>
      <c r="AI47" s="127"/>
      <c r="AJ47" s="127"/>
      <c r="AK47" s="127"/>
      <c r="AT47" s="54"/>
      <c r="AU47" s="55" t="s">
        <v>66</v>
      </c>
      <c r="AV47" s="92" t="n">
        <v>899.657968847283</v>
      </c>
      <c r="AW47" s="92" t="n">
        <v>907.158973881123</v>
      </c>
      <c r="AX47" s="57" t="n">
        <f aca="false">(AW47-AV47)/AV47</f>
        <v>0.00833761862127549</v>
      </c>
      <c r="AY47" s="92" t="n">
        <v>1946.59546050098</v>
      </c>
      <c r="AZ47" s="92" t="n">
        <v>2267.60930093655</v>
      </c>
      <c r="BA47" s="57" t="n">
        <f aca="false">(AZ47-AY47)/AY47</f>
        <v>0.164910402263528</v>
      </c>
      <c r="BB47" s="92" t="n">
        <v>541.336524142685</v>
      </c>
      <c r="BC47" s="92" t="n">
        <v>798.615461111345</v>
      </c>
      <c r="BD47" s="58" t="n">
        <f aca="false">(BC47-BB47)/BB47</f>
        <v>0.475266170846521</v>
      </c>
    </row>
    <row r="48" customFormat="false" ht="13.5" hidden="false" customHeight="false" outlineLevel="0" collapsed="false">
      <c r="Z48" s="83" t="s">
        <v>81</v>
      </c>
      <c r="AA48" s="79" t="n">
        <v>3642.3679370479</v>
      </c>
      <c r="AB48" s="81" t="n">
        <v>11007.8567457566</v>
      </c>
      <c r="AC48" s="81" t="n">
        <v>6382.06144021</v>
      </c>
      <c r="AD48" s="81" t="n">
        <v>9760.30139370893</v>
      </c>
      <c r="AE48" s="81" t="n">
        <v>4959.58109376</v>
      </c>
      <c r="AF48" s="81" t="n">
        <f aca="false">AB48-AD48</f>
        <v>1247.55535204766</v>
      </c>
      <c r="AG48" s="81" t="n">
        <f aca="false">AC48-AE48</f>
        <v>1422.48034645</v>
      </c>
      <c r="AH48" s="84" t="n">
        <f aca="false">(AB48+AC48+AD48+AE48)/(AB48+AD48+AA48)</f>
        <v>1.31540797493627</v>
      </c>
      <c r="AI48" s="127"/>
      <c r="AJ48" s="127"/>
      <c r="AK48" s="127"/>
      <c r="AT48" s="85" t="s">
        <v>78</v>
      </c>
      <c r="AU48" s="86" t="s">
        <v>48</v>
      </c>
      <c r="AV48" s="74" t="n">
        <v>3991.23326081064</v>
      </c>
      <c r="AW48" s="74" t="n">
        <v>4537.44171488296</v>
      </c>
      <c r="AX48" s="88" t="n">
        <f aca="false">(AW48-AV48)/AV48</f>
        <v>0.136852050075714</v>
      </c>
      <c r="AY48" s="74" t="n">
        <v>3175.4830069948</v>
      </c>
      <c r="AZ48" s="74" t="n">
        <v>2652.20016538783</v>
      </c>
      <c r="BA48" s="88" t="n">
        <f aca="false">(AZ48-AY48)/AY48</f>
        <v>-0.164788424455211</v>
      </c>
      <c r="BB48" s="74" t="n">
        <v>2547.87664250832</v>
      </c>
      <c r="BC48" s="74" t="n">
        <v>2392.60182395502</v>
      </c>
      <c r="BD48" s="89" t="n">
        <f aca="false">(BC48-BB48)/BB48</f>
        <v>-0.0609428321460793</v>
      </c>
    </row>
    <row r="49" customFormat="false" ht="13.5" hidden="false" customHeight="false" outlineLevel="0" collapsed="false">
      <c r="Z49" s="83" t="s">
        <v>83</v>
      </c>
      <c r="AA49" s="79" t="n">
        <v>11749.7900135258</v>
      </c>
      <c r="AB49" s="81" t="n">
        <v>28905.5802587693</v>
      </c>
      <c r="AC49" s="81" t="n">
        <v>19888.35535036</v>
      </c>
      <c r="AD49" s="81" t="n">
        <v>19311.6789869503</v>
      </c>
      <c r="AE49" s="81" t="n">
        <v>20844.63635267</v>
      </c>
      <c r="AF49" s="81" t="n">
        <f aca="false">AB49-AD49</f>
        <v>9593.90127181902</v>
      </c>
      <c r="AG49" s="81" t="n">
        <f aca="false">AC49-AE49</f>
        <v>-956.281002309988</v>
      </c>
      <c r="AH49" s="84" t="n">
        <f aca="false">(AB49+AC49+AD49+AE49)/(AB49+AD49+AA49)</f>
        <v>1.4833187900276</v>
      </c>
      <c r="AI49" s="127"/>
      <c r="AJ49" s="127"/>
      <c r="AK49" s="127"/>
      <c r="AT49" s="85"/>
      <c r="AU49" s="86" t="s">
        <v>56</v>
      </c>
      <c r="AV49" s="74" t="n">
        <v>4248.74705905673</v>
      </c>
      <c r="AW49" s="74" t="n">
        <v>4834.98319914045</v>
      </c>
      <c r="AX49" s="88" t="n">
        <f aca="false">(AW49-AV49)/AV49</f>
        <v>0.137978592732202</v>
      </c>
      <c r="AY49" s="74" t="n">
        <v>3353.19197474083</v>
      </c>
      <c r="AZ49" s="74" t="n">
        <v>2787.56351727126</v>
      </c>
      <c r="BA49" s="88" t="n">
        <f aca="false">(AZ49-AY49)/AY49</f>
        <v>-0.168683589168286</v>
      </c>
      <c r="BB49" s="74" t="n">
        <v>2788.85791716425</v>
      </c>
      <c r="BC49" s="74" t="n">
        <v>2611.90472266784</v>
      </c>
      <c r="BD49" s="89" t="n">
        <f aca="false">(BC49-BB49)/BB49</f>
        <v>-0.0634500572464926</v>
      </c>
    </row>
    <row r="50" customFormat="false" ht="13.5" hidden="false" customHeight="false" outlineLevel="0" collapsed="false">
      <c r="Z50" s="97" t="s">
        <v>112</v>
      </c>
      <c r="AA50" s="128" t="n">
        <v>1013.1937246184</v>
      </c>
      <c r="AB50" s="98" t="n">
        <v>3602.08662815372</v>
      </c>
      <c r="AC50" s="98" t="n">
        <v>1259.48001457</v>
      </c>
      <c r="AD50" s="98" t="n">
        <v>5648.77337083819</v>
      </c>
      <c r="AE50" s="98" t="n">
        <v>920.94973741</v>
      </c>
      <c r="AF50" s="98" t="n">
        <f aca="false">AB50-AD50</f>
        <v>-2046.68674268446</v>
      </c>
      <c r="AG50" s="98" t="n">
        <f aca="false">AC50-AE50</f>
        <v>338.53027716</v>
      </c>
      <c r="AH50" s="99" t="n">
        <f aca="false">(AB50+AC50+AD50+AE50)/(AB50+AD50+AA50)</f>
        <v>1.1137207636274</v>
      </c>
      <c r="AI50" s="127"/>
      <c r="AJ50" s="127"/>
      <c r="AK50" s="127"/>
      <c r="AT50" s="85"/>
      <c r="AU50" s="86" t="s">
        <v>65</v>
      </c>
      <c r="AV50" s="74" t="n">
        <v>3805.26438667862</v>
      </c>
      <c r="AW50" s="74" t="n">
        <v>4322.08435171323</v>
      </c>
      <c r="AX50" s="88" t="n">
        <f aca="false">(AW50-AV50)/AV50</f>
        <v>0.135817097714388</v>
      </c>
      <c r="AY50" s="74" t="n">
        <v>3084.51448759726</v>
      </c>
      <c r="AZ50" s="74" t="n">
        <v>2569.70827840417</v>
      </c>
      <c r="BA50" s="88" t="n">
        <f aca="false">(AZ50-AY50)/AY50</f>
        <v>-0.166900240301386</v>
      </c>
      <c r="BB50" s="74" t="n">
        <v>2475.24680982885</v>
      </c>
      <c r="BC50" s="74" t="n">
        <v>2321.99185796054</v>
      </c>
      <c r="BD50" s="89" t="n">
        <f aca="false">(BC50-BB50)/BB50</f>
        <v>-0.0619150184376576</v>
      </c>
    </row>
    <row r="51" customFormat="false" ht="13.5" hidden="false" customHeight="false" outlineLevel="0" collapsed="false">
      <c r="Z51" s="100"/>
      <c r="AA51" s="101"/>
      <c r="AB51" s="102"/>
      <c r="AC51" s="102"/>
      <c r="AD51" s="102"/>
      <c r="AE51" s="102"/>
      <c r="AF51" s="102"/>
      <c r="AG51" s="102"/>
      <c r="AH51" s="103"/>
      <c r="AI51" s="130"/>
      <c r="AJ51" s="130"/>
      <c r="AK51" s="130"/>
      <c r="AT51" s="85"/>
      <c r="AU51" s="86" t="s">
        <v>66</v>
      </c>
      <c r="AV51" s="74" t="n">
        <v>4441.64766349655</v>
      </c>
      <c r="AW51" s="74" t="n">
        <v>5058.28715869705</v>
      </c>
      <c r="AX51" s="88" t="n">
        <f aca="false">(AW51-AV51)/AV51</f>
        <v>0.1388312495537</v>
      </c>
      <c r="AY51" s="74" t="n">
        <v>3472.91382851408</v>
      </c>
      <c r="AZ51" s="74" t="n">
        <v>2870.76688038912</v>
      </c>
      <c r="BA51" s="88" t="n">
        <f aca="false">(AZ51-AY51)/AY51</f>
        <v>-0.1733837860246</v>
      </c>
      <c r="BB51" s="74" t="n">
        <v>2720.8998458536</v>
      </c>
      <c r="BC51" s="74" t="n">
        <v>2550.61995998275</v>
      </c>
      <c r="BD51" s="89" t="n">
        <f aca="false">(BC51-BB51)/BB51</f>
        <v>-0.0625821954197786</v>
      </c>
    </row>
    <row r="52" customFormat="false" ht="13.5" hidden="false" customHeight="false" outlineLevel="0" collapsed="false">
      <c r="Z52" s="104" t="s">
        <v>85</v>
      </c>
      <c r="AA52" s="105" t="n">
        <f aca="false">SUM(AA34:AA50)</f>
        <v>166161.980618351</v>
      </c>
      <c r="AB52" s="105" t="n">
        <f aca="false">SUM(AB34:AB50)</f>
        <v>288196.545701138</v>
      </c>
      <c r="AC52" s="105" t="n">
        <f aca="false">SUM(AC34:AC50)</f>
        <v>187565.49850493</v>
      </c>
      <c r="AD52" s="105" t="n">
        <f aca="false">SUM(AD34:AD50)</f>
        <v>288196.545701138</v>
      </c>
      <c r="AE52" s="105" t="n">
        <f aca="false">SUM(AE34:AE50)</f>
        <v>280088.68130252</v>
      </c>
      <c r="AF52" s="105" t="n">
        <f aca="false">SUM(AF34:AF50)</f>
        <v>0</v>
      </c>
      <c r="AG52" s="105" t="n">
        <f aca="false">SUM(AG34:AG50)</f>
        <v>-92523.18279759</v>
      </c>
      <c r="AH52" s="117" t="n">
        <f aca="false">AVERAGE(AH34:AH50)</f>
        <v>1.31102210917111</v>
      </c>
      <c r="AI52" s="130"/>
      <c r="AJ52" s="130"/>
      <c r="AK52" s="130"/>
      <c r="AT52" s="54" t="s">
        <v>79</v>
      </c>
      <c r="AU52" s="55" t="s">
        <v>48</v>
      </c>
      <c r="AV52" s="92" t="n">
        <v>5536.08254566091</v>
      </c>
      <c r="AW52" s="92" t="n">
        <v>6362.55403823332</v>
      </c>
      <c r="AX52" s="57" t="n">
        <f aca="false">(AW52-AV52)/AV52</f>
        <v>0.149288144776704</v>
      </c>
      <c r="AY52" s="92" t="n">
        <v>8468.20171179416</v>
      </c>
      <c r="AZ52" s="92" t="n">
        <v>8824.21956717109</v>
      </c>
      <c r="BA52" s="57" t="n">
        <f aca="false">(AZ52-AY52)/AY52</f>
        <v>0.0420417306405312</v>
      </c>
      <c r="BB52" s="92" t="n">
        <v>3746.32225435754</v>
      </c>
      <c r="BC52" s="92" t="n">
        <v>4398.84463589936</v>
      </c>
      <c r="BD52" s="58" t="n">
        <f aca="false">(BC52-BB52)/BB52</f>
        <v>0.174176789191812</v>
      </c>
    </row>
    <row r="53" customFormat="false" ht="12.75" hidden="false" customHeight="true" outlineLevel="0" collapsed="false">
      <c r="Z53" s="131" t="s">
        <v>113</v>
      </c>
      <c r="AA53" s="131"/>
      <c r="AB53" s="131"/>
      <c r="AC53" s="131"/>
      <c r="AD53" s="131"/>
      <c r="AE53" s="131"/>
      <c r="AF53" s="131"/>
      <c r="AG53" s="131"/>
      <c r="AH53" s="131"/>
      <c r="AI53" s="132"/>
      <c r="AJ53" s="132"/>
      <c r="AK53" s="132"/>
      <c r="AT53" s="54"/>
      <c r="AU53" s="55" t="s">
        <v>56</v>
      </c>
      <c r="AV53" s="92" t="n">
        <v>5967.541556314</v>
      </c>
      <c r="AW53" s="92" t="n">
        <v>6901.9476011029</v>
      </c>
      <c r="AX53" s="57" t="n">
        <f aca="false">(AW53-AV53)/AV53</f>
        <v>0.156581405587405</v>
      </c>
      <c r="AY53" s="92" t="n">
        <v>9253.38178391251</v>
      </c>
      <c r="AZ53" s="92" t="n">
        <v>9619.50403848167</v>
      </c>
      <c r="BA53" s="57" t="n">
        <f aca="false">(AZ53-AY53)/AY53</f>
        <v>0.0395663189003697</v>
      </c>
      <c r="BB53" s="92" t="n">
        <v>3639.45375929324</v>
      </c>
      <c r="BC53" s="92" t="n">
        <v>4323.213704153</v>
      </c>
      <c r="BD53" s="58" t="n">
        <f aca="false">(BC53-BB53)/BB53</f>
        <v>0.187874332271375</v>
      </c>
    </row>
    <row r="54" customFormat="false" ht="13.5" hidden="false" customHeight="false" outlineLevel="0" collapsed="false">
      <c r="Z54" s="131"/>
      <c r="AA54" s="131"/>
      <c r="AB54" s="131"/>
      <c r="AC54" s="131"/>
      <c r="AD54" s="131"/>
      <c r="AE54" s="131"/>
      <c r="AF54" s="131"/>
      <c r="AG54" s="131"/>
      <c r="AH54" s="131"/>
      <c r="AI54" s="132"/>
      <c r="AJ54" s="132"/>
      <c r="AK54" s="132"/>
      <c r="AT54" s="54"/>
      <c r="AU54" s="55" t="s">
        <v>65</v>
      </c>
      <c r="AV54" s="92" t="n">
        <v>5585.36712273269</v>
      </c>
      <c r="AW54" s="92" t="n">
        <v>6417.39081285609</v>
      </c>
      <c r="AX54" s="57" t="n">
        <f aca="false">(AW54-AV54)/AV54</f>
        <v>0.148964906306164</v>
      </c>
      <c r="AY54" s="92" t="n">
        <v>8561.94284586394</v>
      </c>
      <c r="AZ54" s="92" t="n">
        <v>8887.74264316383</v>
      </c>
      <c r="BA54" s="57" t="n">
        <f aca="false">(AZ54-AY54)/AY54</f>
        <v>0.0380520873784247</v>
      </c>
      <c r="BB54" s="92" t="n">
        <v>3425.58155339793</v>
      </c>
      <c r="BC54" s="92" t="n">
        <v>4086.14230269822</v>
      </c>
      <c r="BD54" s="58" t="n">
        <f aca="false">(BC54-BB54)/BB54</f>
        <v>0.192831710179271</v>
      </c>
    </row>
    <row r="55" customFormat="false" ht="13.5" hidden="false" customHeight="false" outlineLevel="0" collapsed="false">
      <c r="AT55" s="54"/>
      <c r="AU55" s="55" t="s">
        <v>66</v>
      </c>
      <c r="AV55" s="92" t="n">
        <v>6011.89509074114</v>
      </c>
      <c r="AW55" s="92" t="n">
        <v>6950.5583786571</v>
      </c>
      <c r="AX55" s="57" t="n">
        <f aca="false">(AW55-AV55)/AV55</f>
        <v>0.156134342623775</v>
      </c>
      <c r="AY55" s="92" t="n">
        <v>9082.03868956922</v>
      </c>
      <c r="AZ55" s="92" t="n">
        <v>9452.6843941665</v>
      </c>
      <c r="BA55" s="57" t="n">
        <f aca="false">(AZ55-AY55)/AY55</f>
        <v>0.0408108484522271</v>
      </c>
      <c r="BB55" s="92" t="n">
        <v>3442.87977757691</v>
      </c>
      <c r="BC55" s="92" t="n">
        <v>4086.96825003575</v>
      </c>
      <c r="BD55" s="58" t="n">
        <f aca="false">(BC55-BB55)/BB55</f>
        <v>0.187078409375118</v>
      </c>
    </row>
    <row r="56" customFormat="false" ht="13.5" hidden="false" customHeight="false" outlineLevel="0" collapsed="false">
      <c r="AT56" s="85" t="s">
        <v>80</v>
      </c>
      <c r="AU56" s="86" t="s">
        <v>48</v>
      </c>
      <c r="AV56" s="74" t="n">
        <v>2363.38226549086</v>
      </c>
      <c r="AW56" s="74" t="n">
        <v>2704.9897788411</v>
      </c>
      <c r="AX56" s="88" t="n">
        <f aca="false">(AW56-AV56)/AV56</f>
        <v>0.144541794333591</v>
      </c>
      <c r="AY56" s="74" t="n">
        <v>2255.85134908677</v>
      </c>
      <c r="AZ56" s="74" t="n">
        <v>2708.39507250665</v>
      </c>
      <c r="BA56" s="88" t="n">
        <f aca="false">(AZ56-AY56)/AY56</f>
        <v>0.200608840473056</v>
      </c>
      <c r="BB56" s="74" t="n">
        <v>1029.09969809289</v>
      </c>
      <c r="BC56" s="74" t="n">
        <v>1195.49090683163</v>
      </c>
      <c r="BD56" s="89" t="n">
        <f aca="false">(BC56-BB56)/BB56</f>
        <v>0.161686189440239</v>
      </c>
    </row>
    <row r="57" customFormat="false" ht="13.5" hidden="false" customHeight="false" outlineLevel="0" collapsed="false">
      <c r="A57" s="21" t="s">
        <v>97</v>
      </c>
      <c r="AJ57" s="21" t="s">
        <v>98</v>
      </c>
      <c r="AT57" s="85"/>
      <c r="AU57" s="86" t="s">
        <v>56</v>
      </c>
      <c r="AV57" s="74" t="n">
        <v>2688.18065754881</v>
      </c>
      <c r="AW57" s="74" t="n">
        <v>3078.31641570937</v>
      </c>
      <c r="AX57" s="88" t="n">
        <f aca="false">(AW57-AV57)/AV57</f>
        <v>0.14513003695083</v>
      </c>
      <c r="AY57" s="74" t="n">
        <v>2544.15919323903</v>
      </c>
      <c r="AZ57" s="74" t="n">
        <v>3042.25720716375</v>
      </c>
      <c r="BA57" s="88" t="n">
        <f aca="false">(AZ57-AY57)/AY57</f>
        <v>0.195780993283908</v>
      </c>
      <c r="BB57" s="74" t="n">
        <v>1050.25456913747</v>
      </c>
      <c r="BC57" s="74" t="n">
        <v>1248.0451323973</v>
      </c>
      <c r="BD57" s="89" t="n">
        <f aca="false">(BC57-BB57)/BB57</f>
        <v>0.188326305899593</v>
      </c>
    </row>
    <row r="58" customFormat="false" ht="13.5" hidden="false" customHeight="false" outlineLevel="0" collapsed="false">
      <c r="A58" s="21" t="s">
        <v>103</v>
      </c>
      <c r="AJ58" s="21" t="s">
        <v>103</v>
      </c>
      <c r="AT58" s="85"/>
      <c r="AU58" s="86" t="s">
        <v>65</v>
      </c>
      <c r="AV58" s="74" t="n">
        <v>2350.78308426202</v>
      </c>
      <c r="AW58" s="74" t="n">
        <v>2699.4433389576</v>
      </c>
      <c r="AX58" s="88" t="n">
        <f aca="false">(AW58-AV58)/AV58</f>
        <v>0.14831664266677</v>
      </c>
      <c r="AY58" s="74" t="n">
        <v>2277.84843065835</v>
      </c>
      <c r="AZ58" s="74" t="n">
        <v>2726.41751763827</v>
      </c>
      <c r="BA58" s="88" t="n">
        <f aca="false">(AZ58-AY58)/AY58</f>
        <v>0.19692666155591</v>
      </c>
      <c r="BB58" s="74" t="n">
        <v>913.075088417442</v>
      </c>
      <c r="BC58" s="74" t="n">
        <v>1093.89559346184</v>
      </c>
      <c r="BD58" s="89" t="n">
        <f aca="false">(BC58-BB58)/BB58</f>
        <v>0.19803464943699</v>
      </c>
    </row>
    <row r="59" customFormat="false" ht="13.5" hidden="false" customHeight="false" outlineLevel="0" collapsed="false">
      <c r="AT59" s="85"/>
      <c r="AU59" s="86" t="s">
        <v>66</v>
      </c>
      <c r="AV59" s="74" t="n">
        <v>2490.08214347573</v>
      </c>
      <c r="AW59" s="74" t="n">
        <v>2853.56198916175</v>
      </c>
      <c r="AX59" s="88" t="n">
        <f aca="false">(AW59-AV59)/AV59</f>
        <v>0.145971026152038</v>
      </c>
      <c r="AY59" s="74" t="n">
        <v>2494.14873304814</v>
      </c>
      <c r="AZ59" s="74" t="n">
        <v>2995.68903116072</v>
      </c>
      <c r="BA59" s="88" t="n">
        <f aca="false">(AZ59-AY59)/AY59</f>
        <v>0.201086764180115</v>
      </c>
      <c r="BB59" s="74" t="n">
        <v>1007.81131312887</v>
      </c>
      <c r="BC59" s="74" t="n">
        <v>1212.32455423655</v>
      </c>
      <c r="BD59" s="89" t="n">
        <f aca="false">(BC59-BB59)/BB59</f>
        <v>0.202928106128063</v>
      </c>
    </row>
    <row r="60" customFormat="false" ht="13.5" hidden="false" customHeight="false" outlineLevel="0" collapsed="false">
      <c r="AT60" s="54" t="s">
        <v>81</v>
      </c>
      <c r="AU60" s="55" t="s">
        <v>48</v>
      </c>
      <c r="AV60" s="92" t="n">
        <v>2587.3215366499</v>
      </c>
      <c r="AW60" s="92" t="n">
        <v>2670.03361076651</v>
      </c>
      <c r="AX60" s="57" t="n">
        <f aca="false">(AW60-AV60)/AV60</f>
        <v>0.0319682238735999</v>
      </c>
      <c r="AY60" s="92" t="n">
        <v>2069.61882535762</v>
      </c>
      <c r="AZ60" s="92" t="n">
        <v>2343.7057898564</v>
      </c>
      <c r="BA60" s="57" t="n">
        <f aca="false">(AZ60-AY60)/AY60</f>
        <v>0.132433548216987</v>
      </c>
      <c r="BB60" s="92" t="n">
        <v>930.781222007047</v>
      </c>
      <c r="BC60" s="92" t="n">
        <v>849.97641305264</v>
      </c>
      <c r="BD60" s="58" t="n">
        <f aca="false">(BC60-BB60)/BB60</f>
        <v>-0.0868139655634292</v>
      </c>
    </row>
    <row r="61" customFormat="false" ht="13.5" hidden="false" customHeight="false" outlineLevel="0" collapsed="false">
      <c r="AT61" s="54"/>
      <c r="AU61" s="55" t="s">
        <v>56</v>
      </c>
      <c r="AV61" s="92" t="n">
        <v>2680.9344761934</v>
      </c>
      <c r="AW61" s="92" t="n">
        <v>2766.37602965397</v>
      </c>
      <c r="AX61" s="57" t="n">
        <f aca="false">(AW61-AV61)/AV61</f>
        <v>0.0318700640464305</v>
      </c>
      <c r="AY61" s="92" t="n">
        <v>2149.21424091337</v>
      </c>
      <c r="AZ61" s="92" t="n">
        <v>2428.63861163192</v>
      </c>
      <c r="BA61" s="57" t="n">
        <f aca="false">(AZ61-AY61)/AY61</f>
        <v>0.130012339114131</v>
      </c>
      <c r="BB61" s="92" t="n">
        <v>1131.66580637511</v>
      </c>
      <c r="BC61" s="92" t="n">
        <v>1030.90584677317</v>
      </c>
      <c r="BD61" s="58" t="n">
        <f aca="false">(BC61-BB61)/BB61</f>
        <v>-0.0890368508391101</v>
      </c>
    </row>
    <row r="62" customFormat="false" ht="13.5" hidden="false" customHeight="false" outlineLevel="0" collapsed="false">
      <c r="AT62" s="54"/>
      <c r="AU62" s="55" t="s">
        <v>65</v>
      </c>
      <c r="AV62" s="92" t="n">
        <v>2467.88930844515</v>
      </c>
      <c r="AW62" s="92" t="n">
        <v>2545.16033243806</v>
      </c>
      <c r="AX62" s="57" t="n">
        <f aca="false">(AW62-AV62)/AV62</f>
        <v>0.0313105712352997</v>
      </c>
      <c r="AY62" s="92" t="n">
        <v>2005.53811242313</v>
      </c>
      <c r="AZ62" s="92" t="n">
        <v>2258.98777822986</v>
      </c>
      <c r="BA62" s="57" t="n">
        <f aca="false">(AZ62-AY62)/AY62</f>
        <v>0.126374893718929</v>
      </c>
      <c r="BB62" s="92" t="n">
        <v>1007.37460577199</v>
      </c>
      <c r="BC62" s="92" t="n">
        <v>917.301906535148</v>
      </c>
      <c r="BD62" s="58" t="n">
        <f aca="false">(BC62-BB62)/BB62</f>
        <v>-0.0894133113151207</v>
      </c>
    </row>
    <row r="63" customFormat="false" ht="13.5" hidden="false" customHeight="false" outlineLevel="0" collapsed="false">
      <c r="AT63" s="54"/>
      <c r="AU63" s="55" t="s">
        <v>66</v>
      </c>
      <c r="AV63" s="92" t="n">
        <v>2514.52967121314</v>
      </c>
      <c r="AW63" s="92" t="n">
        <v>2592.31139518015</v>
      </c>
      <c r="AX63" s="57" t="n">
        <f aca="false">(AW63-AV63)/AV63</f>
        <v>0.0309329115728752</v>
      </c>
      <c r="AY63" s="92" t="n">
        <v>2012.12789039695</v>
      </c>
      <c r="AZ63" s="92" t="n">
        <v>2283.63097245698</v>
      </c>
      <c r="BA63" s="57" t="n">
        <f aca="false">(AZ63-AY63)/AY63</f>
        <v>0.134933312815656</v>
      </c>
      <c r="BB63" s="92" t="n">
        <v>935.814321228951</v>
      </c>
      <c r="BC63" s="92" t="n">
        <v>854.667480652994</v>
      </c>
      <c r="BD63" s="58" t="n">
        <f aca="false">(BC63-BB63)/BB63</f>
        <v>-0.086712544075401</v>
      </c>
    </row>
    <row r="64" customFormat="false" ht="13.5" hidden="false" customHeight="false" outlineLevel="0" collapsed="false">
      <c r="AT64" s="85" t="s">
        <v>83</v>
      </c>
      <c r="AU64" s="86" t="s">
        <v>48</v>
      </c>
      <c r="AV64" s="74" t="n">
        <v>5831.58515874309</v>
      </c>
      <c r="AW64" s="74" t="n">
        <v>6644.91743898444</v>
      </c>
      <c r="AX64" s="88" t="n">
        <f aca="false">(AW64-AV64)/AV64</f>
        <v>0.139470188310969</v>
      </c>
      <c r="AY64" s="74" t="n">
        <v>5205.31861527967</v>
      </c>
      <c r="AZ64" s="74" t="n">
        <v>5037.09685987869</v>
      </c>
      <c r="BA64" s="88" t="n">
        <f aca="false">(AZ64-AY64)/AY64</f>
        <v>-0.0323172831163834</v>
      </c>
      <c r="BB64" s="74" t="n">
        <v>3224.85213590302</v>
      </c>
      <c r="BC64" s="74" t="n">
        <v>3021.58624787057</v>
      </c>
      <c r="BD64" s="89" t="n">
        <f aca="false">(BC64-BB64)/BB64</f>
        <v>-0.0630310722682266</v>
      </c>
    </row>
    <row r="65" customFormat="false" ht="13.5" hidden="false" customHeight="false" outlineLevel="0" collapsed="false">
      <c r="AT65" s="85"/>
      <c r="AU65" s="86" t="s">
        <v>56</v>
      </c>
      <c r="AV65" s="74" t="n">
        <v>6886.10625953311</v>
      </c>
      <c r="AW65" s="74" t="n">
        <v>7837.58159102732</v>
      </c>
      <c r="AX65" s="88" t="n">
        <f aca="false">(AW65-AV65)/AV65</f>
        <v>0.138173199139497</v>
      </c>
      <c r="AY65" s="74" t="n">
        <v>5211.70721382834</v>
      </c>
      <c r="AZ65" s="74" t="n">
        <v>5041.18327073762</v>
      </c>
      <c r="BA65" s="88" t="n">
        <f aca="false">(AZ65-AY65)/AY65</f>
        <v>-0.0327194019338359</v>
      </c>
      <c r="BB65" s="74" t="n">
        <v>3300.30161922868</v>
      </c>
      <c r="BC65" s="74" t="n">
        <v>3028.75429107582</v>
      </c>
      <c r="BD65" s="89" t="n">
        <f aca="false">(BC65-BB65)/BB65</f>
        <v>-0.082279548805702</v>
      </c>
    </row>
    <row r="66" customFormat="false" ht="13.5" hidden="false" customHeight="false" outlineLevel="0" collapsed="false">
      <c r="AT66" s="85"/>
      <c r="AU66" s="86" t="s">
        <v>65</v>
      </c>
      <c r="AV66" s="74" t="n">
        <v>5955.84565977549</v>
      </c>
      <c r="AW66" s="74" t="n">
        <v>6775.23170325978</v>
      </c>
      <c r="AX66" s="88" t="n">
        <f aca="false">(AW66-AV66)/AV66</f>
        <v>0.137576775875548</v>
      </c>
      <c r="AY66" s="74" t="n">
        <v>4684.44774551006</v>
      </c>
      <c r="AZ66" s="74" t="n">
        <v>4527.13619868304</v>
      </c>
      <c r="BA66" s="88" t="n">
        <f aca="false">(AZ66-AY66)/AY66</f>
        <v>-0.0335816632767006</v>
      </c>
      <c r="BB66" s="74" t="n">
        <v>3320.82134797947</v>
      </c>
      <c r="BC66" s="74" t="n">
        <v>2992.88210804824</v>
      </c>
      <c r="BD66" s="89" t="n">
        <f aca="false">(BC66-BB66)/BB66</f>
        <v>-0.0987524487370464</v>
      </c>
    </row>
    <row r="67" customFormat="false" ht="13.5" hidden="false" customHeight="false" outlineLevel="0" collapsed="false">
      <c r="AT67" s="85"/>
      <c r="AU67" s="86" t="s">
        <v>66</v>
      </c>
      <c r="AV67" s="74" t="n">
        <v>6952.26073780052</v>
      </c>
      <c r="AW67" s="74" t="n">
        <v>7913.38940691675</v>
      </c>
      <c r="AX67" s="88" t="n">
        <f aca="false">(AW67-AV67)/AV67</f>
        <v>0.138246925045607</v>
      </c>
      <c r="AY67" s="74" t="n">
        <v>5493.49214763986</v>
      </c>
      <c r="AZ67" s="74" t="n">
        <v>5308.37148563082</v>
      </c>
      <c r="BA67" s="88" t="n">
        <f aca="false">(AZ67-AY67)/AY67</f>
        <v>-0.033698175410803</v>
      </c>
      <c r="BB67" s="74" t="n">
        <v>3376.72266888544</v>
      </c>
      <c r="BC67" s="74" t="n">
        <v>3037.04112517664</v>
      </c>
      <c r="BD67" s="89" t="n">
        <f aca="false">(BC67-BB67)/BB67</f>
        <v>-0.10059503756076</v>
      </c>
    </row>
    <row r="68" customFormat="false" ht="13.5" hidden="false" customHeight="false" outlineLevel="0" collapsed="false">
      <c r="AT68" s="54" t="s">
        <v>84</v>
      </c>
      <c r="AU68" s="55" t="s">
        <v>48</v>
      </c>
      <c r="AV68" s="92" t="n">
        <v>839.424901094753</v>
      </c>
      <c r="AW68" s="92" t="n">
        <v>886.918957328286</v>
      </c>
      <c r="AX68" s="57" t="n">
        <f aca="false">(AW68-AV68)/AV68</f>
        <v>0.056579279661102</v>
      </c>
      <c r="AY68" s="92" t="n">
        <v>1115.37596134765</v>
      </c>
      <c r="AZ68" s="92" t="n">
        <v>1349.22240342166</v>
      </c>
      <c r="BA68" s="57" t="n">
        <f aca="false">(AZ68-AY68)/AY68</f>
        <v>0.209657057510421</v>
      </c>
      <c r="BB68" s="92" t="n">
        <v>226.069848660358</v>
      </c>
      <c r="BC68" s="92" t="n">
        <v>259.934208469696</v>
      </c>
      <c r="BD68" s="58" t="n">
        <f aca="false">(BC68-BB68)/BB68</f>
        <v>0.149796003359185</v>
      </c>
    </row>
    <row r="69" customFormat="false" ht="13.5" hidden="false" customHeight="false" outlineLevel="0" collapsed="false">
      <c r="AT69" s="54"/>
      <c r="AU69" s="55" t="s">
        <v>56</v>
      </c>
      <c r="AV69" s="92" t="n">
        <v>874.3245850052</v>
      </c>
      <c r="AW69" s="92" t="n">
        <v>924.995792719937</v>
      </c>
      <c r="AX69" s="57" t="n">
        <f aca="false">(AW69-AV69)/AV69</f>
        <v>0.0579546870621693</v>
      </c>
      <c r="AY69" s="92" t="n">
        <v>1240.78649602695</v>
      </c>
      <c r="AZ69" s="92" t="n">
        <v>1486.04003496376</v>
      </c>
      <c r="BA69" s="57" t="n">
        <f aca="false">(AZ69-AY69)/AY69</f>
        <v>0.197659742205543</v>
      </c>
      <c r="BB69" s="92" t="n">
        <v>272.940612980883</v>
      </c>
      <c r="BC69" s="92" t="n">
        <v>324.234729974601</v>
      </c>
      <c r="BD69" s="58" t="n">
        <f aca="false">(BC69-BB69)/BB69</f>
        <v>0.187931420075293</v>
      </c>
    </row>
    <row r="70" customFormat="false" ht="13.5" hidden="false" customHeight="false" outlineLevel="0" collapsed="false">
      <c r="AT70" s="54"/>
      <c r="AU70" s="55" t="s">
        <v>65</v>
      </c>
      <c r="AV70" s="92" t="n">
        <v>834.96960859784</v>
      </c>
      <c r="AW70" s="92" t="n">
        <v>881.978299797574</v>
      </c>
      <c r="AX70" s="57" t="n">
        <f aca="false">(AW70-AV70)/AV70</f>
        <v>0.0562998829127154</v>
      </c>
      <c r="AY70" s="92" t="n">
        <v>1117.39490160596</v>
      </c>
      <c r="AZ70" s="92" t="n">
        <v>1341.33887596579</v>
      </c>
      <c r="BA70" s="57" t="n">
        <f aca="false">(AZ70-AY70)/AY70</f>
        <v>0.200416141185145</v>
      </c>
      <c r="BB70" s="92" t="n">
        <v>214.531864796516</v>
      </c>
      <c r="BC70" s="92" t="n">
        <v>250.454833184334</v>
      </c>
      <c r="BD70" s="58" t="n">
        <f aca="false">(BC70-BB70)/BB70</f>
        <v>0.167448171029938</v>
      </c>
    </row>
    <row r="71" customFormat="false" ht="13.5" hidden="false" customHeight="false" outlineLevel="0" collapsed="false">
      <c r="AT71" s="54"/>
      <c r="AU71" s="55" t="s">
        <v>66</v>
      </c>
      <c r="AV71" s="118" t="n">
        <v>923.10057380809</v>
      </c>
      <c r="AW71" s="118" t="n">
        <v>978.129532176151</v>
      </c>
      <c r="AX71" s="119" t="n">
        <f aca="false">(AW71-AV71)/AV71</f>
        <v>0.0596131775122283</v>
      </c>
      <c r="AY71" s="118" t="n">
        <v>1356.67082977969</v>
      </c>
      <c r="AZ71" s="118" t="n">
        <v>1627.0553691054</v>
      </c>
      <c r="BA71" s="119" t="n">
        <f aca="false">(AZ71-AY71)/AY71</f>
        <v>0.199300031658839</v>
      </c>
      <c r="BB71" s="118" t="n">
        <v>220.677252026872</v>
      </c>
      <c r="BC71" s="118" t="n">
        <v>256.950273121358</v>
      </c>
      <c r="BD71" s="120" t="n">
        <f aca="false">(BC71-BB71)/BB71</f>
        <v>0.164371364793274</v>
      </c>
    </row>
    <row r="72" customFormat="false" ht="12.75" hidden="false" customHeight="false" outlineLevel="0" collapsed="false">
      <c r="AT72" s="121" t="s">
        <v>99</v>
      </c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</row>
    <row r="73" customFormat="false" ht="13.5" hidden="false" customHeight="false" outlineLevel="0" collapsed="false"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</row>
  </sheetData>
  <mergeCells count="36">
    <mergeCell ref="BB2:BD2"/>
    <mergeCell ref="AT4:AT7"/>
    <mergeCell ref="H5:H6"/>
    <mergeCell ref="I5:J5"/>
    <mergeCell ref="K5:L5"/>
    <mergeCell ref="M5:N5"/>
    <mergeCell ref="O5:Q5"/>
    <mergeCell ref="AA5:AA6"/>
    <mergeCell ref="AB5:AC5"/>
    <mergeCell ref="AD5:AE5"/>
    <mergeCell ref="AF5:AG5"/>
    <mergeCell ref="AH5:AH6"/>
    <mergeCell ref="AT8:AT11"/>
    <mergeCell ref="AT12:AT15"/>
    <mergeCell ref="AT16:AT19"/>
    <mergeCell ref="AT20:AT23"/>
    <mergeCell ref="AT24:AT27"/>
    <mergeCell ref="Z26:AH27"/>
    <mergeCell ref="AT28:AT31"/>
    <mergeCell ref="AA32:AA33"/>
    <mergeCell ref="AB32:AC32"/>
    <mergeCell ref="AD32:AE32"/>
    <mergeCell ref="AF32:AG32"/>
    <mergeCell ref="AH32:AH33"/>
    <mergeCell ref="AT32:AT35"/>
    <mergeCell ref="AT36:AT39"/>
    <mergeCell ref="AT40:AT43"/>
    <mergeCell ref="AT44:AT47"/>
    <mergeCell ref="AT48:AT51"/>
    <mergeCell ref="AT52:AT55"/>
    <mergeCell ref="Z53:AH54"/>
    <mergeCell ref="AT56:AT59"/>
    <mergeCell ref="AT60:AT63"/>
    <mergeCell ref="AT64:AT67"/>
    <mergeCell ref="AT68:AT71"/>
    <mergeCell ref="AT72:BD73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1:AX104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" activeCellId="0" sqref="L1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4" min="3" style="0" width="11.04"/>
    <col collapsed="false" customWidth="false" hidden="false" outlineLevel="0" max="15" min="15" style="0" width="11.55"/>
    <col collapsed="false" customWidth="true" hidden="false" outlineLevel="0" max="20" min="16" style="0" width="11.04"/>
    <col collapsed="false" customWidth="true" hidden="false" outlineLevel="0" max="21" min="21" style="0" width="12.98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B1" s="133" t="s">
        <v>4</v>
      </c>
      <c r="D1" s="10"/>
      <c r="E1" s="10"/>
      <c r="F1" s="10"/>
      <c r="G1" s="10"/>
      <c r="L1" s="134" t="s">
        <v>0</v>
      </c>
      <c r="M1" s="134"/>
      <c r="P1" s="133" t="s">
        <v>4</v>
      </c>
      <c r="Y1" s="134" t="s">
        <v>0</v>
      </c>
      <c r="Z1" s="134"/>
      <c r="AB1" s="133" t="s">
        <v>4</v>
      </c>
      <c r="AE1" s="135"/>
      <c r="AF1" s="135"/>
      <c r="AG1" s="135"/>
      <c r="AK1" s="134" t="s">
        <v>0</v>
      </c>
      <c r="AL1" s="134"/>
      <c r="AN1" s="133" t="s">
        <v>4</v>
      </c>
      <c r="AQ1" s="135"/>
      <c r="AR1" s="135"/>
      <c r="AS1" s="135"/>
      <c r="AW1" s="134" t="s">
        <v>0</v>
      </c>
      <c r="AX1" s="134"/>
    </row>
    <row r="2" customFormat="false" ht="15.75" hidden="false" customHeight="true" outlineLevel="0" collapsed="false">
      <c r="B2" s="10" t="s">
        <v>117</v>
      </c>
      <c r="L2" s="134"/>
      <c r="M2" s="134"/>
      <c r="P2" s="10" t="s">
        <v>117</v>
      </c>
      <c r="Y2" s="134"/>
      <c r="Z2" s="134"/>
      <c r="AB2" s="10" t="s">
        <v>118</v>
      </c>
      <c r="AK2" s="134"/>
      <c r="AL2" s="134"/>
      <c r="AN2" s="10" t="s">
        <v>119</v>
      </c>
      <c r="AW2" s="134"/>
      <c r="AX2" s="134"/>
    </row>
    <row r="3" customFormat="false" ht="13.5" hidden="false" customHeight="false" outlineLevel="0" collapsed="false">
      <c r="B3" s="21" t="s">
        <v>120</v>
      </c>
      <c r="P3" s="21" t="str">
        <f aca="false">EXPT_TN!$P$3</f>
        <v>Periodo:1995:1-2019:1</v>
      </c>
      <c r="AB3" s="21" t="s">
        <v>121</v>
      </c>
      <c r="AN3" s="21" t="str">
        <f aca="false">AB3</f>
        <v>Periodo:1995-2014</v>
      </c>
    </row>
    <row r="4" customFormat="false" ht="13.5" hidden="false" customHeight="false" outlineLevel="0" collapsed="false">
      <c r="B4" s="21" t="s">
        <v>27</v>
      </c>
      <c r="P4" s="21" t="s">
        <v>122</v>
      </c>
      <c r="AB4" s="21" t="s">
        <v>123</v>
      </c>
      <c r="AN4" s="21" t="s">
        <v>122</v>
      </c>
    </row>
    <row r="5" customFormat="false" ht="35.25" hidden="false" customHeight="false" outlineLevel="0" collapsed="false">
      <c r="B5" s="136" t="s">
        <v>124</v>
      </c>
      <c r="C5" s="137" t="s">
        <v>47</v>
      </c>
      <c r="D5" s="137" t="s">
        <v>73</v>
      </c>
      <c r="E5" s="137" t="s">
        <v>116</v>
      </c>
      <c r="F5" s="137" t="s">
        <v>76</v>
      </c>
      <c r="G5" s="137" t="s">
        <v>77</v>
      </c>
      <c r="H5" s="137" t="s">
        <v>79</v>
      </c>
      <c r="I5" s="137" t="s">
        <v>82</v>
      </c>
      <c r="J5" s="138" t="s">
        <v>83</v>
      </c>
      <c r="K5" s="139" t="s">
        <v>125</v>
      </c>
      <c r="L5" s="140" t="s">
        <v>126</v>
      </c>
      <c r="M5" s="141" t="s">
        <v>127</v>
      </c>
      <c r="P5" s="142" t="s">
        <v>128</v>
      </c>
      <c r="Q5" s="137" t="s">
        <v>47</v>
      </c>
      <c r="R5" s="137" t="s">
        <v>73</v>
      </c>
      <c r="S5" s="137" t="str">
        <f aca="false">E5</f>
        <v>Castilla La Mancha</v>
      </c>
      <c r="T5" s="137" t="str">
        <f aca="false">F5</f>
        <v>C. Valenciana</v>
      </c>
      <c r="U5" s="137" t="s">
        <v>77</v>
      </c>
      <c r="V5" s="137" t="s">
        <v>79</v>
      </c>
      <c r="W5" s="137" t="s">
        <v>82</v>
      </c>
      <c r="X5" s="137" t="s">
        <v>83</v>
      </c>
      <c r="Y5" s="143" t="s">
        <v>125</v>
      </c>
      <c r="Z5" s="144" t="s">
        <v>129</v>
      </c>
      <c r="AB5" s="145" t="s">
        <v>128</v>
      </c>
      <c r="AC5" s="146" t="s">
        <v>47</v>
      </c>
      <c r="AD5" s="146" t="s">
        <v>73</v>
      </c>
      <c r="AE5" s="146" t="s">
        <v>116</v>
      </c>
      <c r="AF5" s="146" t="s">
        <v>76</v>
      </c>
      <c r="AG5" s="146" t="s">
        <v>77</v>
      </c>
      <c r="AH5" s="146" t="s">
        <v>79</v>
      </c>
      <c r="AI5" s="146" t="s">
        <v>82</v>
      </c>
      <c r="AJ5" s="146" t="s">
        <v>83</v>
      </c>
      <c r="AK5" s="147" t="s">
        <v>125</v>
      </c>
      <c r="AL5" s="148" t="s">
        <v>129</v>
      </c>
      <c r="AN5" s="145" t="s">
        <v>128</v>
      </c>
      <c r="AO5" s="146" t="s">
        <v>47</v>
      </c>
      <c r="AP5" s="146" t="s">
        <v>73</v>
      </c>
      <c r="AQ5" s="146" t="s">
        <v>116</v>
      </c>
      <c r="AR5" s="146" t="s">
        <v>76</v>
      </c>
      <c r="AS5" s="146" t="s">
        <v>77</v>
      </c>
      <c r="AT5" s="146" t="s">
        <v>79</v>
      </c>
      <c r="AU5" s="146" t="s">
        <v>82</v>
      </c>
      <c r="AV5" s="146" t="s">
        <v>83</v>
      </c>
      <c r="AW5" s="147" t="s">
        <v>125</v>
      </c>
      <c r="AX5" s="148" t="s">
        <v>129</v>
      </c>
    </row>
    <row r="6" customFormat="false" ht="13.5" hidden="false" customHeight="false" outlineLevel="0" collapsed="false">
      <c r="B6" s="149" t="s">
        <v>130</v>
      </c>
      <c r="C6" s="150" t="n">
        <v>3303.36823541457</v>
      </c>
      <c r="D6" s="150" t="n">
        <v>2425.11958474878</v>
      </c>
      <c r="E6" s="150" t="n">
        <v>1955.72200334652</v>
      </c>
      <c r="F6" s="150" t="n">
        <v>4009.76577270358</v>
      </c>
      <c r="G6" s="150" t="n">
        <v>369.86633980621</v>
      </c>
      <c r="H6" s="150" t="n">
        <v>3532.42976847781</v>
      </c>
      <c r="I6" s="151" t="n">
        <v>979.217340484824</v>
      </c>
      <c r="J6" s="151" t="n">
        <v>2979.42702677099</v>
      </c>
      <c r="K6" s="152" t="n">
        <v>14439.5286390672</v>
      </c>
      <c r="L6" s="153" t="n">
        <f aca="false">SUM(C6:K6)</f>
        <v>33994.4447108205</v>
      </c>
      <c r="M6" s="154"/>
      <c r="N6" s="110"/>
      <c r="P6" s="155" t="n">
        <v>1995</v>
      </c>
      <c r="Q6" s="150" t="n">
        <f aca="false">SUM(C6:C9)</f>
        <v>12652.7704975759</v>
      </c>
      <c r="R6" s="150" t="n">
        <f aca="false">SUM(D6:D9)</f>
        <v>10280.2206943189</v>
      </c>
      <c r="S6" s="150" t="n">
        <f aca="false">SUM(E6:E9)</f>
        <v>7593.66065903368</v>
      </c>
      <c r="T6" s="150" t="n">
        <f aca="false">SUM(F6:F9)</f>
        <v>15584.2509702018</v>
      </c>
      <c r="U6" s="150" t="n">
        <f aca="false">SUM(G6:G9)</f>
        <v>1428.31516217637</v>
      </c>
      <c r="V6" s="150" t="n">
        <f aca="false">SUM(H6:H9)</f>
        <v>14728.1680030813</v>
      </c>
      <c r="W6" s="151" t="n">
        <f aca="false">SUM(I6:I9)</f>
        <v>4171.605902317</v>
      </c>
      <c r="X6" s="151" t="n">
        <f aca="false">SUM(J6:J9)</f>
        <v>11469.408060116</v>
      </c>
      <c r="Y6" s="152" t="n">
        <f aca="false">SUM(K6:K9)</f>
        <v>58992.8275943078</v>
      </c>
      <c r="Z6" s="153" t="n">
        <f aca="false">SUM(L6:L9)</f>
        <v>136901.227543129</v>
      </c>
      <c r="AB6" s="156" t="n">
        <v>1995</v>
      </c>
      <c r="AC6" s="157" t="n">
        <v>12670.675238175</v>
      </c>
      <c r="AD6" s="157" t="n">
        <v>11413.5075669331</v>
      </c>
      <c r="AE6" s="157" t="n">
        <v>7722.62982432236</v>
      </c>
      <c r="AF6" s="157" t="n">
        <v>15673.2923807541</v>
      </c>
      <c r="AG6" s="157" t="n">
        <v>1739.8694269993</v>
      </c>
      <c r="AH6" s="157" t="n">
        <v>17332.3718843772</v>
      </c>
      <c r="AI6" s="157" t="n">
        <v>4257.98531302088</v>
      </c>
      <c r="AJ6" s="157" t="n">
        <v>11795.5539718157</v>
      </c>
      <c r="AK6" s="158" t="n">
        <v>49043.8927722668</v>
      </c>
      <c r="AL6" s="159" t="n">
        <f aca="false">SUM(AC6:AK6)</f>
        <v>131649.778378664</v>
      </c>
      <c r="AN6" s="156" t="n">
        <v>1995</v>
      </c>
      <c r="AO6" s="157" t="n">
        <v>17.9047405990768</v>
      </c>
      <c r="AP6" s="157" t="n">
        <v>1133.28687261414</v>
      </c>
      <c r="AQ6" s="157" t="n">
        <v>128.969165288679</v>
      </c>
      <c r="AR6" s="157" t="n">
        <v>89.0414105522809</v>
      </c>
      <c r="AS6" s="157" t="n">
        <v>311.554264822934</v>
      </c>
      <c r="AT6" s="157" t="n">
        <v>2604.20388129588</v>
      </c>
      <c r="AU6" s="157" t="n">
        <v>86.3794107038801</v>
      </c>
      <c r="AV6" s="157" t="n">
        <v>326.145911699736</v>
      </c>
      <c r="AW6" s="158" t="n">
        <v>1576.76438539517</v>
      </c>
      <c r="AX6" s="159" t="n">
        <f aca="false">SUM(AO6:AW6)</f>
        <v>6274.25004297178</v>
      </c>
    </row>
    <row r="7" customFormat="false" ht="12.75" hidden="false" customHeight="false" outlineLevel="0" collapsed="false">
      <c r="B7" s="160" t="s">
        <v>131</v>
      </c>
      <c r="C7" s="161" t="n">
        <v>3123.04027864549</v>
      </c>
      <c r="D7" s="161" t="n">
        <v>2729.07345326376</v>
      </c>
      <c r="E7" s="161" t="n">
        <v>1856.82893319969</v>
      </c>
      <c r="F7" s="161" t="n">
        <v>3839.58152467426</v>
      </c>
      <c r="G7" s="161" t="n">
        <v>363.625833508253</v>
      </c>
      <c r="H7" s="161" t="n">
        <v>3748.62961155221</v>
      </c>
      <c r="I7" s="162" t="n">
        <v>1083.52681226576</v>
      </c>
      <c r="J7" s="162" t="n">
        <v>2978.34151028142</v>
      </c>
      <c r="K7" s="163" t="n">
        <v>15204.1107295851</v>
      </c>
      <c r="L7" s="164" t="n">
        <f aca="false">SUM(C7:K7)</f>
        <v>34926.7586869759</v>
      </c>
      <c r="M7" s="165"/>
      <c r="N7" s="110"/>
      <c r="P7" s="160" t="n">
        <v>1996</v>
      </c>
      <c r="Q7" s="166" t="n">
        <f aca="false">SUM(C10:C13)</f>
        <v>13895.7271582164</v>
      </c>
      <c r="R7" s="166" t="n">
        <f aca="false">SUM(D10:D13)</f>
        <v>11679.4029564212</v>
      </c>
      <c r="S7" s="166" t="n">
        <f aca="false">SUM(E10:E13)</f>
        <v>8418.63250592569</v>
      </c>
      <c r="T7" s="166" t="n">
        <f aca="false">SUM(F10:F13)</f>
        <v>15132.3056541368</v>
      </c>
      <c r="U7" s="166" t="n">
        <f aca="false">SUM(G10:G13)</f>
        <v>1648.45918750857</v>
      </c>
      <c r="V7" s="166" t="n">
        <f aca="false">SUM(H10:H13)</f>
        <v>16006.2757674839</v>
      </c>
      <c r="W7" s="166" t="n">
        <f aca="false">SUM(I10:I13)</f>
        <v>4598.86971501976</v>
      </c>
      <c r="X7" s="166" t="n">
        <f aca="false">SUM(J10:J13)</f>
        <v>11872.8409479614</v>
      </c>
      <c r="Y7" s="167" t="n">
        <f aca="false">SUM(K10:K13)</f>
        <v>62064.2349831073</v>
      </c>
      <c r="Z7" s="168" t="n">
        <f aca="false">SUM(L10:L13)</f>
        <v>145316.748875781</v>
      </c>
      <c r="AB7" s="156" t="n">
        <v>1996</v>
      </c>
      <c r="AC7" s="157" t="n">
        <v>13900.9255088293</v>
      </c>
      <c r="AD7" s="157" t="n">
        <v>12849.5054492708</v>
      </c>
      <c r="AE7" s="157" t="n">
        <v>8571.45445056423</v>
      </c>
      <c r="AF7" s="157" t="n">
        <v>15287.9136040766</v>
      </c>
      <c r="AG7" s="157" t="n">
        <v>1961.77353567789</v>
      </c>
      <c r="AH7" s="157" t="n">
        <v>18729.0708943478</v>
      </c>
      <c r="AI7" s="157" t="n">
        <v>4681.55331489779</v>
      </c>
      <c r="AJ7" s="157" t="n">
        <v>12214.1416026319</v>
      </c>
      <c r="AK7" s="158" t="n">
        <v>50408.648961561</v>
      </c>
      <c r="AL7" s="159" t="n">
        <f aca="false">SUM(AC7:AK7)</f>
        <v>138604.987321857</v>
      </c>
      <c r="AN7" s="156" t="n">
        <v>1996</v>
      </c>
      <c r="AO7" s="157" t="n">
        <v>5.19835061295414</v>
      </c>
      <c r="AP7" s="157" t="n">
        <v>1170.10249284964</v>
      </c>
      <c r="AQ7" s="157" t="n">
        <v>152.821944638536</v>
      </c>
      <c r="AR7" s="157" t="n">
        <v>155.607949939783</v>
      </c>
      <c r="AS7" s="157" t="n">
        <v>313.314348169325</v>
      </c>
      <c r="AT7" s="157" t="n">
        <v>2722.79512686392</v>
      </c>
      <c r="AU7" s="157" t="n">
        <v>82.6835998780232</v>
      </c>
      <c r="AV7" s="157" t="n">
        <v>341.30065467046</v>
      </c>
      <c r="AW7" s="158" t="n">
        <v>1454.97066635682</v>
      </c>
      <c r="AX7" s="159" t="n">
        <f aca="false">SUM(AO7:AW7)</f>
        <v>6398.79513397947</v>
      </c>
    </row>
    <row r="8" customFormat="false" ht="12.75" hidden="false" customHeight="false" outlineLevel="0" collapsed="false">
      <c r="B8" s="160" t="s">
        <v>132</v>
      </c>
      <c r="C8" s="161" t="n">
        <v>3228.3644331633</v>
      </c>
      <c r="D8" s="161" t="n">
        <v>2614.71151755231</v>
      </c>
      <c r="E8" s="161" t="n">
        <v>1840.54671836887</v>
      </c>
      <c r="F8" s="161" t="n">
        <v>3832.14108228913</v>
      </c>
      <c r="G8" s="161" t="n">
        <v>345.249101739487</v>
      </c>
      <c r="H8" s="161" t="n">
        <v>3635.34594555092</v>
      </c>
      <c r="I8" s="162" t="n">
        <v>1029.58516242429</v>
      </c>
      <c r="J8" s="162" t="n">
        <v>2680.77547280708</v>
      </c>
      <c r="K8" s="163" t="n">
        <v>14591.8090500389</v>
      </c>
      <c r="L8" s="164" t="n">
        <f aca="false">SUM(C8:K8)</f>
        <v>33798.5284839343</v>
      </c>
      <c r="M8" s="165"/>
      <c r="N8" s="110"/>
      <c r="P8" s="160" t="n">
        <v>1997</v>
      </c>
      <c r="Q8" s="150" t="n">
        <f aca="false">SUM(C14:C17)</f>
        <v>14540.4496079103</v>
      </c>
      <c r="R8" s="150" t="n">
        <f aca="false">SUM(D14:D17)</f>
        <v>11675.5990251878</v>
      </c>
      <c r="S8" s="150" t="n">
        <f aca="false">SUM(E14:E17)</f>
        <v>9156.59100651786</v>
      </c>
      <c r="T8" s="150" t="n">
        <f aca="false">SUM(F14:F17)</f>
        <v>16486.8529937674</v>
      </c>
      <c r="U8" s="150" t="n">
        <f aca="false">SUM(G14:G17)</f>
        <v>1613.6612465266</v>
      </c>
      <c r="V8" s="150" t="n">
        <f aca="false">SUM(H14:H17)</f>
        <v>17236.7985966244</v>
      </c>
      <c r="W8" s="151" t="n">
        <f aca="false">SUM(I14:I17)</f>
        <v>4892.57486149984</v>
      </c>
      <c r="X8" s="151" t="n">
        <f aca="false">SUM(J14:J17)</f>
        <v>12624.9002084386</v>
      </c>
      <c r="Y8" s="163" t="n">
        <f aca="false">SUM(K14:K17)</f>
        <v>68352.7923962238</v>
      </c>
      <c r="Z8" s="164" t="n">
        <f aca="false">SUM(L14:L17)</f>
        <v>156580.219942697</v>
      </c>
      <c r="AB8" s="156" t="n">
        <v>1997</v>
      </c>
      <c r="AC8" s="157" t="n">
        <v>14543.9932894637</v>
      </c>
      <c r="AD8" s="157" t="n">
        <v>12916.9074754126</v>
      </c>
      <c r="AE8" s="157" t="n">
        <v>9301.94018715561</v>
      </c>
      <c r="AF8" s="157" t="n">
        <v>16909.8381326573</v>
      </c>
      <c r="AG8" s="157" t="n">
        <v>1932.28704261555</v>
      </c>
      <c r="AH8" s="157" t="n">
        <v>20198.5486770364</v>
      </c>
      <c r="AI8" s="157" t="n">
        <v>4977.94058479148</v>
      </c>
      <c r="AJ8" s="157" t="n">
        <v>12886.3223188886</v>
      </c>
      <c r="AK8" s="158" t="n">
        <v>55658.4822646621</v>
      </c>
      <c r="AL8" s="159" t="n">
        <f aca="false">SUM(AC8:AK8)</f>
        <v>149326.259972683</v>
      </c>
      <c r="AN8" s="156" t="n">
        <v>1997</v>
      </c>
      <c r="AO8" s="157" t="n">
        <v>3.54368155334949</v>
      </c>
      <c r="AP8" s="157" t="n">
        <v>1241.30845022474</v>
      </c>
      <c r="AQ8" s="157" t="n">
        <v>145.349180637747</v>
      </c>
      <c r="AR8" s="157" t="n">
        <v>422.985138889823</v>
      </c>
      <c r="AS8" s="157" t="n">
        <v>318.625796088957</v>
      </c>
      <c r="AT8" s="157" t="n">
        <v>2961.75008041199</v>
      </c>
      <c r="AU8" s="157" t="n">
        <v>85.3657232916375</v>
      </c>
      <c r="AV8" s="157" t="n">
        <v>261.422110449957</v>
      </c>
      <c r="AW8" s="158" t="n">
        <v>1496.3447122167</v>
      </c>
      <c r="AX8" s="159" t="n">
        <f aca="false">SUM(AO8:AW8)</f>
        <v>6936.69487376489</v>
      </c>
    </row>
    <row r="9" customFormat="false" ht="12.75" hidden="false" customHeight="false" outlineLevel="0" collapsed="false">
      <c r="B9" s="160" t="s">
        <v>133</v>
      </c>
      <c r="C9" s="161" t="n">
        <v>2997.99755035252</v>
      </c>
      <c r="D9" s="161" t="n">
        <v>2511.31613875407</v>
      </c>
      <c r="E9" s="161" t="n">
        <v>1940.5630041186</v>
      </c>
      <c r="F9" s="161" t="n">
        <v>3902.76259053482</v>
      </c>
      <c r="G9" s="161" t="n">
        <v>349.573887122416</v>
      </c>
      <c r="H9" s="161" t="n">
        <v>3811.76267750035</v>
      </c>
      <c r="I9" s="162" t="n">
        <v>1079.27658714212</v>
      </c>
      <c r="J9" s="162" t="n">
        <v>2830.86405025648</v>
      </c>
      <c r="K9" s="163" t="n">
        <v>14757.3791756166</v>
      </c>
      <c r="L9" s="164" t="n">
        <f aca="false">SUM(C9:K9)</f>
        <v>34181.495661398</v>
      </c>
      <c r="M9" s="165"/>
      <c r="N9" s="110"/>
      <c r="P9" s="160" t="n">
        <v>1998</v>
      </c>
      <c r="Q9" s="166" t="n">
        <f aca="false">SUM(C18:C21)</f>
        <v>15697.7823114174</v>
      </c>
      <c r="R9" s="166" t="n">
        <f aca="false">SUM(D18:D21)</f>
        <v>12204.8127740341</v>
      </c>
      <c r="S9" s="166" t="n">
        <f aca="false">SUM(E18:E21)</f>
        <v>9380.76539461541</v>
      </c>
      <c r="T9" s="166" t="n">
        <f aca="false">SUM(F18:F21)</f>
        <v>17761.4499729465</v>
      </c>
      <c r="U9" s="166" t="n">
        <f aca="false">SUM(G18:G21)</f>
        <v>1643.63533211223</v>
      </c>
      <c r="V9" s="166" t="n">
        <f aca="false">SUM(H18:H21)</f>
        <v>17899.5865979075</v>
      </c>
      <c r="W9" s="166" t="n">
        <f aca="false">SUM(I18:I21)</f>
        <v>5317.62723660932</v>
      </c>
      <c r="X9" s="166" t="n">
        <f aca="false">SUM(J18:J21)</f>
        <v>13193.3363226934</v>
      </c>
      <c r="Y9" s="167" t="n">
        <f aca="false">SUM(K18:K21)</f>
        <v>71199.0676688128</v>
      </c>
      <c r="Z9" s="168" t="n">
        <f aca="false">SUM(L18:L21)</f>
        <v>164298.063611149</v>
      </c>
      <c r="AB9" s="156" t="n">
        <v>1998</v>
      </c>
      <c r="AC9" s="157" t="n">
        <v>15717.4925836679</v>
      </c>
      <c r="AD9" s="157" t="n">
        <v>13250.1966146156</v>
      </c>
      <c r="AE9" s="157" t="n">
        <v>9487.63828020512</v>
      </c>
      <c r="AF9" s="157" t="n">
        <v>17811.9236582806</v>
      </c>
      <c r="AG9" s="157" t="n">
        <v>1954.06309023085</v>
      </c>
      <c r="AH9" s="157" t="n">
        <v>20584.9921243336</v>
      </c>
      <c r="AI9" s="157" t="n">
        <v>5377.50958772056</v>
      </c>
      <c r="AJ9" s="157" t="n">
        <v>13418.308082035</v>
      </c>
      <c r="AK9" s="158" t="n">
        <v>59093.8838229208</v>
      </c>
      <c r="AL9" s="159" t="n">
        <f aca="false">SUM(AC9:AK9)</f>
        <v>156696.00784401</v>
      </c>
      <c r="AN9" s="156" t="n">
        <v>1998</v>
      </c>
      <c r="AO9" s="157" t="n">
        <v>19.7102722504826</v>
      </c>
      <c r="AP9" s="157" t="n">
        <v>1045.3838405815</v>
      </c>
      <c r="AQ9" s="157" t="n">
        <v>106.872885589706</v>
      </c>
      <c r="AR9" s="157" t="n">
        <v>50.4736853341415</v>
      </c>
      <c r="AS9" s="157" t="n">
        <v>310.427758118615</v>
      </c>
      <c r="AT9" s="157" t="n">
        <v>2685.40552642603</v>
      </c>
      <c r="AU9" s="157" t="n">
        <v>59.8823511112409</v>
      </c>
      <c r="AV9" s="157" t="n">
        <v>224.971759341603</v>
      </c>
      <c r="AW9" s="158" t="n">
        <v>1202.43098312101</v>
      </c>
      <c r="AX9" s="159" t="n">
        <f aca="false">SUM(AO9:AW9)</f>
        <v>5705.55906187432</v>
      </c>
    </row>
    <row r="10" customFormat="false" ht="12.75" hidden="false" customHeight="false" outlineLevel="0" collapsed="false">
      <c r="B10" s="160" t="s">
        <v>134</v>
      </c>
      <c r="C10" s="169" t="n">
        <v>3489.90453110852</v>
      </c>
      <c r="D10" s="169" t="n">
        <v>2903.38216443298</v>
      </c>
      <c r="E10" s="169" t="n">
        <v>1971.77857463379</v>
      </c>
      <c r="F10" s="169" t="n">
        <v>3852.22142406712</v>
      </c>
      <c r="G10" s="169" t="n">
        <v>416.238046123469</v>
      </c>
      <c r="H10" s="169" t="n">
        <v>3919.38135665853</v>
      </c>
      <c r="I10" s="166" t="n">
        <v>1116.94740882233</v>
      </c>
      <c r="J10" s="166" t="n">
        <v>3152.4212788586</v>
      </c>
      <c r="K10" s="167" t="n">
        <v>15446.6810901954</v>
      </c>
      <c r="L10" s="168" t="n">
        <f aca="false">SUM(C10:K10)</f>
        <v>36268.9558749008</v>
      </c>
      <c r="M10" s="170" t="n">
        <f aca="false">(L10-L6)/L6</f>
        <v>0.0669083193865573</v>
      </c>
      <c r="N10" s="110"/>
      <c r="P10" s="160" t="n">
        <v>1999</v>
      </c>
      <c r="Q10" s="150" t="n">
        <f aca="false">SUM(C22:C25)</f>
        <v>15726.634182115</v>
      </c>
      <c r="R10" s="150" t="n">
        <f aca="false">SUM(D22:D25)</f>
        <v>12839.5287620106</v>
      </c>
      <c r="S10" s="150" t="n">
        <f aca="false">SUM(E22:E25)</f>
        <v>10261.4684379146</v>
      </c>
      <c r="T10" s="150" t="n">
        <f aca="false">SUM(F22:F25)</f>
        <v>18320.5886122221</v>
      </c>
      <c r="U10" s="150" t="n">
        <f aca="false">SUM(G22:G25)</f>
        <v>1660.93514402352</v>
      </c>
      <c r="V10" s="150" t="n">
        <f aca="false">SUM(H22:H25)</f>
        <v>20050.4655638035</v>
      </c>
      <c r="W10" s="151" t="n">
        <f aca="false">SUM(I22:I25)</f>
        <v>5467.6571452699</v>
      </c>
      <c r="X10" s="151" t="n">
        <f aca="false">SUM(J22:J25)</f>
        <v>15473.531177985</v>
      </c>
      <c r="Y10" s="163" t="n">
        <f aca="false">SUM(K22:K25)</f>
        <v>77625.2113191157</v>
      </c>
      <c r="Z10" s="164" t="n">
        <f aca="false">SUM(L22:L25)</f>
        <v>177426.02034446</v>
      </c>
      <c r="AB10" s="156" t="n">
        <v>1999</v>
      </c>
      <c r="AC10" s="157" t="n">
        <v>15869.8680610993</v>
      </c>
      <c r="AD10" s="157" t="n">
        <v>14022.220671819</v>
      </c>
      <c r="AE10" s="157" t="n">
        <v>10443.8009664377</v>
      </c>
      <c r="AF10" s="157" t="n">
        <v>18326.6701959846</v>
      </c>
      <c r="AG10" s="157" t="n">
        <v>2063.55656890278</v>
      </c>
      <c r="AH10" s="157" t="n">
        <v>23542.8430098072</v>
      </c>
      <c r="AI10" s="157" t="n">
        <v>5559.62163094688</v>
      </c>
      <c r="AJ10" s="157" t="n">
        <v>16101.5030081067</v>
      </c>
      <c r="AK10" s="158" t="n">
        <v>61961.3688335146</v>
      </c>
      <c r="AL10" s="159" t="n">
        <f aca="false">SUM(AC10:AK10)</f>
        <v>167891.452946619</v>
      </c>
      <c r="AN10" s="156" t="n">
        <v>1999</v>
      </c>
      <c r="AO10" s="157" t="n">
        <v>143.233878984245</v>
      </c>
      <c r="AP10" s="157" t="n">
        <v>1182.69190980835</v>
      </c>
      <c r="AQ10" s="157" t="n">
        <v>182.332528523121</v>
      </c>
      <c r="AR10" s="157" t="n">
        <v>6.08158376242852</v>
      </c>
      <c r="AS10" s="157" t="n">
        <v>402.621424879263</v>
      </c>
      <c r="AT10" s="157" t="n">
        <v>3492.37744600361</v>
      </c>
      <c r="AU10" s="157" t="n">
        <v>91.9644856769816</v>
      </c>
      <c r="AV10" s="157" t="n">
        <v>627.971830121625</v>
      </c>
      <c r="AW10" s="158" t="n">
        <v>1918.30589423282</v>
      </c>
      <c r="AX10" s="159" t="n">
        <f aca="false">SUM(AO10:AW10)</f>
        <v>8047.58098199244</v>
      </c>
    </row>
    <row r="11" customFormat="false" ht="12.75" hidden="false" customHeight="false" outlineLevel="0" collapsed="false">
      <c r="B11" s="160" t="s">
        <v>135</v>
      </c>
      <c r="C11" s="169" t="n">
        <v>3659.28263637835</v>
      </c>
      <c r="D11" s="169" t="n">
        <v>2752.40345195195</v>
      </c>
      <c r="E11" s="169" t="n">
        <v>2017.98863388053</v>
      </c>
      <c r="F11" s="169" t="n">
        <v>3806.38723147076</v>
      </c>
      <c r="G11" s="169" t="n">
        <v>423.931181141076</v>
      </c>
      <c r="H11" s="169" t="n">
        <v>3952.32237854294</v>
      </c>
      <c r="I11" s="166" t="n">
        <v>1184.86126528829</v>
      </c>
      <c r="J11" s="166" t="n">
        <v>2738.00662063813</v>
      </c>
      <c r="K11" s="167" t="n">
        <v>15538.4880459163</v>
      </c>
      <c r="L11" s="168" t="n">
        <f aca="false">SUM(C11:K11)</f>
        <v>36073.6714452083</v>
      </c>
      <c r="M11" s="170" t="n">
        <f aca="false">(L11-L7)/L7</f>
        <v>0.0328376523144141</v>
      </c>
      <c r="N11" s="110"/>
      <c r="P11" s="160" t="n">
        <v>2000</v>
      </c>
      <c r="Q11" s="166" t="n">
        <f aca="false">SUM(C26:C29)</f>
        <v>18068.8554238374</v>
      </c>
      <c r="R11" s="166" t="n">
        <f aca="false">SUM(D26:D29)</f>
        <v>13833.8470079139</v>
      </c>
      <c r="S11" s="166" t="n">
        <f aca="false">SUM(E26:E29)</f>
        <v>12183.0172693879</v>
      </c>
      <c r="T11" s="166" t="n">
        <f aca="false">SUM(F26:F29)</f>
        <v>19569.4529255704</v>
      </c>
      <c r="U11" s="166" t="n">
        <f aca="false">SUM(G26:G29)</f>
        <v>1902.07699306621</v>
      </c>
      <c r="V11" s="166" t="n">
        <f aca="false">SUM(H26:H29)</f>
        <v>22137.5574228057</v>
      </c>
      <c r="W11" s="166" t="n">
        <f aca="false">SUM(I26:I29)</f>
        <v>6269.99983353952</v>
      </c>
      <c r="X11" s="166" t="n">
        <f aca="false">SUM(J26:J29)</f>
        <v>15683.4208296558</v>
      </c>
      <c r="Y11" s="167" t="n">
        <f aca="false">SUM(K26:K29)</f>
        <v>86964.4882398715</v>
      </c>
      <c r="Z11" s="168" t="n">
        <f aca="false">SUM(L26:L29)</f>
        <v>196612.715945648</v>
      </c>
      <c r="AB11" s="156" t="n">
        <v>2000</v>
      </c>
      <c r="AC11" s="157" t="n">
        <v>18080.1122017137</v>
      </c>
      <c r="AD11" s="157" t="n">
        <v>15872.5532011447</v>
      </c>
      <c r="AE11" s="157" t="n">
        <v>12411.0336821858</v>
      </c>
      <c r="AF11" s="157" t="n">
        <v>20533.5916952522</v>
      </c>
      <c r="AG11" s="157" t="n">
        <v>2471.99039288097</v>
      </c>
      <c r="AH11" s="157" t="n">
        <v>26140.3213501242</v>
      </c>
      <c r="AI11" s="157" t="n">
        <v>6358.30494141868</v>
      </c>
      <c r="AJ11" s="157" t="n">
        <v>15873.745703452</v>
      </c>
      <c r="AK11" s="158" t="n">
        <v>71693.9702418657</v>
      </c>
      <c r="AL11" s="159" t="n">
        <f aca="false">SUM(AC11:AK11)</f>
        <v>189435.623410038</v>
      </c>
      <c r="AN11" s="156" t="n">
        <v>2000</v>
      </c>
      <c r="AO11" s="157" t="n">
        <v>11.2567778762274</v>
      </c>
      <c r="AP11" s="157" t="n">
        <v>2038.70619323082</v>
      </c>
      <c r="AQ11" s="157" t="n">
        <v>228.016412797957</v>
      </c>
      <c r="AR11" s="157" t="n">
        <v>964.138769681759</v>
      </c>
      <c r="AS11" s="157" t="n">
        <v>569.913399814763</v>
      </c>
      <c r="AT11" s="157" t="n">
        <v>4002.76392731847</v>
      </c>
      <c r="AU11" s="157" t="n">
        <v>88.3051078791585</v>
      </c>
      <c r="AV11" s="157" t="n">
        <v>190.324873796166</v>
      </c>
      <c r="AW11" s="158" t="n">
        <v>3361.70114959314</v>
      </c>
      <c r="AX11" s="159" t="n">
        <f aca="false">SUM(AO11:AW11)</f>
        <v>11455.1266119885</v>
      </c>
    </row>
    <row r="12" customFormat="false" ht="12.75" hidden="false" customHeight="false" outlineLevel="0" collapsed="false">
      <c r="B12" s="160" t="s">
        <v>136</v>
      </c>
      <c r="C12" s="169" t="n">
        <v>3365.89182861022</v>
      </c>
      <c r="D12" s="169" t="n">
        <v>3052.31053412392</v>
      </c>
      <c r="E12" s="169" t="n">
        <v>2173.8507772626</v>
      </c>
      <c r="F12" s="169" t="n">
        <v>3712.47664925623</v>
      </c>
      <c r="G12" s="169" t="n">
        <v>402.835377941483</v>
      </c>
      <c r="H12" s="169" t="n">
        <v>4003.90785474546</v>
      </c>
      <c r="I12" s="166" t="n">
        <v>1137.71106117673</v>
      </c>
      <c r="J12" s="166" t="n">
        <v>2777.37882596216</v>
      </c>
      <c r="K12" s="167" t="n">
        <v>15598.8245734929</v>
      </c>
      <c r="L12" s="168" t="n">
        <f aca="false">SUM(C12:K12)</f>
        <v>36225.1874825717</v>
      </c>
      <c r="M12" s="170" t="n">
        <f aca="false">(L12-L8)/L8</f>
        <v>0.0717977707162888</v>
      </c>
      <c r="N12" s="110"/>
      <c r="P12" s="160" t="n">
        <v>2001</v>
      </c>
      <c r="Q12" s="150" t="n">
        <f aca="false">SUM(C30:C33)</f>
        <v>19103.8287855622</v>
      </c>
      <c r="R12" s="150" t="n">
        <f aca="false">SUM(D30:D33)</f>
        <v>13340.3691133264</v>
      </c>
      <c r="S12" s="150" t="n">
        <f aca="false">SUM(E30:E33)</f>
        <v>13464.3488360715</v>
      </c>
      <c r="T12" s="150" t="n">
        <f aca="false">SUM(F30:F33)</f>
        <v>19869.5466744144</v>
      </c>
      <c r="U12" s="150" t="n">
        <f aca="false">SUM(G30:G33)</f>
        <v>2199.05345589531</v>
      </c>
      <c r="V12" s="150" t="n">
        <f aca="false">SUM(H30:H33)</f>
        <v>21455.6894888543</v>
      </c>
      <c r="W12" s="151" t="n">
        <f aca="false">SUM(I30:I33)</f>
        <v>7131.79339572126</v>
      </c>
      <c r="X12" s="151" t="n">
        <f aca="false">SUM(J30:J33)</f>
        <v>17956.5807276728</v>
      </c>
      <c r="Y12" s="163" t="n">
        <f aca="false">SUM(K30:K33)</f>
        <v>88747.6889864404</v>
      </c>
      <c r="Z12" s="164" t="n">
        <f aca="false">SUM(L30:L33)</f>
        <v>203268.899463959</v>
      </c>
      <c r="AB12" s="156" t="n">
        <v>2001</v>
      </c>
      <c r="AC12" s="157" t="n">
        <v>19136.1219848424</v>
      </c>
      <c r="AD12" s="157" t="n">
        <v>14417.7941549229</v>
      </c>
      <c r="AE12" s="157" t="n">
        <v>13751.3085980558</v>
      </c>
      <c r="AF12" s="157" t="n">
        <v>20259.0763907706</v>
      </c>
      <c r="AG12" s="157" t="n">
        <v>2792.27658452846</v>
      </c>
      <c r="AH12" s="157" t="n">
        <v>25640.7460277654</v>
      </c>
      <c r="AI12" s="157" t="n">
        <v>7291.28244170268</v>
      </c>
      <c r="AJ12" s="157" t="n">
        <v>18166.6545018425</v>
      </c>
      <c r="AK12" s="158" t="n">
        <v>72800.375829261</v>
      </c>
      <c r="AL12" s="159" t="n">
        <f aca="false">SUM(AC12:AK12)</f>
        <v>194255.636513692</v>
      </c>
      <c r="AN12" s="156" t="n">
        <v>2001</v>
      </c>
      <c r="AO12" s="157" t="n">
        <v>32.2931992802424</v>
      </c>
      <c r="AP12" s="157" t="n">
        <v>1077.42504159654</v>
      </c>
      <c r="AQ12" s="157" t="n">
        <v>286.959761984227</v>
      </c>
      <c r="AR12" s="157" t="n">
        <v>389.529716356275</v>
      </c>
      <c r="AS12" s="157" t="n">
        <v>593.223128633155</v>
      </c>
      <c r="AT12" s="157" t="n">
        <v>4185.05653891112</v>
      </c>
      <c r="AU12" s="157" t="n">
        <v>159.489045981425</v>
      </c>
      <c r="AV12" s="157" t="n">
        <v>210.073774169679</v>
      </c>
      <c r="AW12" s="158" t="n">
        <v>2551.58054627865</v>
      </c>
      <c r="AX12" s="159" t="n">
        <f aca="false">SUM(AO12:AW12)</f>
        <v>9485.63075319131</v>
      </c>
    </row>
    <row r="13" customFormat="false" ht="12.75" hidden="false" customHeight="false" outlineLevel="0" collapsed="false">
      <c r="B13" s="160" t="s">
        <v>137</v>
      </c>
      <c r="C13" s="169" t="n">
        <v>3380.64816211928</v>
      </c>
      <c r="D13" s="169" t="n">
        <v>2971.30680591231</v>
      </c>
      <c r="E13" s="169" t="n">
        <v>2255.01452014878</v>
      </c>
      <c r="F13" s="169" t="n">
        <v>3761.22034934269</v>
      </c>
      <c r="G13" s="169" t="n">
        <v>405.454582302537</v>
      </c>
      <c r="H13" s="169" t="n">
        <v>4130.66417753698</v>
      </c>
      <c r="I13" s="166" t="n">
        <v>1159.34997973241</v>
      </c>
      <c r="J13" s="166" t="n">
        <v>3205.0342225025</v>
      </c>
      <c r="K13" s="167" t="n">
        <v>15480.2412735027</v>
      </c>
      <c r="L13" s="168" t="n">
        <f aca="false">SUM(C13:K13)</f>
        <v>36748.9340731001</v>
      </c>
      <c r="M13" s="170" t="n">
        <f aca="false">(L13-L9)/L9</f>
        <v>0.0751119388436132</v>
      </c>
      <c r="N13" s="110"/>
      <c r="P13" s="160" t="n">
        <v>2002</v>
      </c>
      <c r="Q13" s="166" t="n">
        <f aca="false">SUM(C34:C37)</f>
        <v>19820.2996462514</v>
      </c>
      <c r="R13" s="166" t="n">
        <f aca="false">SUM(D34:D37)</f>
        <v>12846.8304418914</v>
      </c>
      <c r="S13" s="166" t="n">
        <f aca="false">SUM(E34:E37)</f>
        <v>13015.8495871877</v>
      </c>
      <c r="T13" s="166" t="n">
        <f aca="false">SUM(F34:F37)</f>
        <v>19506.3043023476</v>
      </c>
      <c r="U13" s="166" t="n">
        <f aca="false">SUM(G34:G37)</f>
        <v>2118.62328147673</v>
      </c>
      <c r="V13" s="166" t="n">
        <f aca="false">SUM(H34:H37)</f>
        <v>19598.7183813457</v>
      </c>
      <c r="W13" s="166" t="n">
        <f aca="false">SUM(I34:I37)</f>
        <v>7388.31438877142</v>
      </c>
      <c r="X13" s="166" t="n">
        <f aca="false">SUM(J34:J37)</f>
        <v>18176.6942253495</v>
      </c>
      <c r="Y13" s="167" t="n">
        <f aca="false">SUM(K34:K37)</f>
        <v>88013.0000265131</v>
      </c>
      <c r="Z13" s="168" t="n">
        <f aca="false">SUM(L34:L37)</f>
        <v>200484.634281134</v>
      </c>
      <c r="AB13" s="156" t="n">
        <v>2002</v>
      </c>
      <c r="AC13" s="157" t="n">
        <v>19848.9533713153</v>
      </c>
      <c r="AD13" s="157" t="n">
        <v>15161.0858838034</v>
      </c>
      <c r="AE13" s="157" t="n">
        <v>13296.3225511304</v>
      </c>
      <c r="AF13" s="157" t="n">
        <v>19506.3043023476</v>
      </c>
      <c r="AG13" s="157" t="n">
        <v>2567.77103204812</v>
      </c>
      <c r="AH13" s="157" t="n">
        <v>24094.7490651189</v>
      </c>
      <c r="AI13" s="157" t="n">
        <v>7465.7663795404</v>
      </c>
      <c r="AJ13" s="157" t="n">
        <v>18268.7565197387</v>
      </c>
      <c r="AK13" s="158" t="n">
        <v>73476.5139146314</v>
      </c>
      <c r="AL13" s="159" t="n">
        <f aca="false">SUM(AC13:AK13)</f>
        <v>193686.223019674</v>
      </c>
      <c r="AN13" s="156" t="n">
        <v>2002</v>
      </c>
      <c r="AO13" s="157" t="n">
        <v>28.6537250638981</v>
      </c>
      <c r="AP13" s="157" t="n">
        <v>2314.25544191202</v>
      </c>
      <c r="AQ13" s="157" t="n">
        <v>280.472963942733</v>
      </c>
      <c r="AR13" s="157" t="n">
        <v>0</v>
      </c>
      <c r="AS13" s="157" t="n">
        <v>449.147750571396</v>
      </c>
      <c r="AT13" s="157" t="n">
        <v>4496.03068377319</v>
      </c>
      <c r="AU13" s="157" t="n">
        <v>77.4519907689799</v>
      </c>
      <c r="AV13" s="157" t="n">
        <v>92.0622943891697</v>
      </c>
      <c r="AW13" s="158" t="n">
        <v>2038.64752785659</v>
      </c>
      <c r="AX13" s="159" t="n">
        <f aca="false">SUM(AO13:AW13)</f>
        <v>9776.72237827797</v>
      </c>
    </row>
    <row r="14" customFormat="false" ht="12.75" hidden="false" customHeight="false" outlineLevel="0" collapsed="false">
      <c r="B14" s="160" t="s">
        <v>138</v>
      </c>
      <c r="C14" s="161" t="n">
        <v>3348.806615013</v>
      </c>
      <c r="D14" s="161" t="n">
        <v>2732.94318926549</v>
      </c>
      <c r="E14" s="161" t="n">
        <v>2122.00042185131</v>
      </c>
      <c r="F14" s="161" t="n">
        <v>4004.24018663035</v>
      </c>
      <c r="G14" s="161" t="n">
        <v>378.281895334448</v>
      </c>
      <c r="H14" s="161" t="n">
        <v>4219.33595227995</v>
      </c>
      <c r="I14" s="162" t="n">
        <v>1175.81701337481</v>
      </c>
      <c r="J14" s="162" t="n">
        <v>2851.73416314915</v>
      </c>
      <c r="K14" s="163" t="n">
        <v>16529.2195711073</v>
      </c>
      <c r="L14" s="164" t="n">
        <f aca="false">SUM(C14:K14)</f>
        <v>37362.3790080059</v>
      </c>
      <c r="M14" s="165" t="n">
        <f aca="false">(L14-L10)/L10</f>
        <v>0.0301476319549018</v>
      </c>
      <c r="N14" s="110"/>
      <c r="P14" s="160" t="n">
        <v>2003</v>
      </c>
      <c r="Q14" s="150" t="n">
        <f aca="false">SUM(C38:C41)</f>
        <v>21385.0645445337</v>
      </c>
      <c r="R14" s="150" t="n">
        <f aca="false">SUM(D38:D41)</f>
        <v>14808.5116001709</v>
      </c>
      <c r="S14" s="150" t="n">
        <f aca="false">SUM(E38:E41)</f>
        <v>13439.8031006059</v>
      </c>
      <c r="T14" s="150" t="n">
        <f aca="false">SUM(F38:F41)</f>
        <v>20479.195989299</v>
      </c>
      <c r="U14" s="150" t="n">
        <f aca="false">SUM(G38:G41)</f>
        <v>2271.05051719987</v>
      </c>
      <c r="V14" s="150" t="n">
        <f aca="false">SUM(H38:H41)</f>
        <v>18655.2253861584</v>
      </c>
      <c r="W14" s="151" t="n">
        <f aca="false">SUM(I38:I41)</f>
        <v>7341.4761746866</v>
      </c>
      <c r="X14" s="151" t="n">
        <f aca="false">SUM(J38:J41)</f>
        <v>19115.6825478843</v>
      </c>
      <c r="Y14" s="163" t="n">
        <f aca="false">SUM(K38:K41)</f>
        <v>88239.6114354082</v>
      </c>
      <c r="Z14" s="164" t="n">
        <f aca="false">SUM(L38:L41)</f>
        <v>205735.621295947</v>
      </c>
      <c r="AB14" s="156" t="n">
        <v>2003</v>
      </c>
      <c r="AC14" s="157" t="n">
        <v>21413.6111513423</v>
      </c>
      <c r="AD14" s="157" t="n">
        <v>17176.7474199211</v>
      </c>
      <c r="AE14" s="157" t="n">
        <v>13722.5464875633</v>
      </c>
      <c r="AF14" s="157" t="n">
        <v>20479.195989299</v>
      </c>
      <c r="AG14" s="157" t="n">
        <v>2718.31505503962</v>
      </c>
      <c r="AH14" s="157" t="n">
        <v>23513.8205367738</v>
      </c>
      <c r="AI14" s="157" t="n">
        <v>7533.87050360987</v>
      </c>
      <c r="AJ14" s="157" t="n">
        <v>19208.6170911709</v>
      </c>
      <c r="AK14" s="158" t="n">
        <v>74706.2349832076</v>
      </c>
      <c r="AL14" s="159" t="n">
        <f aca="false">SUM(AC14:AK14)</f>
        <v>200472.959217927</v>
      </c>
      <c r="AN14" s="156" t="n">
        <v>2003</v>
      </c>
      <c r="AO14" s="157" t="n">
        <v>28.5466068085761</v>
      </c>
      <c r="AP14" s="157" t="n">
        <v>2368.23581975018</v>
      </c>
      <c r="AQ14" s="157" t="n">
        <v>282.743386957391</v>
      </c>
      <c r="AR14" s="157" t="n">
        <v>0</v>
      </c>
      <c r="AS14" s="157" t="n">
        <v>447.264537839745</v>
      </c>
      <c r="AT14" s="157" t="n">
        <v>4858.59515061539</v>
      </c>
      <c r="AU14" s="157" t="n">
        <v>192.394328923264</v>
      </c>
      <c r="AV14" s="157" t="n">
        <v>92.9345432866044</v>
      </c>
      <c r="AW14" s="158" t="n">
        <v>2138.3153110831</v>
      </c>
      <c r="AX14" s="159" t="n">
        <f aca="false">SUM(AO14:AW14)</f>
        <v>10409.0296852642</v>
      </c>
    </row>
    <row r="15" customFormat="false" ht="12.75" hidden="false" customHeight="false" outlineLevel="0" collapsed="false">
      <c r="B15" s="160" t="s">
        <v>139</v>
      </c>
      <c r="C15" s="161" t="n">
        <v>3768.24486304354</v>
      </c>
      <c r="D15" s="161" t="n">
        <v>2995.82413019313</v>
      </c>
      <c r="E15" s="161" t="n">
        <v>2258.16727452683</v>
      </c>
      <c r="F15" s="161" t="n">
        <v>4144.04873442244</v>
      </c>
      <c r="G15" s="161" t="n">
        <v>399.564016615385</v>
      </c>
      <c r="H15" s="161" t="n">
        <v>4358.25226992873</v>
      </c>
      <c r="I15" s="162" t="n">
        <v>1229.31567445865</v>
      </c>
      <c r="J15" s="162" t="n">
        <v>3383.11860937499</v>
      </c>
      <c r="K15" s="163" t="n">
        <v>17142.2661134186</v>
      </c>
      <c r="L15" s="164" t="n">
        <f aca="false">SUM(C15:K15)</f>
        <v>39678.8016859823</v>
      </c>
      <c r="M15" s="165" t="n">
        <f aca="false">(L15-L11)/L11</f>
        <v>0.0999379906824797</v>
      </c>
      <c r="N15" s="110"/>
      <c r="P15" s="160" t="n">
        <v>2004</v>
      </c>
      <c r="Q15" s="166" t="n">
        <f aca="false">SUM(C42:C45)</f>
        <v>22261.5789791281</v>
      </c>
      <c r="R15" s="166" t="n">
        <f aca="false">SUM(D42:D45)</f>
        <v>15926.52477719</v>
      </c>
      <c r="S15" s="166" t="n">
        <f aca="false">SUM(E42:E45)</f>
        <v>14655.6073619154</v>
      </c>
      <c r="T15" s="166" t="n">
        <f aca="false">SUM(F42:F45)</f>
        <v>22080.3285254926</v>
      </c>
      <c r="U15" s="166" t="n">
        <f aca="false">SUM(G42:G45)</f>
        <v>2567.59858890697</v>
      </c>
      <c r="V15" s="166" t="n">
        <f aca="false">SUM(H42:H45)</f>
        <v>20147.7954696459</v>
      </c>
      <c r="W15" s="166" t="n">
        <f aca="false">SUM(I42:I45)</f>
        <v>8580.48772003498</v>
      </c>
      <c r="X15" s="166" t="n">
        <f aca="false">SUM(J42:J45)</f>
        <v>20735.5657170797</v>
      </c>
      <c r="Y15" s="167" t="n">
        <f aca="false">SUM(K42:K45)</f>
        <v>95850.3858950999</v>
      </c>
      <c r="Z15" s="168" t="n">
        <f aca="false">SUM(L42:L45)</f>
        <v>222805.873034493</v>
      </c>
      <c r="AB15" s="156" t="n">
        <v>2004</v>
      </c>
      <c r="AC15" s="157" t="n">
        <v>22297.0645274192</v>
      </c>
      <c r="AD15" s="157" t="n">
        <v>18009.4444011652</v>
      </c>
      <c r="AE15" s="157" t="n">
        <v>14890.5153992046</v>
      </c>
      <c r="AF15" s="157" t="n">
        <v>22090.8653349068</v>
      </c>
      <c r="AG15" s="157" t="n">
        <v>3109.47183193037</v>
      </c>
      <c r="AH15" s="157" t="n">
        <v>25755.9205588684</v>
      </c>
      <c r="AI15" s="157" t="n">
        <v>8851.53056427494</v>
      </c>
      <c r="AJ15" s="157" t="n">
        <v>20753.4838896074</v>
      </c>
      <c r="AK15" s="158" t="n">
        <v>81359.7912756925</v>
      </c>
      <c r="AL15" s="159" t="n">
        <f aca="false">SUM(AC15:AK15)</f>
        <v>217118.087783069</v>
      </c>
      <c r="AN15" s="156" t="n">
        <v>2004</v>
      </c>
      <c r="AO15" s="157" t="n">
        <v>35.4855482910738</v>
      </c>
      <c r="AP15" s="157" t="n">
        <v>2082.91962397521</v>
      </c>
      <c r="AQ15" s="157" t="n">
        <v>234.908037289245</v>
      </c>
      <c r="AR15" s="157" t="n">
        <v>10.536809414238</v>
      </c>
      <c r="AS15" s="157" t="n">
        <v>541.873243023403</v>
      </c>
      <c r="AT15" s="157" t="n">
        <v>5608.12508922253</v>
      </c>
      <c r="AU15" s="157" t="n">
        <v>271.042844239956</v>
      </c>
      <c r="AV15" s="157" t="n">
        <v>17.9181725277572</v>
      </c>
      <c r="AW15" s="158" t="n">
        <v>1886.00661489881</v>
      </c>
      <c r="AX15" s="159" t="n">
        <f aca="false">SUM(AO15:AW15)</f>
        <v>10688.8159828822</v>
      </c>
    </row>
    <row r="16" customFormat="false" ht="12.75" hidden="false" customHeight="false" outlineLevel="0" collapsed="false">
      <c r="B16" s="160" t="s">
        <v>140</v>
      </c>
      <c r="C16" s="161" t="n">
        <v>3540.86764542621</v>
      </c>
      <c r="D16" s="161" t="n">
        <v>2957.13769808957</v>
      </c>
      <c r="E16" s="161" t="n">
        <v>2345.79252230557</v>
      </c>
      <c r="F16" s="161" t="n">
        <v>4128.90580893184</v>
      </c>
      <c r="G16" s="161" t="n">
        <v>405.955917419815</v>
      </c>
      <c r="H16" s="161" t="n">
        <v>4295.66763303607</v>
      </c>
      <c r="I16" s="162" t="n">
        <v>1173.48506397093</v>
      </c>
      <c r="J16" s="162" t="n">
        <v>3054.05910816858</v>
      </c>
      <c r="K16" s="163" t="n">
        <v>17258.8976589241</v>
      </c>
      <c r="L16" s="164" t="n">
        <f aca="false">SUM(C16:K16)</f>
        <v>39160.7690562727</v>
      </c>
      <c r="M16" s="165" t="n">
        <f aca="false">(L16-L12)/L12</f>
        <v>0.081037029142039</v>
      </c>
      <c r="N16" s="110"/>
      <c r="P16" s="160" t="n">
        <v>2005</v>
      </c>
      <c r="Q16" s="150" t="n">
        <f aca="false">SUM(C46:C49)</f>
        <v>25144.0447036747</v>
      </c>
      <c r="R16" s="150" t="n">
        <f aca="false">SUM(D46:D49)</f>
        <v>16639.2650731605</v>
      </c>
      <c r="S16" s="150" t="n">
        <f aca="false">SUM(E46:E49)</f>
        <v>15643.4797618664</v>
      </c>
      <c r="T16" s="150" t="n">
        <f aca="false">SUM(F46:F49)</f>
        <v>24131.4285015066</v>
      </c>
      <c r="U16" s="150" t="n">
        <f aca="false">SUM(G46:G49)</f>
        <v>3022.70590538424</v>
      </c>
      <c r="V16" s="150" t="n">
        <f aca="false">SUM(H46:H49)</f>
        <v>21791.8954134915</v>
      </c>
      <c r="W16" s="151" t="n">
        <f aca="false">SUM(I46:I49)</f>
        <v>8885.99621623944</v>
      </c>
      <c r="X16" s="151" t="n">
        <f aca="false">SUM(J46:J49)</f>
        <v>23831.0005587272</v>
      </c>
      <c r="Y16" s="163" t="n">
        <f aca="false">SUM(K46:K49)</f>
        <v>100978.428984986</v>
      </c>
      <c r="Z16" s="164" t="n">
        <f aca="false">SUM(L46:L49)</f>
        <v>240068.245119037</v>
      </c>
      <c r="AB16" s="156" t="n">
        <v>2005</v>
      </c>
      <c r="AC16" s="157" t="n">
        <v>25289.7985769796</v>
      </c>
      <c r="AD16" s="157" t="n">
        <v>19731.2041034464</v>
      </c>
      <c r="AE16" s="157" t="n">
        <v>15863.4127586874</v>
      </c>
      <c r="AF16" s="157" t="n">
        <v>24137.2200129416</v>
      </c>
      <c r="AG16" s="157" t="n">
        <v>3658.77203266516</v>
      </c>
      <c r="AH16" s="157" t="n">
        <v>29766.939496395</v>
      </c>
      <c r="AI16" s="157" t="n">
        <v>9328.5579704433</v>
      </c>
      <c r="AJ16" s="157" t="n">
        <v>23953.9089418287</v>
      </c>
      <c r="AK16" s="158" t="n">
        <v>88418.329908986</v>
      </c>
      <c r="AL16" s="159" t="n">
        <f aca="false">SUM(AC16:AK16)</f>
        <v>240148.143802373</v>
      </c>
      <c r="AN16" s="156" t="n">
        <v>2005</v>
      </c>
      <c r="AO16" s="157" t="n">
        <v>145.753873304952</v>
      </c>
      <c r="AP16" s="157" t="n">
        <v>3091.93903028594</v>
      </c>
      <c r="AQ16" s="157" t="n">
        <v>219.932996821035</v>
      </c>
      <c r="AR16" s="157" t="n">
        <v>5.79151143502092</v>
      </c>
      <c r="AS16" s="157" t="n">
        <v>636.066127280922</v>
      </c>
      <c r="AT16" s="157" t="n">
        <v>7975.04408290347</v>
      </c>
      <c r="AU16" s="157" t="n">
        <v>442.561754203858</v>
      </c>
      <c r="AV16" s="157" t="n">
        <v>122.908383101437</v>
      </c>
      <c r="AW16" s="158" t="n">
        <v>2178.38078989559</v>
      </c>
      <c r="AX16" s="159" t="n">
        <f aca="false">SUM(AO16:AW16)</f>
        <v>14818.3785492322</v>
      </c>
    </row>
    <row r="17" customFormat="false" ht="12.75" hidden="false" customHeight="false" outlineLevel="0" collapsed="false">
      <c r="B17" s="160" t="s">
        <v>141</v>
      </c>
      <c r="C17" s="161" t="n">
        <v>3882.53048442757</v>
      </c>
      <c r="D17" s="161" t="n">
        <v>2989.69400763964</v>
      </c>
      <c r="E17" s="161" t="n">
        <v>2430.63078783414</v>
      </c>
      <c r="F17" s="161" t="n">
        <v>4209.6582637828</v>
      </c>
      <c r="G17" s="161" t="n">
        <v>429.859417156947</v>
      </c>
      <c r="H17" s="161" t="n">
        <v>4363.54274137963</v>
      </c>
      <c r="I17" s="162" t="n">
        <v>1313.95710969545</v>
      </c>
      <c r="J17" s="162" t="n">
        <v>3335.98832774589</v>
      </c>
      <c r="K17" s="163" t="n">
        <v>17422.4090527737</v>
      </c>
      <c r="L17" s="164" t="n">
        <f aca="false">SUM(C17:K17)</f>
        <v>40378.2701924358</v>
      </c>
      <c r="M17" s="165" t="n">
        <f aca="false">(L17-L13)/L13</f>
        <v>0.0987603099484803</v>
      </c>
      <c r="N17" s="110"/>
      <c r="P17" s="160" t="n">
        <v>2006</v>
      </c>
      <c r="Q17" s="166" t="n">
        <f aca="false">SUM(C50:C53)</f>
        <v>27824.9847238445</v>
      </c>
      <c r="R17" s="166" t="n">
        <f aca="false">SUM(D50:D53)</f>
        <v>18192.5060538476</v>
      </c>
      <c r="S17" s="166" t="n">
        <f aca="false">SUM(E50:E53)</f>
        <v>17374.1179830507</v>
      </c>
      <c r="T17" s="166" t="n">
        <f aca="false">SUM(F50:F53)</f>
        <v>24422.9277665193</v>
      </c>
      <c r="U17" s="166" t="n">
        <f aca="false">SUM(G50:G53)</f>
        <v>2830.40623049714</v>
      </c>
      <c r="V17" s="166" t="n">
        <f aca="false">SUM(H50:H53)</f>
        <v>23045.2896655697</v>
      </c>
      <c r="W17" s="166" t="n">
        <f aca="false">SUM(I50:I53)</f>
        <v>9432.52083246978</v>
      </c>
      <c r="X17" s="166" t="n">
        <f aca="false">SUM(J50:J53)</f>
        <v>23666.8797460294</v>
      </c>
      <c r="Y17" s="167" t="n">
        <f aca="false">SUM(K50:K53)</f>
        <v>109935.393802255</v>
      </c>
      <c r="Z17" s="168" t="n">
        <f aca="false">SUM(L50:L53)</f>
        <v>256725.026804083</v>
      </c>
      <c r="AB17" s="156" t="n">
        <v>2006</v>
      </c>
      <c r="AC17" s="157" t="n">
        <v>28782.3880073482</v>
      </c>
      <c r="AD17" s="157" t="n">
        <v>20749.1495099635</v>
      </c>
      <c r="AE17" s="157" t="n">
        <v>17516.0174670761</v>
      </c>
      <c r="AF17" s="157" t="n">
        <v>24422.9277665193</v>
      </c>
      <c r="AG17" s="157" t="n">
        <v>3465.38519340902</v>
      </c>
      <c r="AH17" s="157" t="n">
        <v>33145.7121186264</v>
      </c>
      <c r="AI17" s="157" t="n">
        <v>9781.46990203877</v>
      </c>
      <c r="AJ17" s="157" t="n">
        <v>23814.5124078107</v>
      </c>
      <c r="AK17" s="158" t="n">
        <v>95608.2229924343</v>
      </c>
      <c r="AL17" s="159" t="n">
        <f aca="false">SUM(AC17:AK17)</f>
        <v>257285.785365226</v>
      </c>
      <c r="AN17" s="156" t="n">
        <v>2006</v>
      </c>
      <c r="AO17" s="157" t="n">
        <v>957.403283503699</v>
      </c>
      <c r="AP17" s="157" t="n">
        <v>2556.64345611589</v>
      </c>
      <c r="AQ17" s="157" t="n">
        <v>141.899484025439</v>
      </c>
      <c r="AR17" s="157" t="n">
        <v>0</v>
      </c>
      <c r="AS17" s="157" t="n">
        <v>634.978962911875</v>
      </c>
      <c r="AT17" s="157" t="n">
        <v>10100.4224530568</v>
      </c>
      <c r="AU17" s="157" t="n">
        <v>348.949069568983</v>
      </c>
      <c r="AV17" s="157" t="n">
        <v>147.632661781274</v>
      </c>
      <c r="AW17" s="158" t="n">
        <v>2831.51473841021</v>
      </c>
      <c r="AX17" s="159" t="n">
        <f aca="false">SUM(AO17:AW17)</f>
        <v>17719.4441093741</v>
      </c>
    </row>
    <row r="18" customFormat="false" ht="12.75" hidden="false" customHeight="false" outlineLevel="0" collapsed="false">
      <c r="B18" s="160" t="s">
        <v>142</v>
      </c>
      <c r="C18" s="169" t="n">
        <v>3946.14180316669</v>
      </c>
      <c r="D18" s="169" t="n">
        <v>3148.53935595797</v>
      </c>
      <c r="E18" s="169" t="n">
        <v>2345.03109754776</v>
      </c>
      <c r="F18" s="169" t="n">
        <v>4401.56858499464</v>
      </c>
      <c r="G18" s="169" t="n">
        <v>416.004695764997</v>
      </c>
      <c r="H18" s="169" t="n">
        <v>4438.13498226697</v>
      </c>
      <c r="I18" s="166" t="n">
        <v>1346.86797147791</v>
      </c>
      <c r="J18" s="166" t="n">
        <v>3319.09130216553</v>
      </c>
      <c r="K18" s="167" t="n">
        <v>18134.0870595826</v>
      </c>
      <c r="L18" s="168" t="n">
        <f aca="false">SUM(C18:K18)</f>
        <v>41495.466852925</v>
      </c>
      <c r="M18" s="170" t="n">
        <f aca="false">(L18-L14)/L14</f>
        <v>0.110621645480165</v>
      </c>
      <c r="N18" s="110"/>
      <c r="P18" s="160" t="n">
        <v>2007</v>
      </c>
      <c r="Q18" s="150" t="n">
        <f aca="false">SUM(C54:C57)</f>
        <v>30712.2493601394</v>
      </c>
      <c r="R18" s="150" t="n">
        <f aca="false">SUM(D54:D57)</f>
        <v>19789.303718855</v>
      </c>
      <c r="S18" s="150" t="n">
        <f aca="false">SUM(E54:E57)</f>
        <v>18331.9606088685</v>
      </c>
      <c r="T18" s="150" t="n">
        <f aca="false">SUM(F54:F57)</f>
        <v>27159.9601607702</v>
      </c>
      <c r="U18" s="150" t="n">
        <f aca="false">SUM(G54:G57)</f>
        <v>3542.10425051666</v>
      </c>
      <c r="V18" s="150" t="n">
        <f aca="false">SUM(H54:H57)</f>
        <v>23109.5254373337</v>
      </c>
      <c r="W18" s="151" t="n">
        <f aca="false">SUM(I54:I57)</f>
        <v>10639.7100928291</v>
      </c>
      <c r="X18" s="151" t="n">
        <f aca="false">SUM(J54:J57)</f>
        <v>25949.5249032525</v>
      </c>
      <c r="Y18" s="163" t="n">
        <f aca="false">SUM(K54:K57)</f>
        <v>115719.232775349</v>
      </c>
      <c r="Z18" s="164" t="n">
        <f aca="false">SUM(L54:L57)</f>
        <v>274953.571307914</v>
      </c>
      <c r="AB18" s="156" t="n">
        <v>2007</v>
      </c>
      <c r="AC18" s="157" t="n">
        <v>31790.2691828589</v>
      </c>
      <c r="AD18" s="157" t="n">
        <v>22555.4126631991</v>
      </c>
      <c r="AE18" s="157" t="n">
        <v>18966.1939818368</v>
      </c>
      <c r="AF18" s="157" t="n">
        <v>27159.9601607702</v>
      </c>
      <c r="AG18" s="157" t="n">
        <v>4825.61816539438</v>
      </c>
      <c r="AH18" s="157" t="n">
        <v>33476.3030415238</v>
      </c>
      <c r="AI18" s="157" t="n">
        <v>11067.4884034903</v>
      </c>
      <c r="AJ18" s="157" t="n">
        <v>26117.1606112825</v>
      </c>
      <c r="AK18" s="158" t="n">
        <v>104201.959719425</v>
      </c>
      <c r="AL18" s="159" t="n">
        <f aca="false">SUM(AC18:AK18)</f>
        <v>280160.365929781</v>
      </c>
      <c r="AN18" s="156" t="n">
        <v>2007</v>
      </c>
      <c r="AO18" s="157" t="n">
        <v>1078.01982271952</v>
      </c>
      <c r="AP18" s="157" t="n">
        <v>2766.10894434414</v>
      </c>
      <c r="AQ18" s="157" t="n">
        <v>634.233372968347</v>
      </c>
      <c r="AR18" s="157" t="n">
        <v>0</v>
      </c>
      <c r="AS18" s="157" t="n">
        <v>1283.51391487772</v>
      </c>
      <c r="AT18" s="157" t="n">
        <v>10366.7776041901</v>
      </c>
      <c r="AU18" s="157" t="n">
        <v>427.778310661233</v>
      </c>
      <c r="AV18" s="157" t="n">
        <v>167.635708030016</v>
      </c>
      <c r="AW18" s="158" t="n">
        <v>3425.05372108317</v>
      </c>
      <c r="AX18" s="159" t="n">
        <f aca="false">SUM(AO18:AW18)</f>
        <v>20149.1213988742</v>
      </c>
    </row>
    <row r="19" customFormat="false" ht="12.75" hidden="false" customHeight="false" outlineLevel="0" collapsed="false">
      <c r="B19" s="160" t="s">
        <v>143</v>
      </c>
      <c r="C19" s="169" t="n">
        <v>4058.08428090734</v>
      </c>
      <c r="D19" s="169" t="n">
        <v>3037.90430042164</v>
      </c>
      <c r="E19" s="169" t="n">
        <v>2303.44580918234</v>
      </c>
      <c r="F19" s="169" t="n">
        <v>4492.40767042069</v>
      </c>
      <c r="G19" s="169" t="n">
        <v>381.957609754251</v>
      </c>
      <c r="H19" s="169" t="n">
        <v>4448.70479547819</v>
      </c>
      <c r="I19" s="166" t="n">
        <v>1347.48048521873</v>
      </c>
      <c r="J19" s="166" t="n">
        <v>3333.24913796035</v>
      </c>
      <c r="K19" s="167" t="n">
        <v>17738.6647027127</v>
      </c>
      <c r="L19" s="168" t="n">
        <f aca="false">SUM(C19:K19)</f>
        <v>41141.8987920562</v>
      </c>
      <c r="M19" s="170" t="n">
        <f aca="false">(L19-L15)/L15</f>
        <v>0.0368735204669946</v>
      </c>
      <c r="N19" s="110"/>
      <c r="P19" s="160" t="n">
        <v>2008</v>
      </c>
      <c r="Q19" s="166" t="n">
        <f aca="false">SUM(C58:C61)</f>
        <v>29807.4459751922</v>
      </c>
      <c r="R19" s="166" t="n">
        <f aca="false">SUM(D58:D61)</f>
        <v>20635.7365233556</v>
      </c>
      <c r="S19" s="166" t="n">
        <f aca="false">SUM(E58:E61)</f>
        <v>19315.5576910828</v>
      </c>
      <c r="T19" s="166" t="n">
        <f aca="false">SUM(F58:F61)</f>
        <v>25546.3310385867</v>
      </c>
      <c r="U19" s="166" t="n">
        <f aca="false">SUM(G58:G61)</f>
        <v>3784.15793349619</v>
      </c>
      <c r="V19" s="166" t="n">
        <f aca="false">SUM(H58:H61)</f>
        <v>19267.3999731187</v>
      </c>
      <c r="W19" s="166" t="n">
        <f aca="false">SUM(I58:I61)</f>
        <v>8831.51496056054</v>
      </c>
      <c r="X19" s="166" t="n">
        <f aca="false">SUM(J58:J61)</f>
        <v>23927.2909616616</v>
      </c>
      <c r="Y19" s="167" t="n">
        <f aca="false">SUM(K58:K61)</f>
        <v>109501.630772443</v>
      </c>
      <c r="Z19" s="168" t="n">
        <f aca="false">SUM(L58:L61)</f>
        <v>260617.065829498</v>
      </c>
      <c r="AB19" s="156" t="n">
        <v>2008</v>
      </c>
      <c r="AC19" s="157" t="n">
        <v>29807.4459751922</v>
      </c>
      <c r="AD19" s="157" t="n">
        <v>24039.5545672533</v>
      </c>
      <c r="AE19" s="157" t="n">
        <v>19738.520657618</v>
      </c>
      <c r="AF19" s="157" t="n">
        <v>25705.6684267312</v>
      </c>
      <c r="AG19" s="157" t="n">
        <v>5205.63803877469</v>
      </c>
      <c r="AH19" s="157" t="n">
        <v>32510.5458353183</v>
      </c>
      <c r="AI19" s="157" t="n">
        <v>9302.41804259792</v>
      </c>
      <c r="AJ19" s="157" t="n">
        <v>24237.1128994058</v>
      </c>
      <c r="AK19" s="158" t="n">
        <v>97011.9643485717</v>
      </c>
      <c r="AL19" s="159" t="n">
        <f aca="false">SUM(AC19:AK19)</f>
        <v>267558.868791463</v>
      </c>
      <c r="AN19" s="156" t="n">
        <v>2008</v>
      </c>
      <c r="AO19" s="157" t="n">
        <v>0</v>
      </c>
      <c r="AP19" s="157" t="n">
        <v>3403.81804389776</v>
      </c>
      <c r="AQ19" s="157" t="n">
        <v>422.962966535251</v>
      </c>
      <c r="AR19" s="157" t="n">
        <v>159.337388144426</v>
      </c>
      <c r="AS19" s="157" t="n">
        <v>1421.4801052785</v>
      </c>
      <c r="AT19" s="157" t="n">
        <v>13243.1458621996</v>
      </c>
      <c r="AU19" s="157" t="n">
        <v>470.903082037378</v>
      </c>
      <c r="AV19" s="157" t="n">
        <v>309.821937744224</v>
      </c>
      <c r="AW19" s="158" t="n">
        <v>3593.86223311469</v>
      </c>
      <c r="AX19" s="159" t="n">
        <f aca="false">SUM(AO19:AW19)</f>
        <v>23025.3316189518</v>
      </c>
    </row>
    <row r="20" customFormat="false" ht="13.5" hidden="false" customHeight="true" outlineLevel="0" collapsed="false">
      <c r="B20" s="160" t="s">
        <v>144</v>
      </c>
      <c r="C20" s="169" t="n">
        <v>3859.92274583506</v>
      </c>
      <c r="D20" s="169" t="n">
        <v>3198.91040990766</v>
      </c>
      <c r="E20" s="169" t="n">
        <v>2295.66619447973</v>
      </c>
      <c r="F20" s="169" t="n">
        <v>4439.07609401695</v>
      </c>
      <c r="G20" s="169" t="n">
        <v>404.901528217526</v>
      </c>
      <c r="H20" s="169" t="n">
        <v>4495.42738475841</v>
      </c>
      <c r="I20" s="166" t="n">
        <v>1339.18546070778</v>
      </c>
      <c r="J20" s="166" t="n">
        <v>3133.65920882137</v>
      </c>
      <c r="K20" s="167" t="n">
        <v>17427.6221952103</v>
      </c>
      <c r="L20" s="168" t="n">
        <f aca="false">SUM(C20:K20)</f>
        <v>40594.3712219548</v>
      </c>
      <c r="M20" s="170" t="n">
        <f aca="false">(L20-L16)/L16</f>
        <v>0.0366081208370045</v>
      </c>
      <c r="N20" s="110"/>
      <c r="P20" s="160" t="n">
        <v>2009</v>
      </c>
      <c r="Q20" s="150" t="n">
        <f aca="false">SUM(C62:C65)</f>
        <v>21944.1428868138</v>
      </c>
      <c r="R20" s="150" t="n">
        <f aca="false">SUM(D62:D65)</f>
        <v>16497.8405552924</v>
      </c>
      <c r="S20" s="150" t="n">
        <f aca="false">SUM(E62:E65)</f>
        <v>14984.7687440045</v>
      </c>
      <c r="T20" s="150" t="n">
        <f aca="false">SUM(F62:F65)</f>
        <v>18819.8519956947</v>
      </c>
      <c r="U20" s="150" t="n">
        <f aca="false">SUM(G62:G65)</f>
        <v>2603.58551625602</v>
      </c>
      <c r="V20" s="150" t="n">
        <f aca="false">SUM(H62:H65)</f>
        <v>15258.6524914251</v>
      </c>
      <c r="W20" s="151" t="n">
        <f aca="false">SUM(I62:I65)</f>
        <v>6792.76807293452</v>
      </c>
      <c r="X20" s="151" t="n">
        <f aca="false">SUM(J62:J65)</f>
        <v>17335.9548607149</v>
      </c>
      <c r="Y20" s="163" t="n">
        <f aca="false">SUM(K62:K65)</f>
        <v>88459.8762935885</v>
      </c>
      <c r="Z20" s="164" t="n">
        <f aca="false">SUM(L62:L65)</f>
        <v>202697.441416724</v>
      </c>
      <c r="AB20" s="156" t="n">
        <v>2009</v>
      </c>
      <c r="AC20" s="157" t="n">
        <v>22580.017944637</v>
      </c>
      <c r="AD20" s="157" t="n">
        <v>18969.7829406375</v>
      </c>
      <c r="AE20" s="157" t="n">
        <v>15907.2600847248</v>
      </c>
      <c r="AF20" s="157" t="n">
        <v>18819.8519956947</v>
      </c>
      <c r="AG20" s="157" t="n">
        <v>3507.00738935861</v>
      </c>
      <c r="AH20" s="157" t="n">
        <v>24884.6545245459</v>
      </c>
      <c r="AI20" s="157" t="n">
        <v>7101.17832613933</v>
      </c>
      <c r="AJ20" s="157" t="n">
        <v>17459.5684262625</v>
      </c>
      <c r="AK20" s="158" t="n">
        <v>76295.9619244213</v>
      </c>
      <c r="AL20" s="159" t="n">
        <f aca="false">SUM(AC20:AK20)</f>
        <v>205525.283556422</v>
      </c>
      <c r="AN20" s="156" t="n">
        <v>2009</v>
      </c>
      <c r="AO20" s="157" t="n">
        <v>635.875057823169</v>
      </c>
      <c r="AP20" s="157" t="n">
        <v>2471.94238534517</v>
      </c>
      <c r="AQ20" s="157" t="n">
        <v>922.49134072034</v>
      </c>
      <c r="AR20" s="157" t="n">
        <v>0</v>
      </c>
      <c r="AS20" s="157" t="n">
        <v>903.421873102592</v>
      </c>
      <c r="AT20" s="157" t="n">
        <v>9626.0020331208</v>
      </c>
      <c r="AU20" s="157" t="n">
        <v>308.410253204815</v>
      </c>
      <c r="AV20" s="157" t="n">
        <v>123.613565547675</v>
      </c>
      <c r="AW20" s="158" t="n">
        <v>4212.75842252452</v>
      </c>
      <c r="AX20" s="159" t="n">
        <f aca="false">SUM(AO20:AW20)</f>
        <v>19204.5149313891</v>
      </c>
    </row>
    <row r="21" customFormat="false" ht="12.75" hidden="false" customHeight="false" outlineLevel="0" collapsed="false">
      <c r="B21" s="160" t="s">
        <v>145</v>
      </c>
      <c r="C21" s="169" t="n">
        <v>3833.6334815083</v>
      </c>
      <c r="D21" s="169" t="n">
        <v>2819.45870774688</v>
      </c>
      <c r="E21" s="169" t="n">
        <v>2436.62229340558</v>
      </c>
      <c r="F21" s="169" t="n">
        <v>4428.3976235142</v>
      </c>
      <c r="G21" s="169" t="n">
        <v>440.771498375458</v>
      </c>
      <c r="H21" s="169" t="n">
        <v>4517.31943540394</v>
      </c>
      <c r="I21" s="166" t="n">
        <v>1284.0933192049</v>
      </c>
      <c r="J21" s="166" t="n">
        <v>3407.33667374614</v>
      </c>
      <c r="K21" s="167" t="n">
        <v>17898.6937113073</v>
      </c>
      <c r="L21" s="168" t="n">
        <f aca="false">SUM(C21:K21)</f>
        <v>41066.3267442127</v>
      </c>
      <c r="M21" s="170" t="n">
        <f aca="false">(L21-L17)/L17</f>
        <v>0.0170402681565535</v>
      </c>
      <c r="N21" s="110"/>
      <c r="P21" s="160" t="n">
        <v>2010</v>
      </c>
      <c r="Q21" s="166" t="n">
        <f aca="false">SUM(C66:C69)</f>
        <v>24104.6021884861</v>
      </c>
      <c r="R21" s="166" t="n">
        <f aca="false">SUM(D66:D69)</f>
        <v>17441.3901077011</v>
      </c>
      <c r="S21" s="166" t="n">
        <f aca="false">SUM(E66:E69)</f>
        <v>15201.594075925</v>
      </c>
      <c r="T21" s="166" t="n">
        <f aca="false">SUM(F66:F69)</f>
        <v>20581.5720816949</v>
      </c>
      <c r="U21" s="166" t="n">
        <f aca="false">SUM(G66:G69)</f>
        <v>3044.36340406092</v>
      </c>
      <c r="V21" s="166" t="n">
        <f aca="false">SUM(H66:H69)</f>
        <v>13944.40168205</v>
      </c>
      <c r="W21" s="166" t="n">
        <f aca="false">SUM(I66:I69)</f>
        <v>6966.86599538143</v>
      </c>
      <c r="X21" s="166" t="n">
        <f aca="false">SUM(J66:J69)</f>
        <v>17762.2797503618</v>
      </c>
      <c r="Y21" s="167" t="n">
        <f aca="false">SUM(K66:K69)</f>
        <v>94447.0474706301</v>
      </c>
      <c r="Z21" s="168" t="n">
        <f aca="false">SUM(L66:L69)</f>
        <v>213494.116756291</v>
      </c>
      <c r="AB21" s="156" t="n">
        <v>2010</v>
      </c>
      <c r="AC21" s="157" t="n">
        <v>24572.2936871257</v>
      </c>
      <c r="AD21" s="157" t="n">
        <v>19330.9793284984</v>
      </c>
      <c r="AE21" s="157" t="n">
        <v>15624.6215326621</v>
      </c>
      <c r="AF21" s="157" t="n">
        <v>20581.5720816949</v>
      </c>
      <c r="AG21" s="157" t="n">
        <v>3891.55508780774</v>
      </c>
      <c r="AH21" s="157" t="n">
        <v>22921.2390025158</v>
      </c>
      <c r="AI21" s="157" t="n">
        <v>7220.03481813673</v>
      </c>
      <c r="AJ21" s="157" t="n">
        <v>17871.5383408687</v>
      </c>
      <c r="AK21" s="158" t="n">
        <v>81857.75140243</v>
      </c>
      <c r="AL21" s="159" t="n">
        <f aca="false">SUM(AC21:AK21)</f>
        <v>213871.58528174</v>
      </c>
      <c r="AN21" s="156" t="n">
        <v>2010</v>
      </c>
      <c r="AO21" s="157" t="n">
        <v>467.691498639591</v>
      </c>
      <c r="AP21" s="157" t="n">
        <v>1889.58922079728</v>
      </c>
      <c r="AQ21" s="157" t="n">
        <v>423.027456737111</v>
      </c>
      <c r="AR21" s="157" t="n">
        <v>0</v>
      </c>
      <c r="AS21" s="157" t="n">
        <v>847.191683746823</v>
      </c>
      <c r="AT21" s="157" t="n">
        <v>8976.83732046584</v>
      </c>
      <c r="AU21" s="157" t="n">
        <v>253.168822755297</v>
      </c>
      <c r="AV21" s="157" t="n">
        <v>109.258590506825</v>
      </c>
      <c r="AW21" s="158" t="n">
        <v>3513.1430582918</v>
      </c>
      <c r="AX21" s="159" t="n">
        <f aca="false">SUM(AO21:AW21)</f>
        <v>16479.9076519406</v>
      </c>
    </row>
    <row r="22" customFormat="false" ht="12.75" hidden="false" customHeight="false" outlineLevel="0" collapsed="false">
      <c r="B22" s="160" t="s">
        <v>146</v>
      </c>
      <c r="C22" s="161" t="n">
        <v>3851.60161732589</v>
      </c>
      <c r="D22" s="161" t="n">
        <v>3112.93886029136</v>
      </c>
      <c r="E22" s="161" t="n">
        <v>2395.922369406</v>
      </c>
      <c r="F22" s="161" t="n">
        <v>4568.33853636487</v>
      </c>
      <c r="G22" s="161" t="n">
        <v>416.70239769059</v>
      </c>
      <c r="H22" s="161" t="n">
        <v>4800.66358583759</v>
      </c>
      <c r="I22" s="162" t="n">
        <v>1395.62014156354</v>
      </c>
      <c r="J22" s="162" t="n">
        <v>3802.1670359826</v>
      </c>
      <c r="K22" s="163" t="n">
        <v>19372.7322500356</v>
      </c>
      <c r="L22" s="164" t="n">
        <f aca="false">SUM(C22:K22)</f>
        <v>43716.686794498</v>
      </c>
      <c r="M22" s="165" t="n">
        <f aca="false">(L22-L18)/L18</f>
        <v>0.0535292192143728</v>
      </c>
      <c r="N22" s="110"/>
      <c r="P22" s="160" t="s">
        <v>147</v>
      </c>
      <c r="Q22" s="150" t="n">
        <f aca="false">SUM(C70:C73)</f>
        <v>27254.0401564359</v>
      </c>
      <c r="R22" s="150" t="n">
        <f aca="false">SUM(D70:D73)</f>
        <v>19529.5829438053</v>
      </c>
      <c r="S22" s="150" t="n">
        <f aca="false">SUM(E70:E73)</f>
        <v>16460.0280860819</v>
      </c>
      <c r="T22" s="150" t="n">
        <f aca="false">SUM(F70:F73)</f>
        <v>19600.2515766459</v>
      </c>
      <c r="U22" s="150" t="n">
        <f aca="false">SUM(G70:G73)</f>
        <v>2874.43297301487</v>
      </c>
      <c r="V22" s="150" t="n">
        <f aca="false">SUM(H70:H73)</f>
        <v>13426.7201614604</v>
      </c>
      <c r="W22" s="151" t="n">
        <f aca="false">SUM(I70:I73)</f>
        <v>8889.64789128234</v>
      </c>
      <c r="X22" s="151" t="n">
        <f aca="false">SUM(J70:J73)</f>
        <v>17234.9241539178</v>
      </c>
      <c r="Y22" s="163" t="n">
        <f aca="false">SUM(K70:K73)</f>
        <v>94249.061164852</v>
      </c>
      <c r="Z22" s="164" t="n">
        <f aca="false">SUM(L70:L73)</f>
        <v>219518.689107496</v>
      </c>
      <c r="AB22" s="156" t="n">
        <v>2011</v>
      </c>
      <c r="AC22" s="157" t="n">
        <v>27396.7349410616</v>
      </c>
      <c r="AD22" s="157" t="n">
        <v>21406.1566185197</v>
      </c>
      <c r="AE22" s="157" t="n">
        <v>17189.9570958392</v>
      </c>
      <c r="AF22" s="157" t="n">
        <v>19600.2515766459</v>
      </c>
      <c r="AG22" s="157" t="n">
        <v>3973.39812748518</v>
      </c>
      <c r="AH22" s="157" t="n">
        <v>26808.8691760523</v>
      </c>
      <c r="AI22" s="157" t="n">
        <v>9281.3725331187</v>
      </c>
      <c r="AJ22" s="157" t="n">
        <v>17463.929203763</v>
      </c>
      <c r="AK22" s="158" t="n">
        <v>85411.0159874221</v>
      </c>
      <c r="AL22" s="159" t="n">
        <f aca="false">SUM(AC22:AK22)</f>
        <v>228531.685259908</v>
      </c>
      <c r="AN22" s="156" t="n">
        <v>2011</v>
      </c>
      <c r="AO22" s="157" t="n">
        <v>142.694784625708</v>
      </c>
      <c r="AP22" s="157" t="n">
        <v>1876.57367471438</v>
      </c>
      <c r="AQ22" s="157" t="n">
        <v>729.929009757328</v>
      </c>
      <c r="AR22" s="157" t="n">
        <v>0</v>
      </c>
      <c r="AS22" s="157" t="n">
        <v>1098.96515447032</v>
      </c>
      <c r="AT22" s="157" t="n">
        <v>13382.149014592</v>
      </c>
      <c r="AU22" s="157" t="n">
        <v>391.724641836359</v>
      </c>
      <c r="AV22" s="157" t="n">
        <v>229.005049845187</v>
      </c>
      <c r="AW22" s="158" t="n">
        <v>5092.00097869563</v>
      </c>
      <c r="AX22" s="159" t="n">
        <f aca="false">SUM(AO22:AW22)</f>
        <v>22943.0423085369</v>
      </c>
    </row>
    <row r="23" customFormat="false" ht="12.75" hidden="false" customHeight="false" outlineLevel="0" collapsed="false">
      <c r="B23" s="160" t="s">
        <v>148</v>
      </c>
      <c r="C23" s="161" t="n">
        <v>4102.82862088265</v>
      </c>
      <c r="D23" s="161" t="n">
        <v>3110.90235613949</v>
      </c>
      <c r="E23" s="161" t="n">
        <v>2437.72433187111</v>
      </c>
      <c r="F23" s="161" t="n">
        <v>4579.2396914823</v>
      </c>
      <c r="G23" s="161" t="n">
        <v>405.143872352233</v>
      </c>
      <c r="H23" s="161" t="n">
        <v>4932.15976744368</v>
      </c>
      <c r="I23" s="162" t="n">
        <v>1343.22059574885</v>
      </c>
      <c r="J23" s="162" t="n">
        <v>4057.06273096407</v>
      </c>
      <c r="K23" s="163" t="n">
        <v>19486.6609118296</v>
      </c>
      <c r="L23" s="164" t="n">
        <f aca="false">SUM(C23:K23)</f>
        <v>44454.942878714</v>
      </c>
      <c r="M23" s="165" t="n">
        <f aca="false">(L23-L19)/L19</f>
        <v>0.0805272528475876</v>
      </c>
      <c r="N23" s="110"/>
      <c r="P23" s="160" t="s">
        <v>149</v>
      </c>
      <c r="Q23" s="166" t="n">
        <f aca="false">SUM(C74:C77)</f>
        <v>29777.9936950599</v>
      </c>
      <c r="R23" s="166" t="n">
        <f aca="false">SUM(D74:D77)</f>
        <v>18740.8362134283</v>
      </c>
      <c r="S23" s="166" t="n">
        <f aca="false">SUM(E74:E77)</f>
        <v>16946.8433972119</v>
      </c>
      <c r="T23" s="166" t="n">
        <f aca="false">SUM(F74:F77)</f>
        <v>18595.2733269193</v>
      </c>
      <c r="U23" s="166" t="n">
        <f aca="false">SUM(G74:G77)</f>
        <v>2741.12599294551</v>
      </c>
      <c r="V23" s="166" t="n">
        <f aca="false">SUM(H74:H77)</f>
        <v>12319.148706381</v>
      </c>
      <c r="W23" s="166" t="n">
        <f aca="false">SUM(I74:I77)</f>
        <v>6491.5360210319</v>
      </c>
      <c r="X23" s="166" t="n">
        <f aca="false">SUM(J74:J77)</f>
        <v>15497.0451834973</v>
      </c>
      <c r="Y23" s="167" t="n">
        <f aca="false">SUM(K74:K77)</f>
        <v>88976.3879430764</v>
      </c>
      <c r="Z23" s="168" t="n">
        <f aca="false">SUM(L74:L77)</f>
        <v>210086.190479551</v>
      </c>
      <c r="AB23" s="156" t="n">
        <v>2012</v>
      </c>
      <c r="AC23" s="157" t="n">
        <v>29899.3571244972</v>
      </c>
      <c r="AD23" s="157" t="n">
        <v>20642.2272153202</v>
      </c>
      <c r="AE23" s="157" t="n">
        <v>17815.2743936542</v>
      </c>
      <c r="AF23" s="157" t="n">
        <v>18595.2733269193</v>
      </c>
      <c r="AG23" s="157" t="n">
        <v>4077.45161249811</v>
      </c>
      <c r="AH23" s="157" t="n">
        <v>27271.8118560053</v>
      </c>
      <c r="AI23" s="157" t="n">
        <v>6938.78613639969</v>
      </c>
      <c r="AJ23" s="157" t="n">
        <v>15755.559995938</v>
      </c>
      <c r="AK23" s="158" t="n">
        <v>79549.2198947357</v>
      </c>
      <c r="AL23" s="159" t="n">
        <f aca="false">SUM(AC23:AK23)</f>
        <v>220544.961555968</v>
      </c>
      <c r="AN23" s="156" t="n">
        <v>2012</v>
      </c>
      <c r="AO23" s="157" t="n">
        <v>121.363429437372</v>
      </c>
      <c r="AP23" s="157" t="n">
        <v>1901.3910018919</v>
      </c>
      <c r="AQ23" s="157" t="n">
        <v>868.430996442303</v>
      </c>
      <c r="AR23" s="157" t="n">
        <v>0</v>
      </c>
      <c r="AS23" s="157" t="n">
        <v>1336.3256195526</v>
      </c>
      <c r="AT23" s="157" t="n">
        <v>14952.6631496243</v>
      </c>
      <c r="AU23" s="157" t="n">
        <v>447.250115367792</v>
      </c>
      <c r="AV23" s="157" t="n">
        <v>258.514812440624</v>
      </c>
      <c r="AW23" s="158" t="n">
        <v>5472.14057793944</v>
      </c>
      <c r="AX23" s="159" t="n">
        <f aca="false">SUM(AO23:AW23)</f>
        <v>25358.0797026964</v>
      </c>
    </row>
    <row r="24" customFormat="false" ht="12.75" hidden="false" customHeight="false" outlineLevel="0" collapsed="false">
      <c r="B24" s="160" t="s">
        <v>150</v>
      </c>
      <c r="C24" s="161" t="n">
        <v>3807.01300664524</v>
      </c>
      <c r="D24" s="161" t="n">
        <v>3322.29505867279</v>
      </c>
      <c r="E24" s="161" t="n">
        <v>2613.1338127788</v>
      </c>
      <c r="F24" s="161" t="n">
        <v>4539.57864713512</v>
      </c>
      <c r="G24" s="161" t="n">
        <v>414.998885225161</v>
      </c>
      <c r="H24" s="161" t="n">
        <v>5029.81818427366</v>
      </c>
      <c r="I24" s="162" t="n">
        <v>1285.72408531851</v>
      </c>
      <c r="J24" s="162" t="n">
        <v>3776.41511888321</v>
      </c>
      <c r="K24" s="163" t="n">
        <v>19017.3609176785</v>
      </c>
      <c r="L24" s="164" t="n">
        <f aca="false">SUM(C24:K24)</f>
        <v>43806.337716611</v>
      </c>
      <c r="M24" s="165" t="n">
        <f aca="false">(L24-L20)/L20</f>
        <v>0.0791234449006347</v>
      </c>
      <c r="N24" s="110"/>
      <c r="P24" s="160" t="n">
        <v>2013</v>
      </c>
      <c r="Q24" s="161" t="n">
        <f aca="false">SUM(C78:C81)</f>
        <v>29148.9381747536</v>
      </c>
      <c r="R24" s="161" t="n">
        <f aca="false">SUM(D78:D81)</f>
        <v>17151.1674381342</v>
      </c>
      <c r="S24" s="161" t="n">
        <f aca="false">SUM(E78:E81)</f>
        <v>15993.2934676084</v>
      </c>
      <c r="T24" s="161" t="n">
        <f aca="false">SUM(F78:F81)</f>
        <v>18128.6634133486</v>
      </c>
      <c r="U24" s="161" t="n">
        <f aca="false">SUM(G78:G81)</f>
        <v>2617.86893731237</v>
      </c>
      <c r="V24" s="161" t="n">
        <f aca="false">SUM(H78:H81)</f>
        <v>11663.9984979169</v>
      </c>
      <c r="W24" s="162" t="n">
        <f aca="false">SUM(I78:I81)</f>
        <v>6325.79289631349</v>
      </c>
      <c r="X24" s="162" t="n">
        <f aca="false">SUM(J78:J81)</f>
        <v>13833.6802883408</v>
      </c>
      <c r="Y24" s="163" t="n">
        <f aca="false">SUM(K78:K81)</f>
        <v>88014.6028298369</v>
      </c>
      <c r="Z24" s="164" t="n">
        <f aca="false">SUM(L78:L81)</f>
        <v>202878.005943565</v>
      </c>
      <c r="AB24" s="156" t="n">
        <v>2013</v>
      </c>
      <c r="AC24" s="157" t="n">
        <v>29235.0646484034</v>
      </c>
      <c r="AD24" s="157" t="n">
        <v>18915.1476388478</v>
      </c>
      <c r="AE24" s="157" t="n">
        <v>16811.4202533809</v>
      </c>
      <c r="AF24" s="157" t="n">
        <v>18128.6634133486</v>
      </c>
      <c r="AG24" s="157" t="n">
        <v>4017.49476745968</v>
      </c>
      <c r="AH24" s="157" t="n">
        <v>24662.4262775768</v>
      </c>
      <c r="AI24" s="157" t="n">
        <v>6733.01997464843</v>
      </c>
      <c r="AJ24" s="157" t="n">
        <v>14054.5020757893</v>
      </c>
      <c r="AK24" s="158" t="n">
        <v>79692.0462607739</v>
      </c>
      <c r="AL24" s="159" t="n">
        <f aca="false">SUM(AC24:AK24)</f>
        <v>212249.785310229</v>
      </c>
      <c r="AN24" s="156" t="n">
        <v>2013</v>
      </c>
      <c r="AO24" s="157" t="n">
        <v>86.1264736498165</v>
      </c>
      <c r="AP24" s="157" t="n">
        <v>1763.98020071362</v>
      </c>
      <c r="AQ24" s="157" t="n">
        <v>818.126785772488</v>
      </c>
      <c r="AR24" s="157" t="n">
        <v>0</v>
      </c>
      <c r="AS24" s="157" t="n">
        <v>1399.62583014731</v>
      </c>
      <c r="AT24" s="157" t="n">
        <v>12998.4277796599</v>
      </c>
      <c r="AU24" s="157" t="n">
        <v>407.227078334937</v>
      </c>
      <c r="AV24" s="157" t="n">
        <v>220.821787448515</v>
      </c>
      <c r="AW24" s="158" t="n">
        <v>6007.95098217353</v>
      </c>
      <c r="AX24" s="159" t="n">
        <f aca="false">SUM(AO24:AW24)</f>
        <v>23702.2869179001</v>
      </c>
    </row>
    <row r="25" customFormat="false" ht="12.75" hidden="false" customHeight="false" outlineLevel="0" collapsed="false">
      <c r="B25" s="160" t="s">
        <v>151</v>
      </c>
      <c r="C25" s="161" t="n">
        <v>3965.19093726125</v>
      </c>
      <c r="D25" s="161" t="n">
        <v>3293.39248690699</v>
      </c>
      <c r="E25" s="161" t="n">
        <v>2814.68792385866</v>
      </c>
      <c r="F25" s="161" t="n">
        <v>4633.43173723983</v>
      </c>
      <c r="G25" s="161" t="n">
        <v>424.089988755532</v>
      </c>
      <c r="H25" s="161" t="n">
        <v>5287.82402624861</v>
      </c>
      <c r="I25" s="162" t="n">
        <v>1443.092322639</v>
      </c>
      <c r="J25" s="162" t="n">
        <v>3837.88629215515</v>
      </c>
      <c r="K25" s="163" t="n">
        <v>19748.457239572</v>
      </c>
      <c r="L25" s="164" t="n">
        <f aca="false">SUM(C25:K25)</f>
        <v>45448.0529546371</v>
      </c>
      <c r="M25" s="165" t="n">
        <f aca="false">(L25-L21)/L21</f>
        <v>0.10669876168172</v>
      </c>
      <c r="N25" s="110"/>
      <c r="P25" s="160" t="n">
        <v>2014</v>
      </c>
      <c r="Q25" s="166" t="n">
        <f aca="false">SUM(C82:C85)</f>
        <v>25951.7726051754</v>
      </c>
      <c r="R25" s="166" t="n">
        <f aca="false">SUM(D82:D85)</f>
        <v>16504.1423502075</v>
      </c>
      <c r="S25" s="166" t="n">
        <f aca="false">SUM(E82:E85)</f>
        <v>14350.9827105853</v>
      </c>
      <c r="T25" s="166" t="n">
        <f aca="false">SUM(F82:F85)</f>
        <v>18261.3756481218</v>
      </c>
      <c r="U25" s="166" t="n">
        <f aca="false">SUM(G82:G85)</f>
        <v>2616.27936025268</v>
      </c>
      <c r="V25" s="166" t="n">
        <f aca="false">SUM(H82:H85)</f>
        <v>13391.4837423757</v>
      </c>
      <c r="W25" s="166" t="n">
        <f aca="false">SUM(I82:I85)</f>
        <v>6510.37004365259</v>
      </c>
      <c r="X25" s="166" t="n">
        <f aca="false">SUM(J82:J85)</f>
        <v>12970.1261869362</v>
      </c>
      <c r="Y25" s="167" t="n">
        <f aca="false">SUM(K82:K85)</f>
        <v>86009.5761981804</v>
      </c>
      <c r="Z25" s="168" t="n">
        <f aca="false">SUM(L82:L85)</f>
        <v>196566.108845488</v>
      </c>
      <c r="AB25" s="156" t="n">
        <v>2014</v>
      </c>
      <c r="AC25" s="157" t="n">
        <v>26055.3615707427</v>
      </c>
      <c r="AD25" s="157" t="n">
        <v>18454.9907306649</v>
      </c>
      <c r="AE25" s="157" t="n">
        <v>15256.301081061</v>
      </c>
      <c r="AF25" s="157" t="n">
        <v>18261.3756481218</v>
      </c>
      <c r="AG25" s="157" t="n">
        <v>4041.90022893758</v>
      </c>
      <c r="AH25" s="157" t="n">
        <v>28252.7667256559</v>
      </c>
      <c r="AI25" s="157" t="n">
        <v>6982.82248854924</v>
      </c>
      <c r="AJ25" s="157" t="n">
        <v>13239.9613941632</v>
      </c>
      <c r="AK25" s="158" t="n">
        <v>78818.3890081845</v>
      </c>
      <c r="AL25" s="159" t="n">
        <f aca="false">SUM(AC25:AK25)</f>
        <v>209363.868876081</v>
      </c>
      <c r="AN25" s="156" t="n">
        <v>2014</v>
      </c>
      <c r="AO25" s="157" t="n">
        <v>103.588965567261</v>
      </c>
      <c r="AP25" s="157" t="n">
        <v>1950.84838045731</v>
      </c>
      <c r="AQ25" s="157" t="n">
        <v>905.31837047574</v>
      </c>
      <c r="AR25" s="157" t="n">
        <v>0</v>
      </c>
      <c r="AS25" s="157" t="n">
        <v>1425.6208686849</v>
      </c>
      <c r="AT25" s="157" t="n">
        <v>14861.2829832802</v>
      </c>
      <c r="AU25" s="157" t="n">
        <v>472.452444896657</v>
      </c>
      <c r="AV25" s="157" t="n">
        <v>269.835207226965</v>
      </c>
      <c r="AW25" s="158" t="n">
        <v>6054.59744428851</v>
      </c>
      <c r="AX25" s="159" t="n">
        <f aca="false">SUM(AO25:AW25)</f>
        <v>26043.5446648776</v>
      </c>
    </row>
    <row r="26" customFormat="false" ht="12.75" hidden="false" customHeight="false" outlineLevel="0" collapsed="false">
      <c r="B26" s="160" t="s">
        <v>152</v>
      </c>
      <c r="C26" s="169" t="n">
        <v>4454.1334662647</v>
      </c>
      <c r="D26" s="169" t="n">
        <v>3495.69244487923</v>
      </c>
      <c r="E26" s="169" t="n">
        <v>2863.71802178418</v>
      </c>
      <c r="F26" s="169" t="n">
        <v>4807.86365529248</v>
      </c>
      <c r="G26" s="169" t="n">
        <v>488.417916856842</v>
      </c>
      <c r="H26" s="169" t="n">
        <v>5481.289418958</v>
      </c>
      <c r="I26" s="166" t="n">
        <v>1479.61070977187</v>
      </c>
      <c r="J26" s="166" t="n">
        <v>4333.91348734325</v>
      </c>
      <c r="K26" s="167" t="n">
        <v>21146.1686872851</v>
      </c>
      <c r="L26" s="168" t="n">
        <f aca="false">SUM(C26:K26)</f>
        <v>48550.8078084356</v>
      </c>
      <c r="M26" s="170" t="n">
        <f aca="false">(L26-L22)/L22</f>
        <v>0.110578393935975</v>
      </c>
      <c r="N26" s="110"/>
      <c r="P26" s="160" t="s">
        <v>153</v>
      </c>
      <c r="Q26" s="161" t="n">
        <f aca="false">SUM(C86:C89)</f>
        <v>24367.9513672957</v>
      </c>
      <c r="R26" s="161" t="n">
        <f aca="false">SUM(D86:D89)</f>
        <v>16999.7955452467</v>
      </c>
      <c r="S26" s="161" t="n">
        <f aca="false">SUM(E86:E89)</f>
        <v>13126.5319679311</v>
      </c>
      <c r="T26" s="161" t="n">
        <f aca="false">SUM(F86:F89)</f>
        <v>19271.2221740046</v>
      </c>
      <c r="U26" s="161" t="n">
        <f aca="false">SUM(G86:G89)</f>
        <v>2619.41895542534</v>
      </c>
      <c r="V26" s="161" t="n">
        <f aca="false">SUM(H86:H89)</f>
        <v>14821.0103283823</v>
      </c>
      <c r="W26" s="161" t="n">
        <f aca="false">SUM(I86:I89)</f>
        <v>7161.87896364289</v>
      </c>
      <c r="X26" s="161" t="n">
        <f aca="false">SUM(J86:J89)</f>
        <v>13611.6646668309</v>
      </c>
      <c r="Y26" s="163" t="n">
        <f aca="false">SUM(K86:K89)</f>
        <v>85402.7632254428</v>
      </c>
      <c r="Z26" s="164" t="n">
        <f aca="false">SUM(L86:L89)</f>
        <v>197382.237194202</v>
      </c>
      <c r="AB26" s="156" t="n">
        <v>2015</v>
      </c>
      <c r="AC26" s="157" t="n">
        <v>24586.1185797877</v>
      </c>
      <c r="AD26" s="157" t="n">
        <v>20026.7314421564</v>
      </c>
      <c r="AE26" s="157" t="n">
        <v>15678.2563601371</v>
      </c>
      <c r="AF26" s="157" t="n">
        <v>19271.2221740046</v>
      </c>
      <c r="AG26" s="157" t="n">
        <v>3807.6808831213</v>
      </c>
      <c r="AH26" s="157" t="n">
        <v>29260.8954365942</v>
      </c>
      <c r="AI26" s="157" t="n">
        <v>7574.58883394963</v>
      </c>
      <c r="AJ26" s="157" t="n">
        <v>14115.3459681166</v>
      </c>
      <c r="AK26" s="158" t="n">
        <v>80147.0840429706</v>
      </c>
      <c r="AL26" s="159" t="n">
        <f aca="false">SUM(AC26:AK26)</f>
        <v>214467.923720838</v>
      </c>
      <c r="AN26" s="156" t="n">
        <v>2015</v>
      </c>
      <c r="AO26" s="157" t="n">
        <v>218.167212492012</v>
      </c>
      <c r="AP26" s="157" t="n">
        <v>3026.93589690972</v>
      </c>
      <c r="AQ26" s="157" t="n">
        <v>2551.724392206</v>
      </c>
      <c r="AR26" s="157" t="n">
        <v>0</v>
      </c>
      <c r="AS26" s="157" t="n">
        <v>1188.26192769596</v>
      </c>
      <c r="AT26" s="157" t="n">
        <v>14439.8851082119</v>
      </c>
      <c r="AU26" s="157" t="n">
        <v>412.70987030674</v>
      </c>
      <c r="AV26" s="157" t="n">
        <v>503.681301285657</v>
      </c>
      <c r="AW26" s="158" t="n">
        <v>6239.70342269845</v>
      </c>
      <c r="AX26" s="159" t="n">
        <f aca="false">SUM(AO26:AW26)</f>
        <v>28581.0691318064</v>
      </c>
    </row>
    <row r="27" customFormat="false" ht="12.75" hidden="false" customHeight="false" outlineLevel="0" collapsed="false">
      <c r="B27" s="160" t="s">
        <v>154</v>
      </c>
      <c r="C27" s="169" t="n">
        <v>4860.65878246409</v>
      </c>
      <c r="D27" s="169" t="n">
        <v>3437.82745905345</v>
      </c>
      <c r="E27" s="169" t="n">
        <v>2997.4092022984</v>
      </c>
      <c r="F27" s="169" t="n">
        <v>4974.72606997939</v>
      </c>
      <c r="G27" s="169" t="n">
        <v>466.342867090083</v>
      </c>
      <c r="H27" s="169" t="n">
        <v>5619.79912325325</v>
      </c>
      <c r="I27" s="166" t="n">
        <v>1620.09172280096</v>
      </c>
      <c r="J27" s="166" t="n">
        <v>3939.13739080741</v>
      </c>
      <c r="K27" s="167" t="n">
        <v>22099.9540288361</v>
      </c>
      <c r="L27" s="168" t="n">
        <f aca="false">SUM(C27:K27)</f>
        <v>50015.9466465831</v>
      </c>
      <c r="M27" s="170" t="n">
        <f aca="false">(L27-L23)/L23</f>
        <v>0.125093035954205</v>
      </c>
      <c r="N27" s="110"/>
      <c r="P27" s="160" t="s">
        <v>155</v>
      </c>
      <c r="Q27" s="166" t="n">
        <f aca="false">SUM(C90:C93)</f>
        <v>23218.4297104671</v>
      </c>
      <c r="R27" s="166" t="n">
        <f aca="false">SUM(D90:D93)</f>
        <v>17080.2113913658</v>
      </c>
      <c r="S27" s="166" t="n">
        <f aca="false">SUM(E90:E93)</f>
        <v>12780.8555106926</v>
      </c>
      <c r="T27" s="166" t="n">
        <f aca="false">SUM(F90:F93)</f>
        <v>17876.9986002639</v>
      </c>
      <c r="U27" s="166" t="n">
        <f aca="false">SUM(G90:G93)</f>
        <v>2672.46540808992</v>
      </c>
      <c r="V27" s="166" t="n">
        <f aca="false">SUM(H90:H93)</f>
        <v>14575.9981923641</v>
      </c>
      <c r="W27" s="166" t="n">
        <f aca="false">SUM(I90:I93)</f>
        <v>7151.14415079649</v>
      </c>
      <c r="X27" s="166" t="n">
        <f aca="false">SUM(J90:J93)</f>
        <v>13410.6005350685</v>
      </c>
      <c r="Y27" s="167" t="n">
        <f aca="false">SUM(K90:K93)</f>
        <v>83829.4131279707</v>
      </c>
      <c r="Z27" s="168" t="n">
        <f aca="false">SUM(L90:L93)</f>
        <v>192596.116627079</v>
      </c>
      <c r="AB27" s="156" t="n">
        <v>2016</v>
      </c>
      <c r="AC27" s="157" t="n">
        <v>23546.0694450582</v>
      </c>
      <c r="AD27" s="157" t="n">
        <v>20606.6051227413</v>
      </c>
      <c r="AE27" s="157" t="n">
        <v>14316.1674893136</v>
      </c>
      <c r="AF27" s="157" t="n">
        <v>17876.9986002639</v>
      </c>
      <c r="AG27" s="157" t="n">
        <v>4503.38603679078</v>
      </c>
      <c r="AH27" s="157" t="n">
        <v>27674.0493802301</v>
      </c>
      <c r="AI27" s="157" t="n">
        <v>7513.93845852869</v>
      </c>
      <c r="AJ27" s="157" t="n">
        <v>13781.1757136928</v>
      </c>
      <c r="AK27" s="158" t="n">
        <v>77816.1468994861</v>
      </c>
      <c r="AL27" s="159" t="n">
        <f aca="false">SUM(AC27:AK27)</f>
        <v>207634.537146106</v>
      </c>
      <c r="AN27" s="156" t="n">
        <v>2016</v>
      </c>
      <c r="AO27" s="157" t="n">
        <v>327.639734591135</v>
      </c>
      <c r="AP27" s="157" t="n">
        <v>3526.39373137546</v>
      </c>
      <c r="AQ27" s="157" t="n">
        <v>1535.31197862095</v>
      </c>
      <c r="AR27" s="157" t="n">
        <v>0</v>
      </c>
      <c r="AS27" s="157" t="n">
        <v>1830.92062870086</v>
      </c>
      <c r="AT27" s="157" t="n">
        <v>13098.0511878659</v>
      </c>
      <c r="AU27" s="157" t="n">
        <v>362.794307732203</v>
      </c>
      <c r="AV27" s="157" t="n">
        <v>370.575178624306</v>
      </c>
      <c r="AW27" s="158" t="n">
        <v>5734.21114862421</v>
      </c>
      <c r="AX27" s="159" t="n">
        <f aca="false">SUM(AO27:AW27)</f>
        <v>26785.8978961351</v>
      </c>
    </row>
    <row r="28" customFormat="false" ht="12.75" hidden="false" customHeight="false" outlineLevel="0" collapsed="false">
      <c r="B28" s="160" t="s">
        <v>156</v>
      </c>
      <c r="C28" s="169" t="n">
        <v>4314.0276924314</v>
      </c>
      <c r="D28" s="169" t="n">
        <v>3482.95276583538</v>
      </c>
      <c r="E28" s="169" t="n">
        <v>3144.17232143261</v>
      </c>
      <c r="F28" s="169" t="n">
        <v>4895.92392883951</v>
      </c>
      <c r="G28" s="169" t="n">
        <v>496.544955464392</v>
      </c>
      <c r="H28" s="169" t="n">
        <v>5545.47674843879</v>
      </c>
      <c r="I28" s="166" t="n">
        <v>1559.6970716481</v>
      </c>
      <c r="J28" s="166" t="n">
        <v>3817.80293642228</v>
      </c>
      <c r="K28" s="167" t="n">
        <v>21776.6034724501</v>
      </c>
      <c r="L28" s="168" t="n">
        <f aca="false">SUM(C28:K28)</f>
        <v>49033.2018929625</v>
      </c>
      <c r="M28" s="170" t="n">
        <f aca="false">(L28-L24)/L24</f>
        <v>0.119317533690325</v>
      </c>
      <c r="N28" s="110"/>
    </row>
    <row r="29" customFormat="false" ht="12.75" hidden="false" customHeight="false" outlineLevel="0" collapsed="false">
      <c r="B29" s="160" t="s">
        <v>157</v>
      </c>
      <c r="C29" s="169" t="n">
        <v>4440.03548267726</v>
      </c>
      <c r="D29" s="169" t="n">
        <v>3417.37433814581</v>
      </c>
      <c r="E29" s="169" t="n">
        <v>3177.71772387269</v>
      </c>
      <c r="F29" s="169" t="n">
        <v>4890.93927145907</v>
      </c>
      <c r="G29" s="169" t="n">
        <v>450.771253654892</v>
      </c>
      <c r="H29" s="169" t="n">
        <v>5490.99213215568</v>
      </c>
      <c r="I29" s="166" t="n">
        <v>1610.6003293186</v>
      </c>
      <c r="J29" s="166" t="n">
        <v>3592.5670150829</v>
      </c>
      <c r="K29" s="167" t="n">
        <v>21941.7620513002</v>
      </c>
      <c r="L29" s="168" t="n">
        <f aca="false">SUM(C29:K29)</f>
        <v>49012.7595976671</v>
      </c>
      <c r="M29" s="170" t="n">
        <f aca="false">(L29-L25)/L25</f>
        <v>0.0784347493739306</v>
      </c>
      <c r="N29" s="110"/>
      <c r="O29" s="171" t="s">
        <v>158</v>
      </c>
      <c r="P29" s="160" t="s">
        <v>159</v>
      </c>
      <c r="Q29" s="161" t="n">
        <f aca="false">SUM(C96:C99)</f>
        <v>25980.7727630318</v>
      </c>
      <c r="R29" s="161" t="n">
        <f aca="false">SUM(D96:D99)</f>
        <v>17893.9091949744</v>
      </c>
      <c r="S29" s="161" t="n">
        <f aca="false">SUM(E96:E99)</f>
        <v>15529.1025234843</v>
      </c>
      <c r="T29" s="161" t="n">
        <f aca="false">SUM(F96:F99)</f>
        <v>19117.9661267044</v>
      </c>
      <c r="U29" s="161" t="n">
        <f aca="false">SUM(G96:G99)</f>
        <v>2986.86205927503</v>
      </c>
      <c r="V29" s="161" t="n">
        <f aca="false">SUM(H96:H99)</f>
        <v>15710.91290603</v>
      </c>
      <c r="W29" s="161" t="n">
        <f aca="false">SUM(I96:I99)</f>
        <v>7394.4551036325</v>
      </c>
      <c r="X29" s="161" t="n">
        <f aca="false">SUM(J96:J99)</f>
        <v>15485.1742213387</v>
      </c>
      <c r="Y29" s="163" t="n">
        <f aca="false">SUM(K96:K99)</f>
        <v>89258.7856193427</v>
      </c>
      <c r="Z29" s="164" t="n">
        <f aca="false">SUM(L96:L99)</f>
        <v>209357.940517814</v>
      </c>
    </row>
    <row r="30" customFormat="false" ht="12.75" hidden="false" customHeight="false" outlineLevel="0" collapsed="false">
      <c r="B30" s="160" t="s">
        <v>160</v>
      </c>
      <c r="C30" s="161" t="n">
        <v>4521.26059233574</v>
      </c>
      <c r="D30" s="161" t="n">
        <v>3331.3918260281</v>
      </c>
      <c r="E30" s="161" t="n">
        <v>3312.6976813962</v>
      </c>
      <c r="F30" s="161" t="n">
        <v>4944.42724770785</v>
      </c>
      <c r="G30" s="161" t="n">
        <v>515.266674432757</v>
      </c>
      <c r="H30" s="161" t="n">
        <v>5550.67549184691</v>
      </c>
      <c r="I30" s="162" t="n">
        <v>1819.13592778767</v>
      </c>
      <c r="J30" s="162" t="n">
        <v>4466.49933166594</v>
      </c>
      <c r="K30" s="163" t="n">
        <v>21984.6562811488</v>
      </c>
      <c r="L30" s="164" t="n">
        <f aca="false">SUM(C30:K30)</f>
        <v>50446.01105435</v>
      </c>
      <c r="M30" s="165" t="n">
        <f aca="false">(L30-L26)/L26</f>
        <v>0.0390354626722619</v>
      </c>
      <c r="N30" s="110"/>
      <c r="O30" s="171"/>
      <c r="P30" s="160" t="s">
        <v>161</v>
      </c>
      <c r="Q30" s="166" t="n">
        <f aca="false">SUM(C100:C103)</f>
        <v>25945.301736124</v>
      </c>
      <c r="R30" s="166" t="n">
        <f aca="false">SUM(D100:D103)</f>
        <v>17312.9773645084</v>
      </c>
      <c r="S30" s="166" t="n">
        <f aca="false">SUM(E100:E103)</f>
        <v>16392.1941289085</v>
      </c>
      <c r="T30" s="166" t="n">
        <f aca="false">SUM(F100:F103)</f>
        <v>19696.833481536</v>
      </c>
      <c r="U30" s="166" t="n">
        <f aca="false">SUM(G100:G103)</f>
        <v>3135.81948822925</v>
      </c>
      <c r="V30" s="166" t="n">
        <f aca="false">SUM(H100:H103)</f>
        <v>16650.9594211572</v>
      </c>
      <c r="W30" s="166" t="n">
        <f aca="false">SUM(I100:I103)</f>
        <v>8325.13709394524</v>
      </c>
      <c r="X30" s="166" t="n">
        <f aca="false">SUM(J100:J103)</f>
        <v>15214.0360477039</v>
      </c>
      <c r="Y30" s="167" t="n">
        <f aca="false">SUM(K100:K103)</f>
        <v>94694.2001853045</v>
      </c>
      <c r="Z30" s="168" t="n">
        <f aca="false">SUM(L100:L103)</f>
        <v>217367.458947417</v>
      </c>
    </row>
    <row r="31" customFormat="false" ht="12.75" hidden="false" customHeight="false" outlineLevel="0" collapsed="false">
      <c r="B31" s="160" t="s">
        <v>162</v>
      </c>
      <c r="C31" s="161" t="n">
        <v>4855.01238539507</v>
      </c>
      <c r="D31" s="161" t="n">
        <v>3377.86444015112</v>
      </c>
      <c r="E31" s="161" t="n">
        <v>3434.06554494929</v>
      </c>
      <c r="F31" s="161" t="n">
        <v>5018.24251293007</v>
      </c>
      <c r="G31" s="161" t="n">
        <v>533.73160652259</v>
      </c>
      <c r="H31" s="161" t="n">
        <v>5528.7365993955</v>
      </c>
      <c r="I31" s="162" t="n">
        <v>1901.09087751961</v>
      </c>
      <c r="J31" s="162" t="n">
        <v>4666.22447205357</v>
      </c>
      <c r="K31" s="163" t="n">
        <v>22678.391594061</v>
      </c>
      <c r="L31" s="164" t="n">
        <f aca="false">SUM(C31:K31)</f>
        <v>51993.3600329778</v>
      </c>
      <c r="M31" s="165" t="n">
        <f aca="false">(L31-L27)/L27</f>
        <v>0.039535658504423</v>
      </c>
      <c r="N31" s="110"/>
      <c r="Q31" s="110"/>
      <c r="R31" s="110"/>
      <c r="S31" s="110"/>
      <c r="T31" s="110"/>
      <c r="U31" s="110"/>
      <c r="V31" s="110"/>
      <c r="W31" s="110"/>
      <c r="X31" s="110"/>
    </row>
    <row r="32" customFormat="false" ht="12.75" hidden="false" customHeight="false" outlineLevel="0" collapsed="false">
      <c r="B32" s="160" t="s">
        <v>163</v>
      </c>
      <c r="C32" s="161" t="n">
        <v>4755.12742847513</v>
      </c>
      <c r="D32" s="161" t="n">
        <v>3268.39882564455</v>
      </c>
      <c r="E32" s="161" t="n">
        <v>3364.50731725218</v>
      </c>
      <c r="F32" s="161" t="n">
        <v>4897.41573846181</v>
      </c>
      <c r="G32" s="161" t="n">
        <v>568.253699282663</v>
      </c>
      <c r="H32" s="161" t="n">
        <v>5216.50292356151</v>
      </c>
      <c r="I32" s="162" t="n">
        <v>1668.91427993801</v>
      </c>
      <c r="J32" s="162" t="n">
        <v>4477.57548089268</v>
      </c>
      <c r="K32" s="163" t="n">
        <v>22073.3060774451</v>
      </c>
      <c r="L32" s="164" t="n">
        <f aca="false">SUM(C32:K32)</f>
        <v>50290.0017709536</v>
      </c>
      <c r="M32" s="165" t="n">
        <f aca="false">(L32-L28)/L28</f>
        <v>0.0256316093885664</v>
      </c>
      <c r="N32" s="110"/>
      <c r="Q32" s="110"/>
      <c r="R32" s="110"/>
      <c r="S32" s="110"/>
      <c r="T32" s="110"/>
      <c r="U32" s="110"/>
      <c r="V32" s="110"/>
      <c r="W32" s="110"/>
      <c r="X32" s="110"/>
    </row>
    <row r="33" customFormat="false" ht="12.75" hidden="false" customHeight="false" outlineLevel="0" collapsed="false">
      <c r="B33" s="160" t="s">
        <v>164</v>
      </c>
      <c r="C33" s="161" t="n">
        <v>4972.42837935626</v>
      </c>
      <c r="D33" s="161" t="n">
        <v>3362.7140215026</v>
      </c>
      <c r="E33" s="161" t="n">
        <v>3353.07829247388</v>
      </c>
      <c r="F33" s="161" t="n">
        <v>5009.46117531464</v>
      </c>
      <c r="G33" s="161" t="n">
        <v>581.801475657297</v>
      </c>
      <c r="H33" s="161" t="n">
        <v>5159.77447405038</v>
      </c>
      <c r="I33" s="162" t="n">
        <v>1742.65231047597</v>
      </c>
      <c r="J33" s="162" t="n">
        <v>4346.28144306062</v>
      </c>
      <c r="K33" s="163" t="n">
        <v>22011.3350337854</v>
      </c>
      <c r="L33" s="164" t="n">
        <f aca="false">SUM(C33:K33)</f>
        <v>50539.5266056771</v>
      </c>
      <c r="M33" s="165" t="n">
        <f aca="false">(L33-L29)/L29</f>
        <v>0.0311503988051837</v>
      </c>
      <c r="N33" s="110"/>
      <c r="Q33" s="110"/>
      <c r="R33" s="110"/>
      <c r="S33" s="110"/>
      <c r="T33" s="110"/>
      <c r="U33" s="110"/>
      <c r="V33" s="110"/>
      <c r="W33" s="110"/>
      <c r="X33" s="110"/>
    </row>
    <row r="34" customFormat="false" ht="12.75" hidden="false" customHeight="false" outlineLevel="0" collapsed="false">
      <c r="B34" s="160" t="s">
        <v>165</v>
      </c>
      <c r="C34" s="169" t="n">
        <v>5048.61020560156</v>
      </c>
      <c r="D34" s="169" t="n">
        <v>3208.2882089684</v>
      </c>
      <c r="E34" s="169" t="n">
        <v>3126.6280408252</v>
      </c>
      <c r="F34" s="169" t="n">
        <v>4733.6217442048</v>
      </c>
      <c r="G34" s="169" t="n">
        <v>537.264161070034</v>
      </c>
      <c r="H34" s="169" t="n">
        <v>5041.9423777798</v>
      </c>
      <c r="I34" s="166" t="n">
        <v>1903.23499848696</v>
      </c>
      <c r="J34" s="166" t="n">
        <v>4462.31352444796</v>
      </c>
      <c r="K34" s="167" t="n">
        <v>22009.1607282627</v>
      </c>
      <c r="L34" s="168" t="n">
        <f aca="false">SUM(C34:K34)</f>
        <v>50071.0639896474</v>
      </c>
      <c r="M34" s="170" t="n">
        <f aca="false">(L34-L30)/L30</f>
        <v>-0.00743264049755326</v>
      </c>
      <c r="N34" s="110"/>
      <c r="Q34" s="110"/>
      <c r="R34" s="110"/>
      <c r="S34" s="110"/>
      <c r="T34" s="110"/>
      <c r="U34" s="110"/>
      <c r="V34" s="110"/>
      <c r="W34" s="110"/>
      <c r="X34" s="110"/>
    </row>
    <row r="35" customFormat="false" ht="12.75" hidden="false" customHeight="false" outlineLevel="0" collapsed="false">
      <c r="B35" s="160" t="s">
        <v>166</v>
      </c>
      <c r="C35" s="169" t="n">
        <v>5043.07199035529</v>
      </c>
      <c r="D35" s="169" t="n">
        <v>3115.91078677466</v>
      </c>
      <c r="E35" s="169" t="n">
        <v>3355.64744254818</v>
      </c>
      <c r="F35" s="169" t="n">
        <v>5019.36972905127</v>
      </c>
      <c r="G35" s="169" t="n">
        <v>516.884229464276</v>
      </c>
      <c r="H35" s="169" t="n">
        <v>4979.77818962729</v>
      </c>
      <c r="I35" s="166" t="n">
        <v>1882.3878559352</v>
      </c>
      <c r="J35" s="166" t="n">
        <v>4701.2151204391</v>
      </c>
      <c r="K35" s="167" t="n">
        <v>22302.0427490136</v>
      </c>
      <c r="L35" s="168" t="n">
        <f aca="false">SUM(C35:K35)</f>
        <v>50916.3080932088</v>
      </c>
      <c r="M35" s="170" t="n">
        <f aca="false">(L35-L31)/L31</f>
        <v>-0.0207151824595655</v>
      </c>
      <c r="N35" s="110"/>
      <c r="Q35" s="110"/>
      <c r="R35" s="110"/>
      <c r="S35" s="110"/>
      <c r="T35" s="110"/>
      <c r="U35" s="110"/>
      <c r="V35" s="110"/>
      <c r="W35" s="110"/>
      <c r="X35" s="110"/>
    </row>
    <row r="36" customFormat="false" ht="12.75" hidden="false" customHeight="false" outlineLevel="0" collapsed="false">
      <c r="B36" s="160" t="s">
        <v>167</v>
      </c>
      <c r="C36" s="169" t="n">
        <v>5106.85801740303</v>
      </c>
      <c r="D36" s="169" t="n">
        <v>3216.10137123723</v>
      </c>
      <c r="E36" s="169" t="n">
        <v>3302.11031970437</v>
      </c>
      <c r="F36" s="169" t="n">
        <v>4855.30345976625</v>
      </c>
      <c r="G36" s="169" t="n">
        <v>539.151707933043</v>
      </c>
      <c r="H36" s="169" t="n">
        <v>4855.09495156019</v>
      </c>
      <c r="I36" s="166" t="n">
        <v>1729.24821026819</v>
      </c>
      <c r="J36" s="166" t="n">
        <v>4433.30404300686</v>
      </c>
      <c r="K36" s="167" t="n">
        <v>21687.4836318534</v>
      </c>
      <c r="L36" s="168" t="n">
        <f aca="false">SUM(C36:K36)</f>
        <v>49724.6557127326</v>
      </c>
      <c r="M36" s="170" t="n">
        <f aca="false">(L36-L32)/L32</f>
        <v>-0.0112417187972262</v>
      </c>
      <c r="N36" s="110"/>
      <c r="Q36" s="110"/>
      <c r="R36" s="110"/>
      <c r="S36" s="110"/>
      <c r="T36" s="110"/>
      <c r="U36" s="110"/>
      <c r="V36" s="110"/>
      <c r="W36" s="110"/>
      <c r="X36" s="110"/>
    </row>
    <row r="37" customFormat="false" ht="12.75" hidden="false" customHeight="false" outlineLevel="0" collapsed="false">
      <c r="B37" s="160" t="s">
        <v>168</v>
      </c>
      <c r="C37" s="169" t="n">
        <v>4621.7594328915</v>
      </c>
      <c r="D37" s="169" t="n">
        <v>3306.53007491106</v>
      </c>
      <c r="E37" s="169" t="n">
        <v>3231.46378410993</v>
      </c>
      <c r="F37" s="169" t="n">
        <v>4898.00936932527</v>
      </c>
      <c r="G37" s="169" t="n">
        <v>525.323183009372</v>
      </c>
      <c r="H37" s="169" t="n">
        <v>4721.9028623784</v>
      </c>
      <c r="I37" s="166" t="n">
        <v>1873.44332408107</v>
      </c>
      <c r="J37" s="166" t="n">
        <v>4579.86153745556</v>
      </c>
      <c r="K37" s="167" t="n">
        <v>22014.3129173835</v>
      </c>
      <c r="L37" s="168" t="n">
        <f aca="false">SUM(C37:K37)</f>
        <v>49772.6064855456</v>
      </c>
      <c r="M37" s="170" t="n">
        <f aca="false">(L37-L33)/L33</f>
        <v>-0.0151746597492919</v>
      </c>
      <c r="N37" s="110"/>
      <c r="Q37" s="110"/>
      <c r="R37" s="110"/>
      <c r="S37" s="110"/>
      <c r="T37" s="110"/>
      <c r="U37" s="110"/>
      <c r="V37" s="110"/>
      <c r="W37" s="110"/>
      <c r="X37" s="110"/>
    </row>
    <row r="38" customFormat="false" ht="12.75" hidden="false" customHeight="false" outlineLevel="0" collapsed="false">
      <c r="B38" s="160" t="s">
        <v>169</v>
      </c>
      <c r="C38" s="161" t="n">
        <v>5411.98236166217</v>
      </c>
      <c r="D38" s="161" t="n">
        <v>3675.37489096468</v>
      </c>
      <c r="E38" s="161" t="n">
        <v>3415.57492111998</v>
      </c>
      <c r="F38" s="161" t="n">
        <v>5198.90965036172</v>
      </c>
      <c r="G38" s="161" t="n">
        <v>593.882842210854</v>
      </c>
      <c r="H38" s="161" t="n">
        <v>4652.10113840707</v>
      </c>
      <c r="I38" s="162" t="n">
        <v>1630.3119550846</v>
      </c>
      <c r="J38" s="162" t="n">
        <v>4947.47410296063</v>
      </c>
      <c r="K38" s="163" t="n">
        <v>22241.5780873363</v>
      </c>
      <c r="L38" s="164" t="n">
        <f aca="false">SUM(C38:K38)</f>
        <v>51767.189950108</v>
      </c>
      <c r="M38" s="165" t="n">
        <f aca="false">(L38-L34)/L34</f>
        <v>0.0338743742455982</v>
      </c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</row>
    <row r="39" customFormat="false" ht="12.75" hidden="false" customHeight="false" outlineLevel="0" collapsed="false">
      <c r="B39" s="160" t="s">
        <v>170</v>
      </c>
      <c r="C39" s="161" t="n">
        <v>5373.38384091063</v>
      </c>
      <c r="D39" s="161" t="n">
        <v>3620.44885658236</v>
      </c>
      <c r="E39" s="161" t="n">
        <v>3453.39733231794</v>
      </c>
      <c r="F39" s="161" t="n">
        <v>5074.76131462606</v>
      </c>
      <c r="G39" s="161" t="n">
        <v>553.828269409147</v>
      </c>
      <c r="H39" s="161" t="n">
        <v>4940.82234880575</v>
      </c>
      <c r="I39" s="162" t="n">
        <v>2009.26561787725</v>
      </c>
      <c r="J39" s="162" t="n">
        <v>4709.17765678934</v>
      </c>
      <c r="K39" s="163" t="n">
        <v>22230.8300376583</v>
      </c>
      <c r="L39" s="164" t="n">
        <f aca="false">SUM(C39:K39)</f>
        <v>51965.9152749768</v>
      </c>
      <c r="M39" s="165" t="n">
        <f aca="false">(L39-L35)/L35</f>
        <v>0.0206143615096075</v>
      </c>
      <c r="N39" s="110"/>
      <c r="Q39" s="110"/>
      <c r="R39" s="110"/>
      <c r="S39" s="110"/>
      <c r="T39" s="110"/>
      <c r="U39" s="110"/>
      <c r="V39" s="110"/>
      <c r="W39" s="110"/>
      <c r="X39" s="110"/>
    </row>
    <row r="40" customFormat="false" ht="12.75" hidden="false" customHeight="false" outlineLevel="0" collapsed="false">
      <c r="B40" s="160" t="s">
        <v>171</v>
      </c>
      <c r="C40" s="161" t="n">
        <v>5290.56262776247</v>
      </c>
      <c r="D40" s="161" t="n">
        <v>3629.9418236999</v>
      </c>
      <c r="E40" s="161" t="n">
        <v>3385.08383496174</v>
      </c>
      <c r="F40" s="161" t="n">
        <v>4994.79621780223</v>
      </c>
      <c r="G40" s="161" t="n">
        <v>569.704783115988</v>
      </c>
      <c r="H40" s="161" t="n">
        <v>4447.29916047624</v>
      </c>
      <c r="I40" s="162" t="n">
        <v>1635.93788745949</v>
      </c>
      <c r="J40" s="162" t="n">
        <v>4578.34682008265</v>
      </c>
      <c r="K40" s="163" t="n">
        <v>21498.2498424322</v>
      </c>
      <c r="L40" s="164" t="n">
        <f aca="false">SUM(C40:K40)</f>
        <v>50029.9229977929</v>
      </c>
      <c r="M40" s="165" t="n">
        <f aca="false">(L40-L36)/L36</f>
        <v>0.00613915331709667</v>
      </c>
      <c r="N40" s="110"/>
    </row>
    <row r="41" customFormat="false" ht="12.75" hidden="false" customHeight="false" outlineLevel="0" collapsed="false">
      <c r="B41" s="160" t="s">
        <v>172</v>
      </c>
      <c r="C41" s="161" t="n">
        <v>5309.13571419843</v>
      </c>
      <c r="D41" s="161" t="n">
        <v>3882.74602892398</v>
      </c>
      <c r="E41" s="161" t="n">
        <v>3185.74701220626</v>
      </c>
      <c r="F41" s="161" t="n">
        <v>5210.72880650899</v>
      </c>
      <c r="G41" s="161" t="n">
        <v>553.634622463887</v>
      </c>
      <c r="H41" s="161" t="n">
        <v>4615.00273846938</v>
      </c>
      <c r="I41" s="162" t="n">
        <v>2065.96071426527</v>
      </c>
      <c r="J41" s="162" t="n">
        <v>4880.6839680517</v>
      </c>
      <c r="K41" s="163" t="n">
        <v>22268.9534679814</v>
      </c>
      <c r="L41" s="164" t="n">
        <f aca="false">SUM(C41:K41)</f>
        <v>51972.5930730693</v>
      </c>
      <c r="M41" s="165" t="n">
        <f aca="false">(L41-L37)/L37</f>
        <v>0.0442007510328507</v>
      </c>
      <c r="N41" s="110"/>
    </row>
    <row r="42" customFormat="false" ht="12.75" hidden="false" customHeight="false" outlineLevel="0" collapsed="false">
      <c r="B42" s="160" t="s">
        <v>173</v>
      </c>
      <c r="C42" s="169" t="n">
        <v>5441.96110209675</v>
      </c>
      <c r="D42" s="169" t="n">
        <v>4021.45270619986</v>
      </c>
      <c r="E42" s="169" t="n">
        <v>3536.3212161105</v>
      </c>
      <c r="F42" s="169" t="n">
        <v>5552.48982736099</v>
      </c>
      <c r="G42" s="169" t="n">
        <v>654.063004269145</v>
      </c>
      <c r="H42" s="169" t="n">
        <v>5185.47798849303</v>
      </c>
      <c r="I42" s="166" t="n">
        <v>2376.77235522426</v>
      </c>
      <c r="J42" s="166" t="n">
        <v>5256.70005302578</v>
      </c>
      <c r="K42" s="167" t="n">
        <v>23650.8974412016</v>
      </c>
      <c r="L42" s="168" t="n">
        <f aca="false">SUM(C42:K42)</f>
        <v>55676.1356939819</v>
      </c>
      <c r="M42" s="170" t="n">
        <f aca="false">(L42-L38)/L38</f>
        <v>0.0755101010435621</v>
      </c>
      <c r="N42" s="110"/>
    </row>
    <row r="43" customFormat="false" ht="12.75" hidden="false" customHeight="false" outlineLevel="0" collapsed="false">
      <c r="B43" s="160" t="s">
        <v>174</v>
      </c>
      <c r="C43" s="169" t="n">
        <v>5868.47380283423</v>
      </c>
      <c r="D43" s="169" t="n">
        <v>4025.51562495136</v>
      </c>
      <c r="E43" s="169" t="n">
        <v>3699.54714234622</v>
      </c>
      <c r="F43" s="169" t="n">
        <v>5496.11591487262</v>
      </c>
      <c r="G43" s="169" t="n">
        <v>645.401527027663</v>
      </c>
      <c r="H43" s="169" t="n">
        <v>4855.88090305892</v>
      </c>
      <c r="I43" s="166" t="n">
        <v>2119.22031316205</v>
      </c>
      <c r="J43" s="166" t="n">
        <v>5121.30249448625</v>
      </c>
      <c r="K43" s="167" t="n">
        <v>24255.4045033238</v>
      </c>
      <c r="L43" s="168" t="n">
        <f aca="false">SUM(C43:K43)</f>
        <v>56086.8622260632</v>
      </c>
      <c r="M43" s="170" t="n">
        <f aca="false">(L43-L39)/L39</f>
        <v>0.0793009596632801</v>
      </c>
      <c r="N43" s="110"/>
    </row>
    <row r="44" customFormat="false" ht="12.75" hidden="false" customHeight="false" outlineLevel="0" collapsed="false">
      <c r="B44" s="160" t="s">
        <v>175</v>
      </c>
      <c r="C44" s="169" t="n">
        <v>5316.51903243324</v>
      </c>
      <c r="D44" s="169" t="n">
        <v>3884.67194360764</v>
      </c>
      <c r="E44" s="169" t="n">
        <v>3522.50625925743</v>
      </c>
      <c r="F44" s="169" t="n">
        <v>5468.97809645483</v>
      </c>
      <c r="G44" s="169" t="n">
        <v>661.650519464566</v>
      </c>
      <c r="H44" s="169" t="n">
        <v>4893.33144309178</v>
      </c>
      <c r="I44" s="166" t="n">
        <v>2104.47354294345</v>
      </c>
      <c r="J44" s="166" t="n">
        <v>4909.13511180259</v>
      </c>
      <c r="K44" s="167" t="n">
        <v>23661.2562067293</v>
      </c>
      <c r="L44" s="168" t="n">
        <f aca="false">SUM(C44:K44)</f>
        <v>54422.5221557849</v>
      </c>
      <c r="M44" s="170" t="n">
        <f aca="false">(L44-L40)/L40</f>
        <v>0.0877994387116239</v>
      </c>
      <c r="N44" s="110"/>
    </row>
    <row r="45" customFormat="false" ht="12.75" hidden="false" customHeight="false" outlineLevel="0" collapsed="false">
      <c r="B45" s="160" t="s">
        <v>176</v>
      </c>
      <c r="C45" s="169" t="n">
        <v>5634.62504176391</v>
      </c>
      <c r="D45" s="169" t="n">
        <v>3994.88450243111</v>
      </c>
      <c r="E45" s="169" t="n">
        <v>3897.23274420123</v>
      </c>
      <c r="F45" s="169" t="n">
        <v>5562.74468680417</v>
      </c>
      <c r="G45" s="169" t="n">
        <v>606.483538145594</v>
      </c>
      <c r="H45" s="169" t="n">
        <v>5213.10513500215</v>
      </c>
      <c r="I45" s="166" t="n">
        <v>1980.02150870522</v>
      </c>
      <c r="J45" s="166" t="n">
        <v>5448.42805776508</v>
      </c>
      <c r="K45" s="167" t="n">
        <v>24282.8277438451</v>
      </c>
      <c r="L45" s="168" t="n">
        <f aca="false">SUM(C45:K45)</f>
        <v>56620.3529586636</v>
      </c>
      <c r="M45" s="170" t="n">
        <f aca="false">(L45-L41)/L41</f>
        <v>0.0894271309314877</v>
      </c>
      <c r="N45" s="110"/>
    </row>
    <row r="46" customFormat="false" ht="12.75" hidden="false" customHeight="false" outlineLevel="0" collapsed="false">
      <c r="B46" s="160" t="s">
        <v>177</v>
      </c>
      <c r="C46" s="161" t="n">
        <v>6042.24250961435</v>
      </c>
      <c r="D46" s="161" t="n">
        <v>3979.34014288239</v>
      </c>
      <c r="E46" s="161" t="n">
        <v>3471.21426620588</v>
      </c>
      <c r="F46" s="161" t="n">
        <v>5911.71505684697</v>
      </c>
      <c r="G46" s="161" t="n">
        <v>763.000602376777</v>
      </c>
      <c r="H46" s="161" t="n">
        <v>5370.54671592621</v>
      </c>
      <c r="I46" s="162" t="n">
        <v>1889.15929449085</v>
      </c>
      <c r="J46" s="162" t="n">
        <v>5359.03410751322</v>
      </c>
      <c r="K46" s="163" t="n">
        <v>24191.5732777457</v>
      </c>
      <c r="L46" s="164" t="n">
        <f aca="false">SUM(C46:K46)</f>
        <v>56977.8259736024</v>
      </c>
      <c r="M46" s="165" t="n">
        <f aca="false">(L46-L42)/L42</f>
        <v>0.0233796807805601</v>
      </c>
      <c r="N46" s="110"/>
    </row>
    <row r="47" customFormat="false" ht="12.75" hidden="false" customHeight="false" outlineLevel="0" collapsed="false">
      <c r="B47" s="160" t="s">
        <v>178</v>
      </c>
      <c r="C47" s="161" t="n">
        <v>6452.76355647621</v>
      </c>
      <c r="D47" s="161" t="n">
        <v>3983.57731391953</v>
      </c>
      <c r="E47" s="161" t="n">
        <v>3869.78144376908</v>
      </c>
      <c r="F47" s="161" t="n">
        <v>6076.6946404187</v>
      </c>
      <c r="G47" s="161" t="n">
        <v>790.035297105602</v>
      </c>
      <c r="H47" s="161" t="n">
        <v>5397.12974437057</v>
      </c>
      <c r="I47" s="162" t="n">
        <v>2469.42917505963</v>
      </c>
      <c r="J47" s="162" t="n">
        <v>5784.28631654439</v>
      </c>
      <c r="K47" s="163" t="n">
        <v>26287.5694329345</v>
      </c>
      <c r="L47" s="164" t="n">
        <f aca="false">SUM(C47:K47)</f>
        <v>61111.2669205982</v>
      </c>
      <c r="M47" s="165" t="n">
        <f aca="false">(L47-L43)/L43</f>
        <v>0.0895825598922573</v>
      </c>
      <c r="N47" s="110"/>
    </row>
    <row r="48" customFormat="false" ht="12.75" hidden="false" customHeight="false" outlineLevel="0" collapsed="false">
      <c r="B48" s="160" t="s">
        <v>179</v>
      </c>
      <c r="C48" s="161" t="n">
        <v>6188.70123136169</v>
      </c>
      <c r="D48" s="161" t="n">
        <v>4334.00457006827</v>
      </c>
      <c r="E48" s="161" t="n">
        <v>3961.48601600313</v>
      </c>
      <c r="F48" s="161" t="n">
        <v>5968.23318956971</v>
      </c>
      <c r="G48" s="161" t="n">
        <v>721.843558166156</v>
      </c>
      <c r="H48" s="161" t="n">
        <v>5440.71740399563</v>
      </c>
      <c r="I48" s="162" t="n">
        <v>2170.2915787003</v>
      </c>
      <c r="J48" s="162" t="n">
        <v>6265.9749304683</v>
      </c>
      <c r="K48" s="163" t="n">
        <v>25520.9832497442</v>
      </c>
      <c r="L48" s="164" t="n">
        <f aca="false">SUM(C48:K48)</f>
        <v>60572.2357280775</v>
      </c>
      <c r="M48" s="165" t="n">
        <f aca="false">(L48-L44)/L44</f>
        <v>0.112999422457654</v>
      </c>
      <c r="N48" s="110"/>
    </row>
    <row r="49" customFormat="false" ht="12.75" hidden="false" customHeight="false" outlineLevel="0" collapsed="false">
      <c r="B49" s="160" t="s">
        <v>180</v>
      </c>
      <c r="C49" s="161" t="n">
        <v>6460.33740622243</v>
      </c>
      <c r="D49" s="161" t="n">
        <v>4342.34304629028</v>
      </c>
      <c r="E49" s="161" t="n">
        <v>4340.99803588828</v>
      </c>
      <c r="F49" s="161" t="n">
        <v>6174.78561467119</v>
      </c>
      <c r="G49" s="161" t="n">
        <v>747.826447735702</v>
      </c>
      <c r="H49" s="161" t="n">
        <v>5583.50154919907</v>
      </c>
      <c r="I49" s="162" t="n">
        <v>2357.11616798867</v>
      </c>
      <c r="J49" s="162" t="n">
        <v>6421.70520420133</v>
      </c>
      <c r="K49" s="163" t="n">
        <v>24978.3030245619</v>
      </c>
      <c r="L49" s="164" t="n">
        <f aca="false">SUM(C49:K49)</f>
        <v>61406.9164967589</v>
      </c>
      <c r="M49" s="165" t="n">
        <f aca="false">(L49-L45)/L45</f>
        <v>0.0845378611749343</v>
      </c>
      <c r="N49" s="110"/>
    </row>
    <row r="50" customFormat="false" ht="12.75" hidden="false" customHeight="false" outlineLevel="0" collapsed="false">
      <c r="B50" s="160" t="s">
        <v>181</v>
      </c>
      <c r="C50" s="169" t="n">
        <v>6992.72504929611</v>
      </c>
      <c r="D50" s="169" t="n">
        <v>4291.19730522853</v>
      </c>
      <c r="E50" s="169" t="n">
        <v>4627.62013751709</v>
      </c>
      <c r="F50" s="169" t="n">
        <v>6042.67186435121</v>
      </c>
      <c r="G50" s="169" t="n">
        <v>710.747135009175</v>
      </c>
      <c r="H50" s="169" t="n">
        <v>5774.82295554593</v>
      </c>
      <c r="I50" s="166" t="n">
        <v>1998.86524983135</v>
      </c>
      <c r="J50" s="166" t="n">
        <v>6095.66432898791</v>
      </c>
      <c r="K50" s="167" t="n">
        <v>27908.0288882014</v>
      </c>
      <c r="L50" s="168" t="n">
        <f aca="false">SUM(C50:K50)</f>
        <v>64442.3429139687</v>
      </c>
      <c r="M50" s="170" t="n">
        <f aca="false">(L50-L46)/L46</f>
        <v>0.13100740178863</v>
      </c>
      <c r="N50" s="110"/>
    </row>
    <row r="51" customFormat="false" ht="12.75" hidden="false" customHeight="false" outlineLevel="0" collapsed="false">
      <c r="B51" s="160" t="s">
        <v>182</v>
      </c>
      <c r="C51" s="169" t="n">
        <v>7245.32669791877</v>
      </c>
      <c r="D51" s="169" t="n">
        <v>4722.37337751324</v>
      </c>
      <c r="E51" s="169" t="n">
        <v>4386.64698824785</v>
      </c>
      <c r="F51" s="169" t="n">
        <v>6302.6280052081</v>
      </c>
      <c r="G51" s="169" t="n">
        <v>725.048647482221</v>
      </c>
      <c r="H51" s="169" t="n">
        <v>5857.23824801517</v>
      </c>
      <c r="I51" s="166" t="n">
        <v>2809.27772149046</v>
      </c>
      <c r="J51" s="166" t="n">
        <v>5964.60938005788</v>
      </c>
      <c r="K51" s="167" t="n">
        <v>27361.7319229277</v>
      </c>
      <c r="L51" s="168" t="n">
        <f aca="false">SUM(C51:K51)</f>
        <v>65374.8809888614</v>
      </c>
      <c r="M51" s="170" t="n">
        <f aca="false">(L51-L47)/L47</f>
        <v>0.0697680523266334</v>
      </c>
      <c r="N51" s="110"/>
    </row>
    <row r="52" customFormat="false" ht="12.75" hidden="false" customHeight="false" outlineLevel="0" collapsed="false">
      <c r="B52" s="160" t="s">
        <v>183</v>
      </c>
      <c r="C52" s="169" t="n">
        <v>6835.19336245734</v>
      </c>
      <c r="D52" s="169" t="n">
        <v>4472.40344226508</v>
      </c>
      <c r="E52" s="169" t="n">
        <v>3983.62568948988</v>
      </c>
      <c r="F52" s="169" t="n">
        <v>5838.65802025414</v>
      </c>
      <c r="G52" s="169" t="n">
        <v>665.953700421042</v>
      </c>
      <c r="H52" s="169" t="n">
        <v>5802.28815310218</v>
      </c>
      <c r="I52" s="166" t="n">
        <v>2485.6968060617</v>
      </c>
      <c r="J52" s="166" t="n">
        <v>5378.21579326945</v>
      </c>
      <c r="K52" s="167" t="n">
        <v>26518.4945542476</v>
      </c>
      <c r="L52" s="168" t="n">
        <f aca="false">SUM(C52:K52)</f>
        <v>61980.5295215684</v>
      </c>
      <c r="M52" s="170" t="n">
        <f aca="false">(L52-L48)/L48</f>
        <v>0.0232498235629463</v>
      </c>
      <c r="N52" s="110"/>
    </row>
    <row r="53" customFormat="false" ht="12.75" hidden="false" customHeight="false" outlineLevel="0" collapsed="false">
      <c r="B53" s="160" t="s">
        <v>184</v>
      </c>
      <c r="C53" s="169" t="n">
        <v>6751.73961417233</v>
      </c>
      <c r="D53" s="169" t="n">
        <v>4706.53192884078</v>
      </c>
      <c r="E53" s="169" t="n">
        <v>4376.22516779585</v>
      </c>
      <c r="F53" s="169" t="n">
        <v>6238.96987670582</v>
      </c>
      <c r="G53" s="169" t="n">
        <v>728.656747584704</v>
      </c>
      <c r="H53" s="169" t="n">
        <v>5610.94030890639</v>
      </c>
      <c r="I53" s="166" t="n">
        <v>2138.68105508627</v>
      </c>
      <c r="J53" s="166" t="n">
        <v>6228.39024371418</v>
      </c>
      <c r="K53" s="167" t="n">
        <v>28147.1384368785</v>
      </c>
      <c r="L53" s="168" t="n">
        <f aca="false">SUM(C53:K53)</f>
        <v>64927.2733796848</v>
      </c>
      <c r="M53" s="170" t="n">
        <f aca="false">(L53-L49)/L49</f>
        <v>0.0573283448145734</v>
      </c>
      <c r="N53" s="110"/>
    </row>
    <row r="54" customFormat="false" ht="12.75" hidden="false" customHeight="false" outlineLevel="0" collapsed="false">
      <c r="B54" s="160" t="s">
        <v>185</v>
      </c>
      <c r="C54" s="161" t="n">
        <v>7250.58644351031</v>
      </c>
      <c r="D54" s="161" t="n">
        <v>4811.19124313219</v>
      </c>
      <c r="E54" s="161" t="n">
        <v>4182.59103187588</v>
      </c>
      <c r="F54" s="161" t="n">
        <v>6564.5700628633</v>
      </c>
      <c r="G54" s="161" t="n">
        <v>880.785171205868</v>
      </c>
      <c r="H54" s="161" t="n">
        <v>5600.62055189353</v>
      </c>
      <c r="I54" s="162" t="n">
        <v>2901.25098589196</v>
      </c>
      <c r="J54" s="162" t="n">
        <v>5819.33355499322</v>
      </c>
      <c r="K54" s="163" t="n">
        <v>28476.2733706426</v>
      </c>
      <c r="L54" s="164" t="n">
        <f aca="false">SUM(C54:K54)</f>
        <v>66487.2024160089</v>
      </c>
      <c r="M54" s="165" t="n">
        <f aca="false">(L54-L50)/L50</f>
        <v>0.0317316132464347</v>
      </c>
      <c r="N54" s="110"/>
    </row>
    <row r="55" customFormat="false" ht="12.75" hidden="false" customHeight="false" outlineLevel="0" collapsed="false">
      <c r="B55" s="160" t="s">
        <v>186</v>
      </c>
      <c r="C55" s="161" t="n">
        <v>8376.80140438766</v>
      </c>
      <c r="D55" s="161" t="n">
        <v>4827.64080000772</v>
      </c>
      <c r="E55" s="161" t="n">
        <v>4595.14957573769</v>
      </c>
      <c r="F55" s="161" t="n">
        <v>7013.80157328949</v>
      </c>
      <c r="G55" s="161" t="n">
        <v>920.836097359269</v>
      </c>
      <c r="H55" s="161" t="n">
        <v>6042.17677713613</v>
      </c>
      <c r="I55" s="162" t="n">
        <v>2717.88642782234</v>
      </c>
      <c r="J55" s="162" t="n">
        <v>6948.5396965317</v>
      </c>
      <c r="K55" s="163" t="n">
        <v>29180.6576946849</v>
      </c>
      <c r="L55" s="164" t="n">
        <f aca="false">SUM(C55:K55)</f>
        <v>70623.4900469569</v>
      </c>
      <c r="M55" s="165" t="n">
        <f aca="false">(L55-L51)/L51</f>
        <v>0.080284797137753</v>
      </c>
      <c r="N55" s="110"/>
    </row>
    <row r="56" customFormat="false" ht="12.75" hidden="false" customHeight="false" outlineLevel="0" collapsed="false">
      <c r="B56" s="160" t="s">
        <v>187</v>
      </c>
      <c r="C56" s="161" t="n">
        <v>7426.59921091612</v>
      </c>
      <c r="D56" s="161" t="n">
        <v>4864.76780768086</v>
      </c>
      <c r="E56" s="161" t="n">
        <v>4806.37072155078</v>
      </c>
      <c r="F56" s="161" t="n">
        <v>6884.65831524176</v>
      </c>
      <c r="G56" s="161" t="n">
        <v>866.27828600708</v>
      </c>
      <c r="H56" s="161" t="n">
        <v>5689.43352055713</v>
      </c>
      <c r="I56" s="162" t="n">
        <v>2740.50499658686</v>
      </c>
      <c r="J56" s="162" t="n">
        <v>6292.84593727199</v>
      </c>
      <c r="K56" s="163" t="n">
        <v>28780.2128869535</v>
      </c>
      <c r="L56" s="164" t="n">
        <f aca="false">SUM(C56:K56)</f>
        <v>68351.6716827661</v>
      </c>
      <c r="M56" s="165" t="n">
        <f aca="false">(L56-L52)/L52</f>
        <v>0.102792638436246</v>
      </c>
      <c r="N56" s="110"/>
    </row>
    <row r="57" customFormat="false" ht="12.75" hidden="false" customHeight="false" outlineLevel="0" collapsed="false">
      <c r="B57" s="160" t="s">
        <v>188</v>
      </c>
      <c r="C57" s="161" t="n">
        <v>7658.26230132529</v>
      </c>
      <c r="D57" s="161" t="n">
        <v>5285.70386803419</v>
      </c>
      <c r="E57" s="161" t="n">
        <v>4747.84927970411</v>
      </c>
      <c r="F57" s="161" t="n">
        <v>6696.93020937561</v>
      </c>
      <c r="G57" s="161" t="n">
        <v>874.204695944445</v>
      </c>
      <c r="H57" s="161" t="n">
        <v>5777.29458774694</v>
      </c>
      <c r="I57" s="162" t="n">
        <v>2280.06768252791</v>
      </c>
      <c r="J57" s="162" t="n">
        <v>6888.80571445558</v>
      </c>
      <c r="K57" s="163" t="n">
        <v>29282.0888230683</v>
      </c>
      <c r="L57" s="164" t="n">
        <f aca="false">SUM(C57:K57)</f>
        <v>69491.2071621824</v>
      </c>
      <c r="M57" s="165" t="n">
        <f aca="false">(L57-L53)/L53</f>
        <v>0.0702930147059835</v>
      </c>
      <c r="N57" s="110"/>
    </row>
    <row r="58" customFormat="false" ht="12.75" hidden="false" customHeight="false" outlineLevel="0" collapsed="false">
      <c r="B58" s="160" t="s">
        <v>189</v>
      </c>
      <c r="C58" s="169" t="n">
        <v>7491.31534563247</v>
      </c>
      <c r="D58" s="169" t="n">
        <v>5542.89417822172</v>
      </c>
      <c r="E58" s="169" t="n">
        <v>5082.21851899629</v>
      </c>
      <c r="F58" s="169" t="n">
        <v>6663.26686850829</v>
      </c>
      <c r="G58" s="169" t="n">
        <v>1011.11098344797</v>
      </c>
      <c r="H58" s="169" t="n">
        <v>5143.09145467121</v>
      </c>
      <c r="I58" s="166" t="n">
        <v>2113.61622471488</v>
      </c>
      <c r="J58" s="166" t="n">
        <v>6418.77028473768</v>
      </c>
      <c r="K58" s="167" t="n">
        <v>27784.6797726265</v>
      </c>
      <c r="L58" s="168" t="n">
        <f aca="false">SUM(C58:K58)</f>
        <v>67250.963631557</v>
      </c>
      <c r="M58" s="170" t="n">
        <f aca="false">(L58-L54)/L54</f>
        <v>0.0114873417408848</v>
      </c>
      <c r="N58" s="110"/>
    </row>
    <row r="59" customFormat="false" ht="12.75" hidden="false" customHeight="false" outlineLevel="0" collapsed="false">
      <c r="B59" s="160" t="s">
        <v>190</v>
      </c>
      <c r="C59" s="169" t="n">
        <v>8424.53266317435</v>
      </c>
      <c r="D59" s="169" t="n">
        <v>4998.85040859295</v>
      </c>
      <c r="E59" s="169" t="n">
        <v>5154.13117121925</v>
      </c>
      <c r="F59" s="169" t="n">
        <v>6470.62928583001</v>
      </c>
      <c r="G59" s="169" t="n">
        <v>980.730424800688</v>
      </c>
      <c r="H59" s="169" t="n">
        <v>4989.78940210667</v>
      </c>
      <c r="I59" s="166" t="n">
        <v>2400.50903013176</v>
      </c>
      <c r="J59" s="166" t="n">
        <v>5621.50792083615</v>
      </c>
      <c r="K59" s="167" t="n">
        <v>27454.0856887446</v>
      </c>
      <c r="L59" s="168" t="n">
        <f aca="false">SUM(C59:K59)</f>
        <v>66494.7659954364</v>
      </c>
      <c r="M59" s="170" t="n">
        <f aca="false">(L59-L55)/L55</f>
        <v>-0.0584610594686747</v>
      </c>
      <c r="N59" s="110"/>
    </row>
    <row r="60" customFormat="false" ht="13.5" hidden="false" customHeight="true" outlineLevel="0" collapsed="false">
      <c r="B60" s="160" t="s">
        <v>191</v>
      </c>
      <c r="C60" s="169" t="n">
        <v>6986.65385169644</v>
      </c>
      <c r="D60" s="169" t="n">
        <v>5188.31207025354</v>
      </c>
      <c r="E60" s="169" t="n">
        <v>4756.28290323699</v>
      </c>
      <c r="F60" s="169" t="n">
        <v>6270.64367543339</v>
      </c>
      <c r="G60" s="169" t="n">
        <v>911.716608895987</v>
      </c>
      <c r="H60" s="169" t="n">
        <v>4734.35751717362</v>
      </c>
      <c r="I60" s="166" t="n">
        <v>2284.49482245142</v>
      </c>
      <c r="J60" s="166" t="n">
        <v>6252.80852342333</v>
      </c>
      <c r="K60" s="167" t="n">
        <v>28122.4145464667</v>
      </c>
      <c r="L60" s="168" t="n">
        <f aca="false">SUM(C60:K60)</f>
        <v>65507.6845190315</v>
      </c>
      <c r="M60" s="170" t="n">
        <f aca="false">(L60-L56)/L56</f>
        <v>-0.0416081581286575</v>
      </c>
      <c r="N60" s="110"/>
    </row>
    <row r="61" customFormat="false" ht="12.75" hidden="false" customHeight="false" outlineLevel="0" collapsed="false">
      <c r="B61" s="160" t="s">
        <v>192</v>
      </c>
      <c r="C61" s="169" t="n">
        <v>6904.94411468895</v>
      </c>
      <c r="D61" s="169" t="n">
        <v>4905.67986628738</v>
      </c>
      <c r="E61" s="169" t="n">
        <v>4322.92509763023</v>
      </c>
      <c r="F61" s="169" t="n">
        <v>6141.79120881506</v>
      </c>
      <c r="G61" s="169" t="n">
        <v>880.599916351541</v>
      </c>
      <c r="H61" s="169" t="n">
        <v>4400.16159916724</v>
      </c>
      <c r="I61" s="166" t="n">
        <v>2032.89488326247</v>
      </c>
      <c r="J61" s="166" t="n">
        <v>5634.20423266442</v>
      </c>
      <c r="K61" s="167" t="n">
        <v>26140.4507646055</v>
      </c>
      <c r="L61" s="168" t="n">
        <f aca="false">SUM(C61:K61)</f>
        <v>61363.6516834728</v>
      </c>
      <c r="M61" s="170" t="n">
        <f aca="false">(L61-L57)/L57</f>
        <v>-0.11695804132084</v>
      </c>
      <c r="N61" s="110"/>
    </row>
    <row r="62" customFormat="false" ht="12.75" hidden="false" customHeight="false" outlineLevel="0" collapsed="false">
      <c r="B62" s="160" t="s">
        <v>193</v>
      </c>
      <c r="C62" s="161" t="n">
        <v>5704.32902897493</v>
      </c>
      <c r="D62" s="161" t="n">
        <v>4092.91200992974</v>
      </c>
      <c r="E62" s="161" t="n">
        <v>3912.13290984071</v>
      </c>
      <c r="F62" s="161" t="n">
        <v>4491.65334521031</v>
      </c>
      <c r="G62" s="161" t="n">
        <v>653.936191102265</v>
      </c>
      <c r="H62" s="161" t="n">
        <v>4035.57526559052</v>
      </c>
      <c r="I62" s="162" t="n">
        <v>1500.87825730899</v>
      </c>
      <c r="J62" s="162" t="n">
        <v>4325.60805751641</v>
      </c>
      <c r="K62" s="163" t="n">
        <v>22341.8569860509</v>
      </c>
      <c r="L62" s="164" t="n">
        <f aca="false">SUM(C62:K62)</f>
        <v>51058.8820515248</v>
      </c>
      <c r="M62" s="165" t="n">
        <f aca="false">(L62-L58)/L58</f>
        <v>-0.240770997256524</v>
      </c>
      <c r="N62" s="110"/>
    </row>
    <row r="63" customFormat="false" ht="12.75" hidden="false" customHeight="false" outlineLevel="0" collapsed="false">
      <c r="B63" s="160" t="s">
        <v>194</v>
      </c>
      <c r="C63" s="161" t="n">
        <v>5712.15660674246</v>
      </c>
      <c r="D63" s="161" t="n">
        <v>4443.0406844183</v>
      </c>
      <c r="E63" s="161" t="n">
        <v>3704.49124159831</v>
      </c>
      <c r="F63" s="161" t="n">
        <v>4879.9237629184</v>
      </c>
      <c r="G63" s="161" t="n">
        <v>632.146035962572</v>
      </c>
      <c r="H63" s="161" t="n">
        <v>3738.82661627336</v>
      </c>
      <c r="I63" s="162" t="n">
        <v>1774.49191409069</v>
      </c>
      <c r="J63" s="162" t="n">
        <v>4435.54177558737</v>
      </c>
      <c r="K63" s="163" t="n">
        <v>22271.2986577333</v>
      </c>
      <c r="L63" s="164" t="n">
        <f aca="false">SUM(C63:K63)</f>
        <v>51591.9172953247</v>
      </c>
      <c r="M63" s="165" t="n">
        <f aca="false">(L63-L59)/L59</f>
        <v>-0.224120627796997</v>
      </c>
      <c r="N63" s="110"/>
    </row>
    <row r="64" customFormat="false" ht="12.75" hidden="false" customHeight="false" outlineLevel="0" collapsed="false">
      <c r="B64" s="160" t="s">
        <v>195</v>
      </c>
      <c r="C64" s="161" t="n">
        <v>5099.24443031972</v>
      </c>
      <c r="D64" s="161" t="n">
        <v>4116.41199131414</v>
      </c>
      <c r="E64" s="161" t="n">
        <v>3884.49556495631</v>
      </c>
      <c r="F64" s="161" t="n">
        <v>4790.77531337718</v>
      </c>
      <c r="G64" s="161" t="n">
        <v>700.184840726452</v>
      </c>
      <c r="H64" s="161" t="n">
        <v>3817.94754931593</v>
      </c>
      <c r="I64" s="162" t="n">
        <v>1451.98940477106</v>
      </c>
      <c r="J64" s="162" t="n">
        <v>4112.99547741165</v>
      </c>
      <c r="K64" s="163" t="n">
        <v>22192.5715776654</v>
      </c>
      <c r="L64" s="164" t="n">
        <f aca="false">SUM(C64:K64)</f>
        <v>50166.6161498578</v>
      </c>
      <c r="M64" s="165" t="n">
        <f aca="false">(L64-L60)/L60</f>
        <v>-0.234187309196018</v>
      </c>
      <c r="N64" s="110"/>
    </row>
    <row r="65" customFormat="false" ht="12.75" hidden="false" customHeight="false" outlineLevel="0" collapsed="false">
      <c r="B65" s="160" t="s">
        <v>196</v>
      </c>
      <c r="C65" s="161" t="n">
        <v>5428.41282077668</v>
      </c>
      <c r="D65" s="161" t="n">
        <v>3845.47586963018</v>
      </c>
      <c r="E65" s="161" t="n">
        <v>3483.64902760917</v>
      </c>
      <c r="F65" s="161" t="n">
        <v>4657.49957418878</v>
      </c>
      <c r="G65" s="161" t="n">
        <v>617.318448464729</v>
      </c>
      <c r="H65" s="161" t="n">
        <v>3666.30306024525</v>
      </c>
      <c r="I65" s="162" t="n">
        <v>2065.40849676378</v>
      </c>
      <c r="J65" s="162" t="n">
        <v>4461.80955019943</v>
      </c>
      <c r="K65" s="163" t="n">
        <v>21654.1490721389</v>
      </c>
      <c r="L65" s="164" t="n">
        <f aca="false">SUM(C65:K65)</f>
        <v>49880.0259200169</v>
      </c>
      <c r="M65" s="165" t="n">
        <f aca="false">(L65-L61)/L61</f>
        <v>-0.187140521276193</v>
      </c>
      <c r="N65" s="110"/>
    </row>
    <row r="66" customFormat="false" ht="12.75" hidden="false" customHeight="false" outlineLevel="0" collapsed="false">
      <c r="B66" s="160" t="s">
        <v>197</v>
      </c>
      <c r="C66" s="169" t="n">
        <v>5869.03295644084</v>
      </c>
      <c r="D66" s="169" t="n">
        <v>4305.30556956821</v>
      </c>
      <c r="E66" s="169" t="n">
        <v>3332.80751927043</v>
      </c>
      <c r="F66" s="169" t="n">
        <v>5169.28062666926</v>
      </c>
      <c r="G66" s="169" t="n">
        <v>765.955810170209</v>
      </c>
      <c r="H66" s="169" t="n">
        <v>3339.37163640223</v>
      </c>
      <c r="I66" s="166" t="n">
        <v>1418.6903518163</v>
      </c>
      <c r="J66" s="166" t="n">
        <v>4662.44305708963</v>
      </c>
      <c r="K66" s="167" t="n">
        <v>23220.550773344</v>
      </c>
      <c r="L66" s="168" t="n">
        <f aca="false">SUM(C66:K66)</f>
        <v>52083.4383007711</v>
      </c>
      <c r="M66" s="170" t="n">
        <f aca="false">(L66-L62)/L62</f>
        <v>0.0200661708223936</v>
      </c>
      <c r="N66" s="110"/>
    </row>
    <row r="67" customFormat="false" ht="12.75" hidden="false" customHeight="false" outlineLevel="0" collapsed="false">
      <c r="B67" s="160" t="s">
        <v>198</v>
      </c>
      <c r="C67" s="169" t="n">
        <v>6270.37960751629</v>
      </c>
      <c r="D67" s="169" t="n">
        <v>4483.59223738274</v>
      </c>
      <c r="E67" s="169" t="n">
        <v>3786.40388899945</v>
      </c>
      <c r="F67" s="169" t="n">
        <v>5258.61655184699</v>
      </c>
      <c r="G67" s="169" t="n">
        <v>731.183100978807</v>
      </c>
      <c r="H67" s="169" t="n">
        <v>3641.63039977597</v>
      </c>
      <c r="I67" s="166" t="n">
        <v>1613.93521937263</v>
      </c>
      <c r="J67" s="166" t="n">
        <v>4435.58962143332</v>
      </c>
      <c r="K67" s="167" t="n">
        <v>23971.623986033</v>
      </c>
      <c r="L67" s="168" t="n">
        <f aca="false">SUM(C67:K67)</f>
        <v>54192.9546133392</v>
      </c>
      <c r="M67" s="170" t="n">
        <f aca="false">(L67-L63)/L63</f>
        <v>0.0504155971394794</v>
      </c>
      <c r="N67" s="110"/>
    </row>
    <row r="68" customFormat="false" ht="12.75" hidden="false" customHeight="false" outlineLevel="0" collapsed="false">
      <c r="B68" s="160" t="s">
        <v>199</v>
      </c>
      <c r="C68" s="169" t="n">
        <v>5879.65416099173</v>
      </c>
      <c r="D68" s="169" t="n">
        <v>4458.58857170503</v>
      </c>
      <c r="E68" s="169" t="n">
        <v>4032.34777891585</v>
      </c>
      <c r="F68" s="169" t="n">
        <v>4945.1312335046</v>
      </c>
      <c r="G68" s="169" t="n">
        <v>737.911582476712</v>
      </c>
      <c r="H68" s="169" t="n">
        <v>3373.28569557714</v>
      </c>
      <c r="I68" s="166" t="n">
        <v>1965.66082173253</v>
      </c>
      <c r="J68" s="166" t="n">
        <v>3987.26856439548</v>
      </c>
      <c r="K68" s="167" t="n">
        <v>23261.9340749837</v>
      </c>
      <c r="L68" s="168" t="n">
        <f aca="false">SUM(C68:K68)</f>
        <v>52641.7824842827</v>
      </c>
      <c r="M68" s="170" t="n">
        <f aca="false">(L68-L64)/L64</f>
        <v>0.0493389134924127</v>
      </c>
      <c r="N68" s="110"/>
    </row>
    <row r="69" customFormat="false" ht="12.75" hidden="false" customHeight="false" outlineLevel="0" collapsed="false">
      <c r="B69" s="160" t="s">
        <v>200</v>
      </c>
      <c r="C69" s="169" t="n">
        <v>6085.53546353728</v>
      </c>
      <c r="D69" s="169" t="n">
        <v>4193.90372904511</v>
      </c>
      <c r="E69" s="169" t="n">
        <v>4050.03488873922</v>
      </c>
      <c r="F69" s="169" t="n">
        <v>5208.543669674</v>
      </c>
      <c r="G69" s="169" t="n">
        <v>809.312910435191</v>
      </c>
      <c r="H69" s="169" t="n">
        <v>3590.11395029463</v>
      </c>
      <c r="I69" s="166" t="n">
        <v>1968.57960245998</v>
      </c>
      <c r="J69" s="166" t="n">
        <v>4676.97850744341</v>
      </c>
      <c r="K69" s="167" t="n">
        <v>23992.9386362694</v>
      </c>
      <c r="L69" s="168" t="n">
        <f aca="false">SUM(C69:K69)</f>
        <v>54575.9413578982</v>
      </c>
      <c r="M69" s="170" t="n">
        <f aca="false">(L69-L65)/L65</f>
        <v>0.0941442060477525</v>
      </c>
      <c r="N69" s="110"/>
    </row>
    <row r="70" customFormat="false" ht="12.75" hidden="false" customHeight="false" outlineLevel="0" collapsed="false">
      <c r="B70" s="160" t="s">
        <v>201</v>
      </c>
      <c r="C70" s="161" t="n">
        <v>6964.92758922633</v>
      </c>
      <c r="D70" s="161" t="n">
        <v>4855.72254139336</v>
      </c>
      <c r="E70" s="161" t="n">
        <v>3910.98897353014</v>
      </c>
      <c r="F70" s="161" t="n">
        <v>4993.05364758647</v>
      </c>
      <c r="G70" s="161" t="n">
        <v>691.853471702956</v>
      </c>
      <c r="H70" s="161" t="n">
        <v>3327.85226426886</v>
      </c>
      <c r="I70" s="162" t="n">
        <v>2492.34395947357</v>
      </c>
      <c r="J70" s="162" t="n">
        <v>5070.97055642543</v>
      </c>
      <c r="K70" s="163" t="n">
        <v>23426.2981094135</v>
      </c>
      <c r="L70" s="164" t="n">
        <f aca="false">SUM(C70:K70)</f>
        <v>55734.0111130206</v>
      </c>
      <c r="M70" s="165" t="n">
        <f aca="false">(L70-L66)/L66</f>
        <v>0.0700908567358439</v>
      </c>
      <c r="N70" s="110"/>
    </row>
    <row r="71" customFormat="false" ht="12.75" hidden="false" customHeight="false" outlineLevel="0" collapsed="false">
      <c r="B71" s="160" t="s">
        <v>202</v>
      </c>
      <c r="C71" s="161" t="n">
        <v>6843.1582197924</v>
      </c>
      <c r="D71" s="161" t="n">
        <v>4968.94883216308</v>
      </c>
      <c r="E71" s="161" t="n">
        <v>4165.14831701693</v>
      </c>
      <c r="F71" s="161" t="n">
        <v>4986.94546470148</v>
      </c>
      <c r="G71" s="161" t="n">
        <v>758.623529191508</v>
      </c>
      <c r="H71" s="161" t="n">
        <v>3359.44886952329</v>
      </c>
      <c r="I71" s="162" t="n">
        <v>2177.05901982899</v>
      </c>
      <c r="J71" s="162" t="n">
        <v>4460.84713941202</v>
      </c>
      <c r="K71" s="163" t="n">
        <v>23774.1626296524</v>
      </c>
      <c r="L71" s="164" t="n">
        <f aca="false">SUM(C71:K71)</f>
        <v>55494.3420212821</v>
      </c>
      <c r="M71" s="165" t="n">
        <f aca="false">(L71-L67)/L67</f>
        <v>0.0240139593278909</v>
      </c>
      <c r="N71" s="110"/>
    </row>
    <row r="72" customFormat="false" ht="12.75" hidden="false" customHeight="false" outlineLevel="0" collapsed="false">
      <c r="B72" s="160" t="s">
        <v>203</v>
      </c>
      <c r="C72" s="161" t="n">
        <v>6718.53133176976</v>
      </c>
      <c r="D72" s="161" t="n">
        <v>4511.60690195031</v>
      </c>
      <c r="E72" s="161" t="n">
        <v>4360.98898720244</v>
      </c>
      <c r="F72" s="161" t="n">
        <v>4829.90747542278</v>
      </c>
      <c r="G72" s="161" t="n">
        <v>660.921152345103</v>
      </c>
      <c r="H72" s="161" t="n">
        <v>3321.01106990243</v>
      </c>
      <c r="I72" s="162" t="n">
        <v>1941.32692029079</v>
      </c>
      <c r="J72" s="162" t="n">
        <v>3523.43776096224</v>
      </c>
      <c r="K72" s="163" t="n">
        <v>23893.0426595211</v>
      </c>
      <c r="L72" s="164" t="n">
        <f aca="false">SUM(C72:K72)</f>
        <v>53760.7742593669</v>
      </c>
      <c r="M72" s="165" t="n">
        <f aca="false">(L72-L68)/L68</f>
        <v>0.0212567227452501</v>
      </c>
      <c r="N72" s="110"/>
    </row>
    <row r="73" customFormat="false" ht="12.75" hidden="false" customHeight="false" outlineLevel="0" collapsed="false">
      <c r="B73" s="160" t="s">
        <v>204</v>
      </c>
      <c r="C73" s="161" t="n">
        <v>6727.42301564737</v>
      </c>
      <c r="D73" s="161" t="n">
        <v>5193.30466829855</v>
      </c>
      <c r="E73" s="161" t="n">
        <v>4022.90180833242</v>
      </c>
      <c r="F73" s="161" t="n">
        <v>4790.34498893514</v>
      </c>
      <c r="G73" s="161" t="n">
        <v>763.034819775302</v>
      </c>
      <c r="H73" s="161" t="n">
        <v>3418.40795776579</v>
      </c>
      <c r="I73" s="162" t="n">
        <v>2278.91799168898</v>
      </c>
      <c r="J73" s="162" t="n">
        <v>4179.66869711809</v>
      </c>
      <c r="K73" s="163" t="n">
        <v>23155.557766265</v>
      </c>
      <c r="L73" s="164" t="n">
        <f aca="false">SUM(C73:K73)</f>
        <v>54529.5617138266</v>
      </c>
      <c r="M73" s="165" t="n">
        <f aca="false">(L73-L69)/L69</f>
        <v>-0.000849818489936239</v>
      </c>
      <c r="N73" s="110"/>
    </row>
    <row r="74" customFormat="false" ht="12.75" hidden="false" customHeight="true" outlineLevel="0" collapsed="false">
      <c r="B74" s="160" t="s">
        <v>205</v>
      </c>
      <c r="C74" s="169" t="n">
        <v>7744.34457733312</v>
      </c>
      <c r="D74" s="169" t="n">
        <v>4832.92978942797</v>
      </c>
      <c r="E74" s="169" t="n">
        <v>4108.25623244211</v>
      </c>
      <c r="F74" s="169" t="n">
        <v>4707.581774216</v>
      </c>
      <c r="G74" s="169" t="n">
        <v>719.973004489207</v>
      </c>
      <c r="H74" s="169" t="n">
        <v>3255.55986655051</v>
      </c>
      <c r="I74" s="166" t="n">
        <v>1767.96557458984</v>
      </c>
      <c r="J74" s="166" t="n">
        <v>4152.80714348588</v>
      </c>
      <c r="K74" s="167" t="n">
        <v>22321.4596203969</v>
      </c>
      <c r="L74" s="168" t="n">
        <f aca="false">SUM(C74:K74)</f>
        <v>53610.8775829316</v>
      </c>
      <c r="M74" s="170" t="n">
        <f aca="false">(L74-L70)/L70</f>
        <v>-0.0380940378718419</v>
      </c>
      <c r="N74" s="110"/>
    </row>
    <row r="75" customFormat="false" ht="12.75" hidden="false" customHeight="false" outlineLevel="0" collapsed="false">
      <c r="B75" s="160" t="s">
        <v>206</v>
      </c>
      <c r="C75" s="169" t="n">
        <v>7609.44368018297</v>
      </c>
      <c r="D75" s="169" t="n">
        <v>4596.23331374174</v>
      </c>
      <c r="E75" s="169" t="n">
        <v>4274.30213093372</v>
      </c>
      <c r="F75" s="169" t="n">
        <v>4718.17739674386</v>
      </c>
      <c r="G75" s="169" t="n">
        <v>716.06588006238</v>
      </c>
      <c r="H75" s="169" t="n">
        <v>3205.96464435615</v>
      </c>
      <c r="I75" s="166" t="n">
        <v>1728.57665941223</v>
      </c>
      <c r="J75" s="166" t="n">
        <v>4016.55267661227</v>
      </c>
      <c r="K75" s="167" t="n">
        <v>22866.4838347723</v>
      </c>
      <c r="L75" s="168" t="n">
        <f aca="false">SUM(C75:K75)</f>
        <v>53731.8002168176</v>
      </c>
      <c r="M75" s="170" t="n">
        <f aca="false">(L75-L71)/L71</f>
        <v>-0.0317607478576574</v>
      </c>
      <c r="N75" s="110"/>
    </row>
    <row r="76" customFormat="false" ht="12.75" hidden="false" customHeight="false" outlineLevel="0" collapsed="false">
      <c r="B76" s="160" t="s">
        <v>207</v>
      </c>
      <c r="C76" s="169" t="n">
        <v>7163.30902548421</v>
      </c>
      <c r="D76" s="169" t="n">
        <v>4741.69855870205</v>
      </c>
      <c r="E76" s="169" t="n">
        <v>4288.56016446014</v>
      </c>
      <c r="F76" s="169" t="n">
        <v>4508.64806894887</v>
      </c>
      <c r="G76" s="169" t="n">
        <v>617.740171712724</v>
      </c>
      <c r="H76" s="169" t="n">
        <v>3096.79104738846</v>
      </c>
      <c r="I76" s="166" t="n">
        <v>1450.67673127436</v>
      </c>
      <c r="J76" s="166" t="n">
        <v>3888.17463360495</v>
      </c>
      <c r="K76" s="167" t="n">
        <v>22180.4990440752</v>
      </c>
      <c r="L76" s="168" t="n">
        <f aca="false">SUM(C76:K76)</f>
        <v>51936.0974456509</v>
      </c>
      <c r="M76" s="170" t="n">
        <f aca="false">(L76-L72)/L72</f>
        <v>-0.0339406721509047</v>
      </c>
      <c r="N76" s="110"/>
    </row>
    <row r="77" customFormat="false" ht="12.75" hidden="false" customHeight="false" outlineLevel="0" collapsed="false">
      <c r="B77" s="160" t="s">
        <v>208</v>
      </c>
      <c r="C77" s="169" t="n">
        <v>7260.89641205955</v>
      </c>
      <c r="D77" s="169" t="n">
        <v>4569.97455155652</v>
      </c>
      <c r="E77" s="169" t="n">
        <v>4275.72486937588</v>
      </c>
      <c r="F77" s="169" t="n">
        <v>4660.86608701058</v>
      </c>
      <c r="G77" s="169" t="n">
        <v>687.346936681197</v>
      </c>
      <c r="H77" s="169" t="n">
        <v>2760.83314808584</v>
      </c>
      <c r="I77" s="166" t="n">
        <v>1544.31705575547</v>
      </c>
      <c r="J77" s="166" t="n">
        <v>3439.51072979424</v>
      </c>
      <c r="K77" s="167" t="n">
        <v>21607.945443832</v>
      </c>
      <c r="L77" s="168" t="n">
        <f aca="false">SUM(C77:K77)</f>
        <v>50807.4152341513</v>
      </c>
      <c r="M77" s="170" t="n">
        <f aca="false">(L77-L73)/L73</f>
        <v>-0.0682592407254126</v>
      </c>
    </row>
    <row r="78" customFormat="false" ht="12.75" hidden="false" customHeight="false" outlineLevel="0" collapsed="false">
      <c r="B78" s="160" t="s">
        <v>209</v>
      </c>
      <c r="C78" s="161" t="n">
        <v>7291.17708103003</v>
      </c>
      <c r="D78" s="161" t="n">
        <v>4008.72631154596</v>
      </c>
      <c r="E78" s="161" t="n">
        <v>4118.5883670582</v>
      </c>
      <c r="F78" s="161" t="n">
        <v>4584.69689529716</v>
      </c>
      <c r="G78" s="161" t="n">
        <v>668.576909915523</v>
      </c>
      <c r="H78" s="161" t="n">
        <v>2826.63716358072</v>
      </c>
      <c r="I78" s="162" t="n">
        <v>1625.91447002593</v>
      </c>
      <c r="J78" s="162" t="n">
        <v>3303.66054623989</v>
      </c>
      <c r="K78" s="163" t="n">
        <v>21905.2877394927</v>
      </c>
      <c r="L78" s="164" t="n">
        <f aca="false">SUM(C78:K78)</f>
        <v>50333.2654841861</v>
      </c>
      <c r="M78" s="165" t="n">
        <f aca="false">(L78-L74)/L74</f>
        <v>-0.0611370722979729</v>
      </c>
    </row>
    <row r="79" customFormat="false" ht="12.75" hidden="false" customHeight="false" outlineLevel="0" collapsed="false">
      <c r="B79" s="160" t="s">
        <v>210</v>
      </c>
      <c r="C79" s="161" t="n">
        <v>8024.85532839291</v>
      </c>
      <c r="D79" s="161" t="n">
        <v>4258.45883411091</v>
      </c>
      <c r="E79" s="161" t="n">
        <v>3895.18582816547</v>
      </c>
      <c r="F79" s="161" t="n">
        <v>4533.39314919187</v>
      </c>
      <c r="G79" s="161" t="n">
        <v>530.982186703558</v>
      </c>
      <c r="H79" s="161" t="n">
        <v>3047.80846299855</v>
      </c>
      <c r="I79" s="162" t="n">
        <v>1376.36366043577</v>
      </c>
      <c r="J79" s="162" t="n">
        <v>3739.36128234401</v>
      </c>
      <c r="K79" s="163" t="n">
        <v>22090.8216870361</v>
      </c>
      <c r="L79" s="164" t="n">
        <f aca="false">SUM(C79:K79)</f>
        <v>51497.2304193792</v>
      </c>
      <c r="M79" s="165" t="n">
        <f aca="false">(L79-L75)/L75</f>
        <v>-0.0415874731243237</v>
      </c>
    </row>
    <row r="80" customFormat="false" ht="12.75" hidden="false" customHeight="false" outlineLevel="0" collapsed="false">
      <c r="B80" s="160" t="s">
        <v>211</v>
      </c>
      <c r="C80" s="161" t="n">
        <v>7092.73141338934</v>
      </c>
      <c r="D80" s="161" t="n">
        <v>4328.191578956</v>
      </c>
      <c r="E80" s="161" t="n">
        <v>4054.30983348436</v>
      </c>
      <c r="F80" s="161" t="n">
        <v>4479.33338258124</v>
      </c>
      <c r="G80" s="161" t="n">
        <v>753.198686907409</v>
      </c>
      <c r="H80" s="161" t="n">
        <v>2864.46470009316</v>
      </c>
      <c r="I80" s="162" t="n">
        <v>1593.580895144</v>
      </c>
      <c r="J80" s="162" t="n">
        <v>3207.26833863808</v>
      </c>
      <c r="K80" s="163" t="n">
        <v>22148.5363455869</v>
      </c>
      <c r="L80" s="164" t="n">
        <f aca="false">SUM(C80:K80)</f>
        <v>50521.6151747805</v>
      </c>
      <c r="M80" s="165" t="n">
        <f aca="false">(L80-L76)/L76</f>
        <v>-0.0272350511578324</v>
      </c>
    </row>
    <row r="81" customFormat="false" ht="12.75" hidden="false" customHeight="false" outlineLevel="0" collapsed="false">
      <c r="B81" s="160" t="s">
        <v>212</v>
      </c>
      <c r="C81" s="161" t="n">
        <v>6740.17435194127</v>
      </c>
      <c r="D81" s="161" t="n">
        <v>4555.79071352135</v>
      </c>
      <c r="E81" s="161" t="n">
        <v>3925.20943890036</v>
      </c>
      <c r="F81" s="161" t="n">
        <v>4531.23998627829</v>
      </c>
      <c r="G81" s="161" t="n">
        <v>665.111153785884</v>
      </c>
      <c r="H81" s="161" t="n">
        <v>2925.08817124449</v>
      </c>
      <c r="I81" s="162" t="n">
        <v>1729.93387070779</v>
      </c>
      <c r="J81" s="162" t="n">
        <v>3583.3901211188</v>
      </c>
      <c r="K81" s="163" t="n">
        <v>21869.9570577212</v>
      </c>
      <c r="L81" s="164" t="n">
        <f aca="false">SUM(C81:K81)</f>
        <v>50525.8948652195</v>
      </c>
      <c r="M81" s="165" t="n">
        <f aca="false">(L81-L77)/L77</f>
        <v>-0.0055409307408065</v>
      </c>
    </row>
    <row r="82" customFormat="false" ht="12.75" hidden="false" customHeight="false" outlineLevel="0" collapsed="false">
      <c r="B82" s="160" t="s">
        <v>213</v>
      </c>
      <c r="C82" s="169" t="n">
        <v>6175.71389460766</v>
      </c>
      <c r="D82" s="169" t="n">
        <v>3946.47698873687</v>
      </c>
      <c r="E82" s="169" t="n">
        <v>3444.65209021938</v>
      </c>
      <c r="F82" s="169" t="n">
        <v>4595.93588094775</v>
      </c>
      <c r="G82" s="169" t="n">
        <v>578.79617045498</v>
      </c>
      <c r="H82" s="169" t="n">
        <v>3364.60501610729</v>
      </c>
      <c r="I82" s="166" t="n">
        <v>1540.0872187146</v>
      </c>
      <c r="J82" s="166" t="n">
        <v>3404.30105494866</v>
      </c>
      <c r="K82" s="167" t="n">
        <v>21039.9083901955</v>
      </c>
      <c r="L82" s="168" t="n">
        <f aca="false">SUM(C82:K82)</f>
        <v>48090.4767049327</v>
      </c>
      <c r="M82" s="170" t="n">
        <f aca="false">(L82-L78)/L78</f>
        <v>-0.0445587775336774</v>
      </c>
    </row>
    <row r="83" customFormat="false" ht="12.75" hidden="false" customHeight="false" outlineLevel="0" collapsed="false">
      <c r="B83" s="160" t="s">
        <v>214</v>
      </c>
      <c r="C83" s="169" t="n">
        <v>7055.5585259024</v>
      </c>
      <c r="D83" s="169" t="n">
        <v>4245.06823883556</v>
      </c>
      <c r="E83" s="169" t="n">
        <v>3946.71510461819</v>
      </c>
      <c r="F83" s="169" t="n">
        <v>4612.39218397202</v>
      </c>
      <c r="G83" s="169" t="n">
        <v>566.374048750193</v>
      </c>
      <c r="H83" s="169" t="n">
        <v>3353.84492494364</v>
      </c>
      <c r="I83" s="166" t="n">
        <v>1622.65414546844</v>
      </c>
      <c r="J83" s="166" t="n">
        <v>3370.57012854544</v>
      </c>
      <c r="K83" s="167" t="n">
        <v>21856.7928341977</v>
      </c>
      <c r="L83" s="168" t="n">
        <f aca="false">SUM(C83:K83)</f>
        <v>50629.9701352336</v>
      </c>
      <c r="M83" s="170" t="n">
        <f aca="false">(L83-L79)/L79</f>
        <v>-0.0168409111923661</v>
      </c>
    </row>
    <row r="84" customFormat="false" ht="12.75" hidden="false" customHeight="false" outlineLevel="0" collapsed="false">
      <c r="B84" s="160" t="s">
        <v>215</v>
      </c>
      <c r="C84" s="169" t="n">
        <v>6497.62447725219</v>
      </c>
      <c r="D84" s="169" t="n">
        <v>3910.47596040578</v>
      </c>
      <c r="E84" s="169" t="n">
        <v>3757.8999382542</v>
      </c>
      <c r="F84" s="169" t="n">
        <v>4516.56473631812</v>
      </c>
      <c r="G84" s="169" t="n">
        <v>806.597160026593</v>
      </c>
      <c r="H84" s="169" t="n">
        <v>3346.14121681145</v>
      </c>
      <c r="I84" s="166" t="n">
        <v>1587.31804701982</v>
      </c>
      <c r="J84" s="166" t="n">
        <v>3047.30147708783</v>
      </c>
      <c r="K84" s="167" t="n">
        <v>21463.6974749551</v>
      </c>
      <c r="L84" s="168" t="n">
        <f aca="false">SUM(C84:K84)</f>
        <v>48933.6204881311</v>
      </c>
      <c r="M84" s="170" t="n">
        <f aca="false">(L84-L80)/L80</f>
        <v>-0.0314319857185026</v>
      </c>
    </row>
    <row r="85" customFormat="false" ht="12.75" hidden="false" customHeight="false" outlineLevel="0" collapsed="false">
      <c r="B85" s="160" t="s">
        <v>216</v>
      </c>
      <c r="C85" s="169" t="n">
        <v>6222.87570741316</v>
      </c>
      <c r="D85" s="169" t="n">
        <v>4402.12116222934</v>
      </c>
      <c r="E85" s="169" t="n">
        <v>3201.7155774935</v>
      </c>
      <c r="F85" s="169" t="n">
        <v>4536.48284688389</v>
      </c>
      <c r="G85" s="169" t="n">
        <v>664.511981020912</v>
      </c>
      <c r="H85" s="169" t="n">
        <v>3326.89258451333</v>
      </c>
      <c r="I85" s="166" t="n">
        <v>1760.31063244973</v>
      </c>
      <c r="J85" s="166" t="n">
        <v>3147.95352635429</v>
      </c>
      <c r="K85" s="167" t="n">
        <v>21649.1774988321</v>
      </c>
      <c r="L85" s="168" t="n">
        <f aca="false">SUM(C85:K85)</f>
        <v>48912.0415171902</v>
      </c>
      <c r="M85" s="170" t="n">
        <f aca="false">(L85-L81)/L81</f>
        <v>-0.0319411136078695</v>
      </c>
    </row>
    <row r="86" customFormat="false" ht="12.75" hidden="false" customHeight="false" outlineLevel="0" collapsed="false">
      <c r="B86" s="160" t="s">
        <v>217</v>
      </c>
      <c r="C86" s="161" t="n">
        <v>6026.27906533185</v>
      </c>
      <c r="D86" s="161" t="n">
        <v>4175.59575132877</v>
      </c>
      <c r="E86" s="161" t="n">
        <v>3110.70857784028</v>
      </c>
      <c r="F86" s="161" t="n">
        <v>4740.25076424824</v>
      </c>
      <c r="G86" s="161" t="n">
        <v>574.863669839983</v>
      </c>
      <c r="H86" s="161" t="n">
        <v>3473.70826064801</v>
      </c>
      <c r="I86" s="162" t="n">
        <v>1564.38860437765</v>
      </c>
      <c r="J86" s="162" t="n">
        <v>3427.26194582652</v>
      </c>
      <c r="K86" s="163" t="n">
        <v>21139.4566389871</v>
      </c>
      <c r="L86" s="164" t="n">
        <f aca="false">SUM(C86:K86)</f>
        <v>48232.5132784284</v>
      </c>
      <c r="M86" s="165" t="n">
        <f aca="false">(L86-L82)/L82</f>
        <v>0.00295352808347478</v>
      </c>
    </row>
    <row r="87" customFormat="false" ht="12.75" hidden="false" customHeight="false" outlineLevel="0" collapsed="false">
      <c r="B87" s="160" t="s">
        <v>218</v>
      </c>
      <c r="C87" s="161" t="n">
        <v>6289.20839726609</v>
      </c>
      <c r="D87" s="161" t="n">
        <v>4120.81513918922</v>
      </c>
      <c r="E87" s="161" t="n">
        <v>2948.89786354088</v>
      </c>
      <c r="F87" s="161" t="n">
        <v>4857.08357659759</v>
      </c>
      <c r="G87" s="161" t="n">
        <v>668.398576767027</v>
      </c>
      <c r="H87" s="161" t="n">
        <v>3614.1862495696</v>
      </c>
      <c r="I87" s="162" t="n">
        <v>2265.06514434589</v>
      </c>
      <c r="J87" s="162" t="n">
        <v>3876.22535491897</v>
      </c>
      <c r="K87" s="163" t="n">
        <v>21948.8026821041</v>
      </c>
      <c r="L87" s="164" t="n">
        <f aca="false">SUM(C87:K87)</f>
        <v>50588.6829842993</v>
      </c>
      <c r="M87" s="165" t="n">
        <f aca="false">(L87-L83)/L83</f>
        <v>-0.000815468601383471</v>
      </c>
    </row>
    <row r="88" customFormat="false" ht="12.75" hidden="false" customHeight="false" outlineLevel="0" collapsed="false">
      <c r="B88" s="160" t="s">
        <v>219</v>
      </c>
      <c r="C88" s="161" t="n">
        <v>5917.81060313547</v>
      </c>
      <c r="D88" s="161" t="n">
        <v>4084.93562788502</v>
      </c>
      <c r="E88" s="161" t="n">
        <v>3561.40652732555</v>
      </c>
      <c r="F88" s="161" t="n">
        <v>4797.13276057907</v>
      </c>
      <c r="G88" s="161" t="n">
        <v>659.952708809247</v>
      </c>
      <c r="H88" s="161" t="n">
        <v>3873.75898329163</v>
      </c>
      <c r="I88" s="162" t="n">
        <v>1447.76977459429</v>
      </c>
      <c r="J88" s="162" t="n">
        <v>3091.50922525914</v>
      </c>
      <c r="K88" s="163" t="n">
        <v>21074.1664145332</v>
      </c>
      <c r="L88" s="164" t="n">
        <f aca="false">SUM(C88:K88)</f>
        <v>48508.4426254126</v>
      </c>
      <c r="M88" s="165" t="n">
        <f aca="false">(L88-L84)/L84</f>
        <v>-0.00868886991146762</v>
      </c>
    </row>
    <row r="89" customFormat="false" ht="12.75" hidden="false" customHeight="false" outlineLevel="0" collapsed="false">
      <c r="B89" s="160" t="s">
        <v>220</v>
      </c>
      <c r="C89" s="161" t="n">
        <v>6134.65330156228</v>
      </c>
      <c r="D89" s="161" t="n">
        <v>4618.44902684368</v>
      </c>
      <c r="E89" s="161" t="n">
        <v>3505.51899922435</v>
      </c>
      <c r="F89" s="161" t="n">
        <v>4876.75507257975</v>
      </c>
      <c r="G89" s="161" t="n">
        <v>716.20400000908</v>
      </c>
      <c r="H89" s="161" t="n">
        <v>3859.3568348731</v>
      </c>
      <c r="I89" s="162" t="n">
        <v>1884.65544032507</v>
      </c>
      <c r="J89" s="162" t="n">
        <v>3216.66814082631</v>
      </c>
      <c r="K89" s="163" t="n">
        <v>21240.3374898184</v>
      </c>
      <c r="L89" s="164" t="n">
        <f aca="false">SUM(C89:K89)</f>
        <v>50052.598306062</v>
      </c>
      <c r="M89" s="165" t="n">
        <f aca="false">(L89-L85)/L85</f>
        <v>0.0233185275750744</v>
      </c>
    </row>
    <row r="90" customFormat="false" ht="12.75" hidden="false" customHeight="false" outlineLevel="0" collapsed="false">
      <c r="B90" s="160" t="s">
        <v>221</v>
      </c>
      <c r="C90" s="169" t="n">
        <v>5379.30931533428</v>
      </c>
      <c r="D90" s="169" t="n">
        <v>4014.5003440975</v>
      </c>
      <c r="E90" s="169" t="n">
        <v>2758.16443069102</v>
      </c>
      <c r="F90" s="169" t="n">
        <v>4434.34087906096</v>
      </c>
      <c r="G90" s="169" t="n">
        <v>611.667688743929</v>
      </c>
      <c r="H90" s="169" t="n">
        <v>3643.40077876391</v>
      </c>
      <c r="I90" s="166" t="n">
        <v>1872.10327228521</v>
      </c>
      <c r="J90" s="166" t="n">
        <v>3247.35867873683</v>
      </c>
      <c r="K90" s="167" t="n">
        <v>20260.4468115574</v>
      </c>
      <c r="L90" s="168" t="n">
        <f aca="false">SUM(C90:K90)</f>
        <v>46221.2921992711</v>
      </c>
      <c r="M90" s="170" t="n">
        <f aca="false">(L90-L86)/L86</f>
        <v>-0.0416984507431186</v>
      </c>
    </row>
    <row r="91" customFormat="false" ht="12.75" hidden="false" customHeight="true" outlineLevel="0" collapsed="false">
      <c r="B91" s="160" t="s">
        <v>222</v>
      </c>
      <c r="C91" s="169" t="n">
        <v>6430.16440813112</v>
      </c>
      <c r="D91" s="169" t="n">
        <v>4209.31576776655</v>
      </c>
      <c r="E91" s="169" t="n">
        <v>2921.02923715404</v>
      </c>
      <c r="F91" s="169" t="n">
        <v>4602.56077442273</v>
      </c>
      <c r="G91" s="169" t="n">
        <v>665.912392558062</v>
      </c>
      <c r="H91" s="169" t="n">
        <v>3642.48454079178</v>
      </c>
      <c r="I91" s="166" t="n">
        <v>1603.45197840039</v>
      </c>
      <c r="J91" s="166" t="n">
        <v>3632.23615470891</v>
      </c>
      <c r="K91" s="167" t="n">
        <v>22049.0224449506</v>
      </c>
      <c r="L91" s="168" t="n">
        <f aca="false">SUM(C91:K91)</f>
        <v>49756.1776988842</v>
      </c>
      <c r="M91" s="170" t="n">
        <f aca="false">(L91-L87)/L87</f>
        <v>-0.0164563541943457</v>
      </c>
    </row>
    <row r="92" customFormat="false" ht="15" hidden="false" customHeight="true" outlineLevel="0" collapsed="false">
      <c r="B92" s="160" t="s">
        <v>223</v>
      </c>
      <c r="C92" s="169" t="n">
        <v>5324.12825812511</v>
      </c>
      <c r="D92" s="169" t="n">
        <v>4516.94955020538</v>
      </c>
      <c r="E92" s="169" t="n">
        <v>3398.85223806022</v>
      </c>
      <c r="F92" s="169" t="n">
        <v>4273.98703945622</v>
      </c>
      <c r="G92" s="169" t="n">
        <v>724.164668913587</v>
      </c>
      <c r="H92" s="169" t="n">
        <v>3644.36973947888</v>
      </c>
      <c r="I92" s="166" t="n">
        <v>1727.07234261852</v>
      </c>
      <c r="J92" s="166" t="n">
        <v>3156.10883332227</v>
      </c>
      <c r="K92" s="167" t="n">
        <v>20302.0339843672</v>
      </c>
      <c r="L92" s="168" t="n">
        <f aca="false">SUM(C92:K92)</f>
        <v>47067.6666545474</v>
      </c>
      <c r="M92" s="170" t="n">
        <f aca="false">(L92-L88)/L88</f>
        <v>-0.0297015507587202</v>
      </c>
    </row>
    <row r="93" customFormat="false" ht="12.75" hidden="false" customHeight="false" outlineLevel="0" collapsed="false">
      <c r="A93" s="172"/>
      <c r="B93" s="160" t="s">
        <v>224</v>
      </c>
      <c r="C93" s="169" t="n">
        <v>6084.82772887658</v>
      </c>
      <c r="D93" s="169" t="n">
        <v>4339.44572929641</v>
      </c>
      <c r="E93" s="169" t="n">
        <v>3702.80960478735</v>
      </c>
      <c r="F93" s="169" t="n">
        <v>4566.10990732399</v>
      </c>
      <c r="G93" s="169" t="n">
        <v>670.720657874343</v>
      </c>
      <c r="H93" s="169" t="n">
        <v>3645.74313332957</v>
      </c>
      <c r="I93" s="166" t="n">
        <v>1948.51655749236</v>
      </c>
      <c r="J93" s="166" t="n">
        <v>3374.89686830052</v>
      </c>
      <c r="K93" s="167" t="n">
        <v>21217.9098870954</v>
      </c>
      <c r="L93" s="168" t="n">
        <f aca="false">SUM(C93:K93)</f>
        <v>49550.9800743765</v>
      </c>
      <c r="M93" s="170" t="n">
        <f aca="false">(L93-L89)/L89</f>
        <v>-0.0100218220164749</v>
      </c>
    </row>
    <row r="94" customFormat="false" ht="12.75" hidden="false" customHeight="false" outlineLevel="0" collapsed="false">
      <c r="A94" s="172"/>
    </row>
    <row r="95" customFormat="false" ht="12.75" hidden="false" customHeight="false" outlineLevel="0" collapsed="false">
      <c r="A95" s="172"/>
    </row>
    <row r="96" customFormat="false" ht="13.5" hidden="false" customHeight="true" outlineLevel="0" collapsed="false">
      <c r="A96" s="173" t="s">
        <v>158</v>
      </c>
      <c r="B96" s="160" t="s">
        <v>225</v>
      </c>
      <c r="C96" s="161" t="n">
        <v>6153.03766447085</v>
      </c>
      <c r="D96" s="161" t="n">
        <v>4307.1872342383</v>
      </c>
      <c r="E96" s="161" t="n">
        <v>3573.68460924143</v>
      </c>
      <c r="F96" s="161" t="n">
        <v>4760.69318987474</v>
      </c>
      <c r="G96" s="161" t="n">
        <v>644.218354304863</v>
      </c>
      <c r="H96" s="161" t="n">
        <v>3667.15940407774</v>
      </c>
      <c r="I96" s="162" t="n">
        <v>2174.96850166016</v>
      </c>
      <c r="J96" s="162" t="n">
        <v>4062.18052734782</v>
      </c>
      <c r="K96" s="163" t="n">
        <v>22297.2466113847</v>
      </c>
      <c r="L96" s="164" t="n">
        <f aca="false">SUM(C96:K96)</f>
        <v>51640.3760966006</v>
      </c>
      <c r="M96" s="165" t="n">
        <f aca="false">(L96-L90)/L90</f>
        <v>0.117242154848605</v>
      </c>
    </row>
    <row r="97" customFormat="false" ht="12.75" hidden="false" customHeight="false" outlineLevel="0" collapsed="false">
      <c r="A97" s="173"/>
      <c r="B97" s="160" t="s">
        <v>226</v>
      </c>
      <c r="C97" s="161" t="n">
        <v>6802.81951477724</v>
      </c>
      <c r="D97" s="161" t="n">
        <v>4855.88654293058</v>
      </c>
      <c r="E97" s="161" t="n">
        <v>3844.85452522902</v>
      </c>
      <c r="F97" s="161" t="n">
        <v>4803.41909253568</v>
      </c>
      <c r="G97" s="161" t="n">
        <v>758.142819653665</v>
      </c>
      <c r="H97" s="161" t="n">
        <v>3914.50985015735</v>
      </c>
      <c r="I97" s="162" t="n">
        <v>1754.6234134431</v>
      </c>
      <c r="J97" s="162" t="n">
        <v>3863.78038561363</v>
      </c>
      <c r="K97" s="163" t="n">
        <v>22258.1369866511</v>
      </c>
      <c r="L97" s="164" t="n">
        <f aca="false">SUM(C97:K97)</f>
        <v>52856.1731309913</v>
      </c>
      <c r="M97" s="165" t="n">
        <f aca="false">(L97-L91)/L91</f>
        <v>0.0623037294156262</v>
      </c>
    </row>
    <row r="98" customFormat="false" ht="12.75" hidden="false" customHeight="false" outlineLevel="0" collapsed="false">
      <c r="A98" s="173"/>
      <c r="B98" s="160" t="s">
        <v>227</v>
      </c>
      <c r="C98" s="161" t="n">
        <v>6470.42574078759</v>
      </c>
      <c r="D98" s="161" t="n">
        <v>4506.05509893004</v>
      </c>
      <c r="E98" s="161" t="n">
        <v>4196.91456560351</v>
      </c>
      <c r="F98" s="161" t="n">
        <v>4561.03261126674</v>
      </c>
      <c r="G98" s="161" t="n">
        <v>806.5274745301</v>
      </c>
      <c r="H98" s="161" t="n">
        <v>4184.17280986023</v>
      </c>
      <c r="I98" s="162" t="n">
        <v>1800.54167398984</v>
      </c>
      <c r="J98" s="162" t="n">
        <v>3325.24074761348</v>
      </c>
      <c r="K98" s="163" t="n">
        <v>21496.6967791319</v>
      </c>
      <c r="L98" s="164" t="n">
        <f aca="false">SUM(C98:K98)</f>
        <v>51347.6075017135</v>
      </c>
      <c r="M98" s="165" t="n">
        <f aca="false">(L98-L92)/L92</f>
        <v>0.0909316554521092</v>
      </c>
    </row>
    <row r="99" customFormat="false" ht="12.75" hidden="false" customHeight="false" outlineLevel="0" collapsed="false">
      <c r="A99" s="173"/>
      <c r="B99" s="160" t="s">
        <v>228</v>
      </c>
      <c r="C99" s="161" t="n">
        <v>6554.48984299612</v>
      </c>
      <c r="D99" s="161" t="n">
        <v>4224.78031887549</v>
      </c>
      <c r="E99" s="161" t="n">
        <v>3913.6488234103</v>
      </c>
      <c r="F99" s="161" t="n">
        <v>4992.82123302725</v>
      </c>
      <c r="G99" s="161" t="n">
        <v>777.973410786406</v>
      </c>
      <c r="H99" s="161" t="n">
        <v>3945.07084193473</v>
      </c>
      <c r="I99" s="162" t="n">
        <v>1664.3215145394</v>
      </c>
      <c r="J99" s="162" t="n">
        <v>4233.97256076375</v>
      </c>
      <c r="K99" s="163" t="n">
        <v>23206.7052421749</v>
      </c>
      <c r="L99" s="164" t="n">
        <f aca="false">SUM(C99:K99)</f>
        <v>53513.7837885084</v>
      </c>
      <c r="M99" s="165" t="n">
        <f aca="false">(L99-L93)/L93</f>
        <v>0.0799742751441779</v>
      </c>
    </row>
    <row r="100" customFormat="false" ht="12.75" hidden="false" customHeight="false" outlineLevel="0" collapsed="false">
      <c r="A100" s="173"/>
      <c r="B100" s="160" t="s">
        <v>229</v>
      </c>
      <c r="C100" s="169" t="n">
        <v>6135.32470419672</v>
      </c>
      <c r="D100" s="169" t="n">
        <v>3904.54977187602</v>
      </c>
      <c r="E100" s="169" t="n">
        <v>3745.25545580613</v>
      </c>
      <c r="F100" s="169" t="n">
        <v>5026.15156475905</v>
      </c>
      <c r="G100" s="169" t="n">
        <v>860.100459629464</v>
      </c>
      <c r="H100" s="169" t="n">
        <v>3838.70300031443</v>
      </c>
      <c r="I100" s="166" t="n">
        <v>2093.24955951646</v>
      </c>
      <c r="J100" s="166" t="n">
        <v>3938.98300257984</v>
      </c>
      <c r="K100" s="167" t="n">
        <v>23319.7289283141</v>
      </c>
      <c r="L100" s="168" t="n">
        <f aca="false">SUM(C100:K100)</f>
        <v>52862.0464469922</v>
      </c>
      <c r="M100" s="170" t="n">
        <f aca="false">(L100-L96)/L96</f>
        <v>0.0236572705842863</v>
      </c>
    </row>
    <row r="101" customFormat="false" ht="12.75" hidden="false" customHeight="false" outlineLevel="0" collapsed="false">
      <c r="A101" s="173"/>
      <c r="B101" s="160" t="s">
        <v>230</v>
      </c>
      <c r="C101" s="169" t="n">
        <v>7035.18408066747</v>
      </c>
      <c r="D101" s="169" t="n">
        <v>4410.00808233243</v>
      </c>
      <c r="E101" s="169" t="n">
        <v>3901.50954386507</v>
      </c>
      <c r="F101" s="169" t="n">
        <v>4828.5727209699</v>
      </c>
      <c r="G101" s="169" t="n">
        <v>836.635745757047</v>
      </c>
      <c r="H101" s="169" t="n">
        <v>3780.7406217323</v>
      </c>
      <c r="I101" s="166" t="n">
        <v>2359.05694452214</v>
      </c>
      <c r="J101" s="166" t="n">
        <v>3777.36448857158</v>
      </c>
      <c r="K101" s="167" t="n">
        <v>24291.0126256752</v>
      </c>
      <c r="L101" s="168" t="n">
        <f aca="false">SUM(C101:K101)</f>
        <v>55220.0848540931</v>
      </c>
      <c r="M101" s="170" t="n">
        <f aca="false">(L101-L97)/L97</f>
        <v>0.0447234747253349</v>
      </c>
    </row>
    <row r="102" customFormat="false" ht="12.75" hidden="false" customHeight="false" outlineLevel="0" collapsed="false">
      <c r="A102" s="173"/>
      <c r="B102" s="160" t="s">
        <v>231</v>
      </c>
      <c r="C102" s="169" t="n">
        <v>6242.10525738175</v>
      </c>
      <c r="D102" s="169" t="n">
        <v>4406.68926469434</v>
      </c>
      <c r="E102" s="169" t="n">
        <v>4465.79547985475</v>
      </c>
      <c r="F102" s="169" t="n">
        <v>4814.60829358333</v>
      </c>
      <c r="G102" s="169" t="n">
        <v>714.568389627241</v>
      </c>
      <c r="H102" s="169" t="n">
        <v>4692.47875430387</v>
      </c>
      <c r="I102" s="166" t="n">
        <v>2283.37309911023</v>
      </c>
      <c r="J102" s="166" t="n">
        <v>3857.46750131975</v>
      </c>
      <c r="K102" s="167" t="n">
        <v>23021.6229159666</v>
      </c>
      <c r="L102" s="168" t="n">
        <f aca="false">SUM(C102:K102)</f>
        <v>54498.7089558418</v>
      </c>
      <c r="M102" s="170" t="n">
        <f aca="false">(L102-L98)/L98</f>
        <v>0.0613680287640124</v>
      </c>
    </row>
    <row r="103" customFormat="false" ht="12.75" hidden="false" customHeight="false" outlineLevel="0" collapsed="false">
      <c r="B103" s="160" t="s">
        <v>232</v>
      </c>
      <c r="C103" s="169" t="n">
        <v>6532.68769387808</v>
      </c>
      <c r="D103" s="169" t="n">
        <v>4591.73024560566</v>
      </c>
      <c r="E103" s="169" t="n">
        <v>4279.63364938252</v>
      </c>
      <c r="F103" s="169" t="n">
        <v>5027.50090222369</v>
      </c>
      <c r="G103" s="169" t="n">
        <v>724.514893215503</v>
      </c>
      <c r="H103" s="169" t="n">
        <v>4339.03704480656</v>
      </c>
      <c r="I103" s="166" t="n">
        <v>1589.45749079642</v>
      </c>
      <c r="J103" s="166" t="n">
        <v>3640.22105523278</v>
      </c>
      <c r="K103" s="167" t="n">
        <v>24061.8357153486</v>
      </c>
      <c r="L103" s="168" t="n">
        <f aca="false">SUM(C103:K103)</f>
        <v>54786.6186904898</v>
      </c>
      <c r="M103" s="170" t="n">
        <f aca="false">(L103-L99)/L99</f>
        <v>0.0237851785441259</v>
      </c>
    </row>
    <row r="104" customFormat="false" ht="12.75" hidden="false" customHeight="false" outlineLevel="0" collapsed="false">
      <c r="B104" s="160" t="s">
        <v>233</v>
      </c>
      <c r="C104" s="161" t="n">
        <v>6795.613307725</v>
      </c>
      <c r="D104" s="161" t="n">
        <v>4640.50628005081</v>
      </c>
      <c r="E104" s="161" t="n">
        <v>3936.93568194837</v>
      </c>
      <c r="F104" s="161" t="n">
        <v>5028.57997533253</v>
      </c>
      <c r="G104" s="161" t="n">
        <v>748.188210736479</v>
      </c>
      <c r="H104" s="161" t="n">
        <v>4243.52902604596</v>
      </c>
      <c r="I104" s="162" t="n">
        <v>1970.46019036582</v>
      </c>
      <c r="J104" s="162" t="n">
        <v>4602.70299968295</v>
      </c>
      <c r="K104" s="163" t="n">
        <v>22352.4311782745</v>
      </c>
      <c r="L104" s="164" t="n">
        <f aca="false">SUM(C104:K104)</f>
        <v>54318.9468501624</v>
      </c>
      <c r="M104" s="165" t="n">
        <f aca="false">(L104-L100)/L100</f>
        <v>0.0275604238029469</v>
      </c>
    </row>
  </sheetData>
  <mergeCells count="6">
    <mergeCell ref="L1:M2"/>
    <mergeCell ref="Y1:Z2"/>
    <mergeCell ref="AK1:AL2"/>
    <mergeCell ref="AW1:AX2"/>
    <mergeCell ref="O29:O30"/>
    <mergeCell ref="A96:A102"/>
  </mergeCells>
  <hyperlinks>
    <hyperlink ref="L1" location="Indice!A1" display="Índice"/>
    <hyperlink ref="Y1" location="Indice!A1" display="Índice"/>
    <hyperlink ref="AK1" location="Indice!A1" display="Índice"/>
    <hyperlink ref="AW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D104"/>
  <sheetViews>
    <sheetView showFormulas="false" showGridLines="false" showRowColHeaders="false" showZeros="true" rightToLeft="false" tabSelected="false" showOutlineSymbols="true" defaultGridColor="true" view="normal" topLeftCell="A52" colorId="64" zoomScale="100" zoomScaleNormal="100" zoomScalePageLayoutView="100" workbookViewId="0">
      <selection pane="topLeft" activeCell="W5" activeCellId="0" sqref="W5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4" min="3" style="0" width="11.04"/>
    <col collapsed="false" customWidth="false" hidden="false" outlineLevel="0" max="15" min="15" style="0" width="11.55"/>
    <col collapsed="false" customWidth="true" hidden="false" outlineLevel="0" max="20" min="16" style="0" width="11.04"/>
    <col collapsed="false" customWidth="true" hidden="false" outlineLevel="0" max="21" min="21" style="0" width="13.83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B1" s="133" t="s">
        <v>4</v>
      </c>
      <c r="D1" s="10"/>
      <c r="E1" s="10"/>
      <c r="F1" s="10"/>
      <c r="G1" s="10"/>
      <c r="L1" s="134" t="s">
        <v>0</v>
      </c>
      <c r="M1" s="134"/>
      <c r="P1" s="133" t="s">
        <v>4</v>
      </c>
      <c r="Y1" s="134" t="s">
        <v>0</v>
      </c>
      <c r="Z1" s="134"/>
      <c r="AB1" s="133" t="s">
        <v>4</v>
      </c>
      <c r="AG1" s="174" t="s">
        <v>234</v>
      </c>
      <c r="AH1" s="174"/>
      <c r="AI1" s="135"/>
      <c r="AK1" s="134" t="s">
        <v>0</v>
      </c>
      <c r="AL1" s="134"/>
      <c r="AN1" s="133" t="s">
        <v>4</v>
      </c>
      <c r="AS1" s="174" t="s">
        <v>234</v>
      </c>
      <c r="AT1" s="174"/>
      <c r="AU1" s="135"/>
      <c r="AW1" s="134" t="s">
        <v>0</v>
      </c>
      <c r="AX1" s="134"/>
    </row>
    <row r="2" customFormat="false" ht="15.75" hidden="false" customHeight="true" outlineLevel="0" collapsed="false">
      <c r="B2" s="10" t="s">
        <v>235</v>
      </c>
      <c r="L2" s="134"/>
      <c r="M2" s="134"/>
      <c r="P2" s="10" t="s">
        <v>236</v>
      </c>
      <c r="Y2" s="134"/>
      <c r="Z2" s="134"/>
      <c r="AB2" s="21" t="s">
        <v>237</v>
      </c>
      <c r="AK2" s="134"/>
      <c r="AL2" s="134"/>
      <c r="AN2" s="21" t="s">
        <v>238</v>
      </c>
      <c r="AW2" s="134"/>
      <c r="AX2" s="134"/>
    </row>
    <row r="3" customFormat="false" ht="13.5" hidden="false" customHeight="false" outlineLevel="0" collapsed="false">
      <c r="B3" s="21" t="str">
        <f aca="false">EXPT_VL!B3</f>
        <v>Periodo:1995:1-2019:1</v>
      </c>
      <c r="C3" s="21"/>
      <c r="P3" s="21" t="str">
        <f aca="false">EXPT_TN!$P$3</f>
        <v>Periodo:1995:1-2019:1</v>
      </c>
      <c r="AB3" s="21" t="str">
        <f aca="false">EXPT_VL!AB3</f>
        <v>Periodo:1995-2014</v>
      </c>
      <c r="AN3" s="21" t="str">
        <f aca="false">EXPT_VL!AB3</f>
        <v>Periodo:1995-2014</v>
      </c>
    </row>
    <row r="4" customFormat="false" ht="13.5" hidden="false" customHeight="false" outlineLevel="0" collapsed="false">
      <c r="B4" s="21" t="s">
        <v>27</v>
      </c>
      <c r="P4" s="21" t="s">
        <v>239</v>
      </c>
      <c r="AB4" s="21" t="s">
        <v>123</v>
      </c>
      <c r="AN4" s="21" t="s">
        <v>239</v>
      </c>
    </row>
    <row r="5" customFormat="false" ht="35.25" hidden="false" customHeight="false" outlineLevel="0" collapsed="false">
      <c r="B5" s="136" t="s">
        <v>124</v>
      </c>
      <c r="C5" s="137" t="s">
        <v>47</v>
      </c>
      <c r="D5" s="137" t="s">
        <v>73</v>
      </c>
      <c r="E5" s="137" t="s">
        <v>116</v>
      </c>
      <c r="F5" s="137" t="s">
        <v>76</v>
      </c>
      <c r="G5" s="137" t="s">
        <v>77</v>
      </c>
      <c r="H5" s="137" t="s">
        <v>79</v>
      </c>
      <c r="I5" s="137" t="s">
        <v>82</v>
      </c>
      <c r="J5" s="138" t="s">
        <v>83</v>
      </c>
      <c r="K5" s="139" t="s">
        <v>125</v>
      </c>
      <c r="L5" s="140" t="s">
        <v>240</v>
      </c>
      <c r="M5" s="141" t="s">
        <v>127</v>
      </c>
      <c r="P5" s="142" t="s">
        <v>128</v>
      </c>
      <c r="Q5" s="137" t="s">
        <v>47</v>
      </c>
      <c r="R5" s="137" t="s">
        <v>73</v>
      </c>
      <c r="S5" s="137" t="str">
        <f aca="false">E5</f>
        <v>Castilla La Mancha</v>
      </c>
      <c r="T5" s="137" t="s">
        <v>76</v>
      </c>
      <c r="U5" s="137" t="s">
        <v>77</v>
      </c>
      <c r="V5" s="137" t="s">
        <v>79</v>
      </c>
      <c r="W5" s="137" t="s">
        <v>82</v>
      </c>
      <c r="X5" s="137" t="s">
        <v>83</v>
      </c>
      <c r="Y5" s="143" t="s">
        <v>125</v>
      </c>
      <c r="Z5" s="144" t="s">
        <v>129</v>
      </c>
      <c r="AB5" s="145" t="s">
        <v>128</v>
      </c>
      <c r="AC5" s="146" t="s">
        <v>47</v>
      </c>
      <c r="AD5" s="146" t="s">
        <v>73</v>
      </c>
      <c r="AE5" s="146" t="s">
        <v>116</v>
      </c>
      <c r="AF5" s="146" t="s">
        <v>75</v>
      </c>
      <c r="AG5" s="146" t="s">
        <v>77</v>
      </c>
      <c r="AH5" s="146" t="s">
        <v>79</v>
      </c>
      <c r="AI5" s="146" t="s">
        <v>83</v>
      </c>
      <c r="AJ5" s="146" t="s">
        <v>83</v>
      </c>
      <c r="AK5" s="147" t="s">
        <v>125</v>
      </c>
      <c r="AL5" s="148" t="s">
        <v>129</v>
      </c>
      <c r="AN5" s="145" t="s">
        <v>128</v>
      </c>
      <c r="AO5" s="146" t="s">
        <v>47</v>
      </c>
      <c r="AP5" s="146" t="s">
        <v>73</v>
      </c>
      <c r="AQ5" s="146" t="s">
        <v>116</v>
      </c>
      <c r="AR5" s="146" t="s">
        <v>75</v>
      </c>
      <c r="AS5" s="146" t="s">
        <v>77</v>
      </c>
      <c r="AT5" s="146" t="s">
        <v>79</v>
      </c>
      <c r="AU5" s="146" t="s">
        <v>83</v>
      </c>
      <c r="AV5" s="146" t="s">
        <v>83</v>
      </c>
      <c r="AW5" s="147" t="s">
        <v>125</v>
      </c>
      <c r="AX5" s="148" t="s">
        <v>129</v>
      </c>
    </row>
    <row r="6" customFormat="false" ht="13.5" hidden="false" customHeight="false" outlineLevel="0" collapsed="false">
      <c r="B6" s="155" t="s">
        <v>130</v>
      </c>
      <c r="C6" s="150" t="n">
        <v>3383.79610767344</v>
      </c>
      <c r="D6" s="150" t="n">
        <v>2751.52959498383</v>
      </c>
      <c r="E6" s="150" t="n">
        <v>2094.29792657266</v>
      </c>
      <c r="F6" s="150" t="n">
        <v>3842.08916956055</v>
      </c>
      <c r="G6" s="150" t="n">
        <v>746.438039513055</v>
      </c>
      <c r="H6" s="150" t="n">
        <v>4744.1407299157</v>
      </c>
      <c r="I6" s="151" t="n">
        <v>1183.3029159951</v>
      </c>
      <c r="J6" s="151" t="n">
        <v>2537.97073315221</v>
      </c>
      <c r="K6" s="152" t="n">
        <v>12710.879493454</v>
      </c>
      <c r="L6" s="153" t="n">
        <f aca="false">SUM(C6:K6)</f>
        <v>33994.4447108205</v>
      </c>
      <c r="M6" s="154"/>
      <c r="P6" s="155" t="n">
        <v>1995</v>
      </c>
      <c r="Q6" s="150" t="n">
        <f aca="false">SUM(C6:C9)</f>
        <v>13941.2410306662</v>
      </c>
      <c r="R6" s="150" t="n">
        <f aca="false">SUM(D6:D9)</f>
        <v>11356.2338295349</v>
      </c>
      <c r="S6" s="150" t="n">
        <f aca="false">SUM(E6:E9)</f>
        <v>8233.70480435214</v>
      </c>
      <c r="T6" s="150" t="n">
        <f aca="false">SUM(F6:F9)</f>
        <v>14873.9943551775</v>
      </c>
      <c r="U6" s="150" t="n">
        <f aca="false">SUM(G6:G9)</f>
        <v>2887.9635270093</v>
      </c>
      <c r="V6" s="150" t="n">
        <f aca="false">SUM(H6:H9)</f>
        <v>18828.2888551356</v>
      </c>
      <c r="W6" s="151" t="n">
        <f aca="false">SUM(I6:I9)</f>
        <v>4929.79697683831</v>
      </c>
      <c r="X6" s="151" t="n">
        <f aca="false">SUM(J6:J9)</f>
        <v>10183.3400642585</v>
      </c>
      <c r="Y6" s="152" t="n">
        <f aca="false">SUM(K6:K9)</f>
        <v>51666.6641001563</v>
      </c>
      <c r="Z6" s="153" t="n">
        <f aca="false">SUM(L6:L9)</f>
        <v>136901.227543129</v>
      </c>
      <c r="AB6" s="156" t="n">
        <v>1995</v>
      </c>
      <c r="AC6" s="157" t="n">
        <v>14512.0566005878</v>
      </c>
      <c r="AD6" s="157" t="n">
        <v>12618.9320884025</v>
      </c>
      <c r="AE6" s="157" t="n">
        <v>8356.92911336901</v>
      </c>
      <c r="AF6" s="157" t="n">
        <v>17670.7330950121</v>
      </c>
      <c r="AG6" s="157" t="n">
        <v>3008.37988343132</v>
      </c>
      <c r="AH6" s="157" t="n">
        <v>19490.4216176829</v>
      </c>
      <c r="AI6" s="157" t="n">
        <v>5373.04093039462</v>
      </c>
      <c r="AJ6" s="157" t="n">
        <v>10844.6716446712</v>
      </c>
      <c r="AK6" s="158" t="n">
        <v>56511.8864958707</v>
      </c>
      <c r="AL6" s="159" t="n">
        <f aca="false">SUM(AC6:AK6)</f>
        <v>148387.051469422</v>
      </c>
      <c r="AN6" s="156" t="n">
        <v>1995</v>
      </c>
      <c r="AO6" s="157" t="n">
        <v>570.815569921596</v>
      </c>
      <c r="AP6" s="157" t="n">
        <v>1262.69825886767</v>
      </c>
      <c r="AQ6" s="157" t="n">
        <v>123.224309016871</v>
      </c>
      <c r="AR6" s="157" t="n">
        <v>664.2219196591</v>
      </c>
      <c r="AS6" s="157" t="n">
        <v>120.416356422027</v>
      </c>
      <c r="AT6" s="157" t="n">
        <v>662.132762547332</v>
      </c>
      <c r="AU6" s="157" t="n">
        <v>443.243953556314</v>
      </c>
      <c r="AV6" s="157" t="n">
        <v>661.331580412671</v>
      </c>
      <c r="AW6" s="158" t="n">
        <v>2047.9422390517</v>
      </c>
      <c r="AX6" s="159" t="n">
        <f aca="false">SUM(AO6:AW6)</f>
        <v>6556.02694945527</v>
      </c>
    </row>
    <row r="7" customFormat="false" ht="12.75" hidden="false" customHeight="false" outlineLevel="0" collapsed="false">
      <c r="B7" s="160" t="s">
        <v>131</v>
      </c>
      <c r="C7" s="161" t="n">
        <v>3536.33358683043</v>
      </c>
      <c r="D7" s="161" t="n">
        <v>2899.83059996107</v>
      </c>
      <c r="E7" s="161" t="n">
        <v>2050.16251554102</v>
      </c>
      <c r="F7" s="161" t="n">
        <v>3627.8745699163</v>
      </c>
      <c r="G7" s="161" t="n">
        <v>736.549427994948</v>
      </c>
      <c r="H7" s="161" t="n">
        <v>4925.36081519936</v>
      </c>
      <c r="I7" s="162" t="n">
        <v>1263.44655779611</v>
      </c>
      <c r="J7" s="162" t="n">
        <v>2566.27844896052</v>
      </c>
      <c r="K7" s="163" t="n">
        <v>13320.9221647762</v>
      </c>
      <c r="L7" s="164" t="n">
        <f aca="false">SUM(C7:K7)</f>
        <v>34926.7586869759</v>
      </c>
      <c r="M7" s="165"/>
      <c r="P7" s="160" t="n">
        <v>1996</v>
      </c>
      <c r="Q7" s="166" t="n">
        <f aca="false">SUM(C10:C13)</f>
        <v>13614.2991333951</v>
      </c>
      <c r="R7" s="166" t="n">
        <f aca="false">SUM(D10:D13)</f>
        <v>12480.2282573913</v>
      </c>
      <c r="S7" s="166" t="n">
        <f aca="false">SUM(E10:E13)</f>
        <v>7911.50656830903</v>
      </c>
      <c r="T7" s="166" t="n">
        <f aca="false">SUM(F10:F13)</f>
        <v>16425.297460285</v>
      </c>
      <c r="U7" s="166" t="n">
        <f aca="false">SUM(G10:G13)</f>
        <v>3295.54148817538</v>
      </c>
      <c r="V7" s="166" t="n">
        <f aca="false">SUM(H10:H13)</f>
        <v>16991.7329387116</v>
      </c>
      <c r="W7" s="166" t="n">
        <f aca="false">SUM(I10:I13)</f>
        <v>4918.28131351326</v>
      </c>
      <c r="X7" s="166" t="n">
        <f aca="false">SUM(J10:J13)</f>
        <v>11202.0379373535</v>
      </c>
      <c r="Y7" s="167" t="n">
        <f aca="false">SUM(K10:K13)</f>
        <v>58477.8237786468</v>
      </c>
      <c r="Z7" s="168" t="n">
        <f aca="false">SUM(L10:L13)</f>
        <v>145316.748875781</v>
      </c>
      <c r="AB7" s="156" t="n">
        <v>1996</v>
      </c>
      <c r="AC7" s="157" t="n">
        <v>14217.6909969867</v>
      </c>
      <c r="AD7" s="157" t="n">
        <v>13511.4223362732</v>
      </c>
      <c r="AE7" s="157" t="n">
        <v>8029.38665073907</v>
      </c>
      <c r="AF7" s="157" t="n">
        <v>19328.0882479772</v>
      </c>
      <c r="AG7" s="157" t="n">
        <v>3453.36416845183</v>
      </c>
      <c r="AH7" s="157" t="n">
        <v>17544.2216267997</v>
      </c>
      <c r="AI7" s="157" t="n">
        <v>5390.98277748472</v>
      </c>
      <c r="AJ7" s="157" t="n">
        <v>11975.2285767514</v>
      </c>
      <c r="AK7" s="158" t="n">
        <v>63432.1994091872</v>
      </c>
      <c r="AL7" s="159" t="n">
        <f aca="false">SUM(AC7:AK7)</f>
        <v>156882.584790651</v>
      </c>
      <c r="AN7" s="156" t="n">
        <v>1996</v>
      </c>
      <c r="AO7" s="157" t="n">
        <v>603.391863591618</v>
      </c>
      <c r="AP7" s="157" t="n">
        <v>1031.1940788819</v>
      </c>
      <c r="AQ7" s="157" t="n">
        <v>117.880082430039</v>
      </c>
      <c r="AR7" s="157" t="n">
        <v>688.412440029307</v>
      </c>
      <c r="AS7" s="157" t="n">
        <v>157.822680276444</v>
      </c>
      <c r="AT7" s="157" t="n">
        <v>552.488688088122</v>
      </c>
      <c r="AU7" s="157" t="n">
        <v>472.701463971462</v>
      </c>
      <c r="AV7" s="157" t="n">
        <v>773.190639397872</v>
      </c>
      <c r="AW7" s="158" t="n">
        <v>2250.4726646901</v>
      </c>
      <c r="AX7" s="159" t="n">
        <f aca="false">SUM(AO7:AW7)</f>
        <v>6647.55460135686</v>
      </c>
    </row>
    <row r="8" customFormat="false" ht="12.75" hidden="false" customHeight="false" outlineLevel="0" collapsed="false">
      <c r="B8" s="160" t="s">
        <v>132</v>
      </c>
      <c r="C8" s="161" t="n">
        <v>3491.78093089403</v>
      </c>
      <c r="D8" s="161" t="n">
        <v>2716.8016603245</v>
      </c>
      <c r="E8" s="161" t="n">
        <v>2037.57869989433</v>
      </c>
      <c r="F8" s="161" t="n">
        <v>3649.18157486648</v>
      </c>
      <c r="G8" s="161" t="n">
        <v>705.127832523424</v>
      </c>
      <c r="H8" s="161" t="n">
        <v>4662.25638711859</v>
      </c>
      <c r="I8" s="162" t="n">
        <v>1230.57109724461</v>
      </c>
      <c r="J8" s="162" t="n">
        <v>2524.50242493708</v>
      </c>
      <c r="K8" s="163" t="n">
        <v>12780.7278761312</v>
      </c>
      <c r="L8" s="164" t="n">
        <f aca="false">SUM(C8:K8)</f>
        <v>33798.5284839342</v>
      </c>
      <c r="M8" s="165"/>
      <c r="P8" s="160" t="n">
        <v>1997</v>
      </c>
      <c r="Q8" s="150" t="n">
        <f aca="false">SUM(C14:C17)</f>
        <v>16205.3148324072</v>
      </c>
      <c r="R8" s="150" t="n">
        <f aca="false">SUM(D14:D17)</f>
        <v>12378.836934004</v>
      </c>
      <c r="S8" s="150" t="n">
        <f aca="false">SUM(E14:E17)</f>
        <v>8675.26101394758</v>
      </c>
      <c r="T8" s="150" t="n">
        <f aca="false">SUM(F14:F17)</f>
        <v>17711.1015116102</v>
      </c>
      <c r="U8" s="150" t="n">
        <f aca="false">SUM(G14:G17)</f>
        <v>3328.89176775841</v>
      </c>
      <c r="V8" s="150" t="n">
        <f aca="false">SUM(H14:H17)</f>
        <v>18855.9118875353</v>
      </c>
      <c r="W8" s="151" t="n">
        <f aca="false">SUM(I14:I17)</f>
        <v>4870.9770500334</v>
      </c>
      <c r="X8" s="151" t="n">
        <f aca="false">SUM(J14:J17)</f>
        <v>10420.1757830124</v>
      </c>
      <c r="Y8" s="163" t="n">
        <f aca="false">SUM(K14:K17)</f>
        <v>64133.7491623882</v>
      </c>
      <c r="Z8" s="164" t="n">
        <f aca="false">SUM(L14:L17)</f>
        <v>156580.219942697</v>
      </c>
      <c r="AB8" s="156" t="n">
        <v>1997</v>
      </c>
      <c r="AC8" s="157" t="n">
        <v>16854.5593647318</v>
      </c>
      <c r="AD8" s="157" t="n">
        <v>13172.0723657228</v>
      </c>
      <c r="AE8" s="157" t="n">
        <v>8814.25765046089</v>
      </c>
      <c r="AF8" s="157" t="n">
        <v>20863.3423958974</v>
      </c>
      <c r="AG8" s="157" t="n">
        <v>3484.60000377893</v>
      </c>
      <c r="AH8" s="157" t="n">
        <v>19438.9299695039</v>
      </c>
      <c r="AI8" s="157" t="n">
        <v>5262.12191577314</v>
      </c>
      <c r="AJ8" s="157" t="n">
        <v>11276.4588277033</v>
      </c>
      <c r="AK8" s="158" t="n">
        <v>69122.4612218898</v>
      </c>
      <c r="AL8" s="159" t="n">
        <f aca="false">SUM(AC8:AK8)</f>
        <v>168288.803715462</v>
      </c>
      <c r="AN8" s="156" t="n">
        <v>1997</v>
      </c>
      <c r="AO8" s="157" t="n">
        <v>649.244532324607</v>
      </c>
      <c r="AP8" s="157" t="n">
        <v>793.235431718801</v>
      </c>
      <c r="AQ8" s="157" t="n">
        <v>138.996636513307</v>
      </c>
      <c r="AR8" s="157" t="n">
        <v>752.738713698778</v>
      </c>
      <c r="AS8" s="157" t="n">
        <v>155.708236020516</v>
      </c>
      <c r="AT8" s="157" t="n">
        <v>583.018081968577</v>
      </c>
      <c r="AU8" s="157" t="n">
        <v>391.144865739733</v>
      </c>
      <c r="AV8" s="157" t="n">
        <v>856.283044690914</v>
      </c>
      <c r="AW8" s="158" t="n">
        <v>2517.23718005658</v>
      </c>
      <c r="AX8" s="159" t="n">
        <f aca="false">SUM(AO8:AW8)</f>
        <v>6837.60672273181</v>
      </c>
    </row>
    <row r="9" customFormat="false" ht="12.75" hidden="false" customHeight="false" outlineLevel="0" collapsed="false">
      <c r="B9" s="160" t="s">
        <v>133</v>
      </c>
      <c r="C9" s="161" t="n">
        <v>3529.33040526826</v>
      </c>
      <c r="D9" s="161" t="n">
        <v>2988.07197426548</v>
      </c>
      <c r="E9" s="161" t="n">
        <v>2051.66566234413</v>
      </c>
      <c r="F9" s="161" t="n">
        <v>3754.84904083418</v>
      </c>
      <c r="G9" s="161" t="n">
        <v>699.848226977872</v>
      </c>
      <c r="H9" s="161" t="n">
        <v>4496.53092290195</v>
      </c>
      <c r="I9" s="162" t="n">
        <v>1252.47640580249</v>
      </c>
      <c r="J9" s="162" t="n">
        <v>2554.58845720873</v>
      </c>
      <c r="K9" s="163" t="n">
        <v>12854.1345657949</v>
      </c>
      <c r="L9" s="164" t="n">
        <f aca="false">SUM(C9:K9)</f>
        <v>34181.495661398</v>
      </c>
      <c r="M9" s="165"/>
      <c r="P9" s="160" t="n">
        <v>1998</v>
      </c>
      <c r="Q9" s="166" t="n">
        <f aca="false">SUM(C18:C21)</f>
        <v>15445.1824603699</v>
      </c>
      <c r="R9" s="166" t="n">
        <f aca="false">SUM(D18:D21)</f>
        <v>12326.0845182236</v>
      </c>
      <c r="S9" s="166" t="n">
        <f aca="false">SUM(E18:E21)</f>
        <v>9370.75873752741</v>
      </c>
      <c r="T9" s="166" t="n">
        <f aca="false">SUM(F18:F21)</f>
        <v>19982.0749966004</v>
      </c>
      <c r="U9" s="166" t="n">
        <f aca="false">SUM(G18:G21)</f>
        <v>4106.58340595632</v>
      </c>
      <c r="V9" s="166" t="n">
        <f aca="false">SUM(H18:H21)</f>
        <v>19356.7396173326</v>
      </c>
      <c r="W9" s="166" t="n">
        <f aca="false">SUM(I18:I21)</f>
        <v>5696.46896233059</v>
      </c>
      <c r="X9" s="166" t="n">
        <f aca="false">SUM(J18:J21)</f>
        <v>12656.8889276817</v>
      </c>
      <c r="Y9" s="167" t="n">
        <f aca="false">SUM(K18:K21)</f>
        <v>65357.2819851262</v>
      </c>
      <c r="Z9" s="168" t="n">
        <f aca="false">SUM(L18:L21)</f>
        <v>164298.063611149</v>
      </c>
      <c r="AB9" s="156" t="n">
        <v>1998</v>
      </c>
      <c r="AC9" s="157" t="n">
        <v>16033.9712482178</v>
      </c>
      <c r="AD9" s="157" t="n">
        <v>13281.9777784321</v>
      </c>
      <c r="AE9" s="157" t="n">
        <v>9492.93259206688</v>
      </c>
      <c r="AF9" s="157" t="n">
        <v>21350.9426352142</v>
      </c>
      <c r="AG9" s="157" t="n">
        <v>4242.00962805773</v>
      </c>
      <c r="AH9" s="157" t="n">
        <v>19901.3362377398</v>
      </c>
      <c r="AI9" s="157" t="n">
        <v>6045.05098998471</v>
      </c>
      <c r="AJ9" s="157" t="n">
        <v>13342.463324274</v>
      </c>
      <c r="AK9" s="158" t="n">
        <v>72254.6174275876</v>
      </c>
      <c r="AL9" s="159" t="n">
        <f aca="false">SUM(AC9:AK9)</f>
        <v>175945.301861575</v>
      </c>
      <c r="AN9" s="156" t="n">
        <v>1998</v>
      </c>
      <c r="AO9" s="157" t="n">
        <v>588.788787847911</v>
      </c>
      <c r="AP9" s="157" t="n">
        <v>955.893260208472</v>
      </c>
      <c r="AQ9" s="157" t="n">
        <v>122.173854539468</v>
      </c>
      <c r="AR9" s="157" t="n">
        <v>666.884519695445</v>
      </c>
      <c r="AS9" s="157" t="n">
        <v>135.426222101415</v>
      </c>
      <c r="AT9" s="157" t="n">
        <v>544.596620407154</v>
      </c>
      <c r="AU9" s="157" t="n">
        <v>348.582027654113</v>
      </c>
      <c r="AV9" s="157" t="n">
        <v>685.57439659224</v>
      </c>
      <c r="AW9" s="158" t="n">
        <v>1902.84959904912</v>
      </c>
      <c r="AX9" s="159" t="n">
        <f aca="false">SUM(AO9:AW9)</f>
        <v>5950.76928809534</v>
      </c>
    </row>
    <row r="10" customFormat="false" ht="12.75" hidden="false" customHeight="false" outlineLevel="0" collapsed="false">
      <c r="B10" s="160" t="s">
        <v>134</v>
      </c>
      <c r="C10" s="169" t="n">
        <v>3352.67694333811</v>
      </c>
      <c r="D10" s="169" t="n">
        <v>3100.23937624775</v>
      </c>
      <c r="E10" s="169" t="n">
        <v>2104.45851468983</v>
      </c>
      <c r="F10" s="169" t="n">
        <v>4116.08876075645</v>
      </c>
      <c r="G10" s="169" t="n">
        <v>820.198481382894</v>
      </c>
      <c r="H10" s="169" t="n">
        <v>4290.97412589748</v>
      </c>
      <c r="I10" s="166" t="n">
        <v>1189.04708849463</v>
      </c>
      <c r="J10" s="166" t="n">
        <v>2835.23033952921</v>
      </c>
      <c r="K10" s="167" t="n">
        <v>14460.0422445644</v>
      </c>
      <c r="L10" s="168" t="n">
        <f aca="false">SUM(C10:K10)</f>
        <v>36268.9558749008</v>
      </c>
      <c r="M10" s="170" t="n">
        <f aca="false">(L10-L6)/L6</f>
        <v>0.0669083193865566</v>
      </c>
      <c r="P10" s="160" t="n">
        <v>1999</v>
      </c>
      <c r="Q10" s="150" t="n">
        <f aca="false">SUM(C22:C25)</f>
        <v>15944.8422281925</v>
      </c>
      <c r="R10" s="150" t="n">
        <f aca="false">SUM(D22:D25)</f>
        <v>15922.2277296695</v>
      </c>
      <c r="S10" s="150" t="n">
        <f aca="false">SUM(E22:E25)</f>
        <v>9864.78303485451</v>
      </c>
      <c r="T10" s="150" t="n">
        <f aca="false">SUM(F22:F25)</f>
        <v>20574.7982868313</v>
      </c>
      <c r="U10" s="150" t="n">
        <f aca="false">SUM(G22:G25)</f>
        <v>3741.36792456152</v>
      </c>
      <c r="V10" s="150" t="n">
        <f aca="false">SUM(H22:H25)</f>
        <v>22732.9887946913</v>
      </c>
      <c r="W10" s="151" t="n">
        <f aca="false">SUM(I22:I25)</f>
        <v>5472.41261693859</v>
      </c>
      <c r="X10" s="151" t="n">
        <f aca="false">SUM(J22:J25)</f>
        <v>12128.5526856588</v>
      </c>
      <c r="Y10" s="163" t="n">
        <f aca="false">SUM(K22:K25)</f>
        <v>71044.0470430621</v>
      </c>
      <c r="Z10" s="164" t="n">
        <f aca="false">SUM(L22:L25)</f>
        <v>177426.02034446</v>
      </c>
      <c r="AB10" s="156" t="n">
        <v>1999</v>
      </c>
      <c r="AC10" s="157" t="n">
        <v>16834.6838083759</v>
      </c>
      <c r="AD10" s="157" t="n">
        <v>17388.2160383641</v>
      </c>
      <c r="AE10" s="157" t="n">
        <v>10026.2941747981</v>
      </c>
      <c r="AF10" s="157" t="n">
        <v>22199.5848921227</v>
      </c>
      <c r="AG10" s="157" t="n">
        <v>3907.12946264609</v>
      </c>
      <c r="AH10" s="157" t="n">
        <v>23462.3590824187</v>
      </c>
      <c r="AI10" s="157" t="n">
        <v>6252.58231517746</v>
      </c>
      <c r="AJ10" s="157" t="n">
        <v>12852.7788714599</v>
      </c>
      <c r="AK10" s="158" t="n">
        <v>78718.3949730742</v>
      </c>
      <c r="AL10" s="159" t="n">
        <f aca="false">SUM(AC10:AK10)</f>
        <v>191642.023618437</v>
      </c>
      <c r="AN10" s="156" t="n">
        <v>1999</v>
      </c>
      <c r="AO10" s="157" t="n">
        <v>889.841580183399</v>
      </c>
      <c r="AP10" s="157" t="n">
        <v>1465.98830869457</v>
      </c>
      <c r="AQ10" s="157" t="n">
        <v>161.511139943577</v>
      </c>
      <c r="AR10" s="157" t="n">
        <v>913.87670410911</v>
      </c>
      <c r="AS10" s="157" t="n">
        <v>165.761538084571</v>
      </c>
      <c r="AT10" s="157" t="n">
        <v>729.370287727434</v>
      </c>
      <c r="AU10" s="157" t="n">
        <v>780.169698238861</v>
      </c>
      <c r="AV10" s="157" t="n">
        <v>724.226185801092</v>
      </c>
      <c r="AW10" s="158" t="n">
        <v>2912.84521425581</v>
      </c>
      <c r="AX10" s="159" t="n">
        <f aca="false">SUM(AO10:AW10)</f>
        <v>8743.59065703842</v>
      </c>
    </row>
    <row r="11" customFormat="false" ht="12.75" hidden="false" customHeight="false" outlineLevel="0" collapsed="false">
      <c r="B11" s="160" t="s">
        <v>135</v>
      </c>
      <c r="C11" s="169" t="n">
        <v>3341.6146828666</v>
      </c>
      <c r="D11" s="169" t="n">
        <v>2993.4282867154</v>
      </c>
      <c r="E11" s="169" t="n">
        <v>1901.0225358556</v>
      </c>
      <c r="F11" s="169" t="n">
        <v>4101.91858982864</v>
      </c>
      <c r="G11" s="169" t="n">
        <v>838.541034005417</v>
      </c>
      <c r="H11" s="169" t="n">
        <v>4274.79007891231</v>
      </c>
      <c r="I11" s="166" t="n">
        <v>1244.95038220803</v>
      </c>
      <c r="J11" s="166" t="n">
        <v>2745.41074402571</v>
      </c>
      <c r="K11" s="167" t="n">
        <v>14631.9951107906</v>
      </c>
      <c r="L11" s="168" t="n">
        <f aca="false">SUM(C11:K11)</f>
        <v>36073.6714452083</v>
      </c>
      <c r="M11" s="170" t="n">
        <f aca="false">(L11-L7)/L7</f>
        <v>0.0328376523144136</v>
      </c>
      <c r="P11" s="160" t="n">
        <v>2000</v>
      </c>
      <c r="Q11" s="166" t="n">
        <f aca="false">SUM(C26:C29)</f>
        <v>17870.3198976977</v>
      </c>
      <c r="R11" s="166" t="n">
        <f aca="false">SUM(D26:D29)</f>
        <v>16242.2799516529</v>
      </c>
      <c r="S11" s="166" t="n">
        <f aca="false">SUM(E26:E29)</f>
        <v>10866.2819742926</v>
      </c>
      <c r="T11" s="166" t="n">
        <f aca="false">SUM(F26:F29)</f>
        <v>21688.3908191379</v>
      </c>
      <c r="U11" s="166" t="n">
        <f aca="false">SUM(G26:G29)</f>
        <v>5886.08796878661</v>
      </c>
      <c r="V11" s="166" t="n">
        <f aca="false">SUM(H26:H29)</f>
        <v>25023.6508849928</v>
      </c>
      <c r="W11" s="166" t="n">
        <f aca="false">SUM(I26:I29)</f>
        <v>7299.9563991516</v>
      </c>
      <c r="X11" s="166" t="n">
        <f aca="false">SUM(J26:J29)</f>
        <v>13934.891925903</v>
      </c>
      <c r="Y11" s="167" t="n">
        <f aca="false">SUM(K26:K29)</f>
        <v>77800.8561240333</v>
      </c>
      <c r="Z11" s="168" t="n">
        <f aca="false">SUM(L26:L29)</f>
        <v>196612.715945648</v>
      </c>
      <c r="AB11" s="156" t="n">
        <v>2000</v>
      </c>
      <c r="AC11" s="157" t="n">
        <v>18945.1322158143</v>
      </c>
      <c r="AD11" s="157" t="n">
        <v>17912.6083704357</v>
      </c>
      <c r="AE11" s="157" t="n">
        <v>11061.846988329</v>
      </c>
      <c r="AF11" s="157" t="n">
        <v>25304.4318947619</v>
      </c>
      <c r="AG11" s="157" t="n">
        <v>6184.0574976203</v>
      </c>
      <c r="AH11" s="157" t="n">
        <v>26219.0972153474</v>
      </c>
      <c r="AI11" s="157" t="n">
        <v>7676.76513130613</v>
      </c>
      <c r="AJ11" s="157" t="n">
        <v>15017.1103080481</v>
      </c>
      <c r="AK11" s="158" t="n">
        <v>86387.0474082599</v>
      </c>
      <c r="AL11" s="159" t="n">
        <f aca="false">SUM(AC11:AK11)</f>
        <v>214708.097029923</v>
      </c>
      <c r="AN11" s="156" t="n">
        <v>2000</v>
      </c>
      <c r="AO11" s="157" t="n">
        <v>1074.81231811659</v>
      </c>
      <c r="AP11" s="157" t="n">
        <v>1670.3284187828</v>
      </c>
      <c r="AQ11" s="157" t="n">
        <v>195.565014036367</v>
      </c>
      <c r="AR11" s="157" t="n">
        <v>1057.00920255746</v>
      </c>
      <c r="AS11" s="157" t="n">
        <v>297.969528833684</v>
      </c>
      <c r="AT11" s="157" t="n">
        <v>1195.4463303546</v>
      </c>
      <c r="AU11" s="157" t="n">
        <v>376.808732154523</v>
      </c>
      <c r="AV11" s="157" t="n">
        <v>1082.21838214517</v>
      </c>
      <c r="AW11" s="158" t="n">
        <v>3845.26675814158</v>
      </c>
      <c r="AX11" s="159" t="n">
        <f aca="false">SUM(AO11:AW11)</f>
        <v>10795.4246851228</v>
      </c>
    </row>
    <row r="12" customFormat="false" ht="12.75" hidden="false" customHeight="false" outlineLevel="0" collapsed="false">
      <c r="B12" s="160" t="s">
        <v>136</v>
      </c>
      <c r="C12" s="169" t="n">
        <v>3451.91331933017</v>
      </c>
      <c r="D12" s="169" t="n">
        <v>3162.15878494034</v>
      </c>
      <c r="E12" s="169" t="n">
        <v>1977.27009201515</v>
      </c>
      <c r="F12" s="169" t="n">
        <v>4044.12271757268</v>
      </c>
      <c r="G12" s="169" t="n">
        <v>814.323080632144</v>
      </c>
      <c r="H12" s="169" t="n">
        <v>4094.15054205818</v>
      </c>
      <c r="I12" s="166" t="n">
        <v>1232.62335121299</v>
      </c>
      <c r="J12" s="166" t="n">
        <v>2784.25865658333</v>
      </c>
      <c r="K12" s="167" t="n">
        <v>14664.3669382268</v>
      </c>
      <c r="L12" s="168" t="n">
        <f aca="false">SUM(C12:K12)</f>
        <v>36225.1874825717</v>
      </c>
      <c r="M12" s="170" t="n">
        <f aca="false">(L12-L8)/L8</f>
        <v>0.071797770716289</v>
      </c>
      <c r="P12" s="160" t="n">
        <v>2001</v>
      </c>
      <c r="Q12" s="150" t="n">
        <f aca="false">SUM(C30:C33)</f>
        <v>18342.3272611604</v>
      </c>
      <c r="R12" s="150" t="n">
        <f aca="false">SUM(D30:D33)</f>
        <v>17006.3266936054</v>
      </c>
      <c r="S12" s="150" t="n">
        <f aca="false">SUM(E30:E33)</f>
        <v>11960.5306294342</v>
      </c>
      <c r="T12" s="150" t="n">
        <f aca="false">SUM(F30:F33)</f>
        <v>23537.3549233331</v>
      </c>
      <c r="U12" s="150" t="n">
        <f aca="false">SUM(G30:G33)</f>
        <v>5052.13757818275</v>
      </c>
      <c r="V12" s="150" t="n">
        <f aca="false">SUM(H30:H33)</f>
        <v>26269.5515959218</v>
      </c>
      <c r="W12" s="151" t="n">
        <f aca="false">SUM(I30:I33)</f>
        <v>6985.76044964383</v>
      </c>
      <c r="X12" s="151" t="n">
        <f aca="false">SUM(J30:J33)</f>
        <v>14516.2283453092</v>
      </c>
      <c r="Y12" s="163" t="n">
        <f aca="false">SUM(K30:K33)</f>
        <v>79598.6819873678</v>
      </c>
      <c r="Z12" s="164" t="n">
        <f aca="false">SUM(L30:L33)</f>
        <v>203268.899463959</v>
      </c>
      <c r="AB12" s="156" t="n">
        <v>2001</v>
      </c>
      <c r="AC12" s="157" t="n">
        <v>19379.1130508874</v>
      </c>
      <c r="AD12" s="157" t="n">
        <v>18625.4047055752</v>
      </c>
      <c r="AE12" s="157" t="n">
        <v>12165.1821206188</v>
      </c>
      <c r="AF12" s="157" t="n">
        <v>24947.9546284182</v>
      </c>
      <c r="AG12" s="157" t="n">
        <v>5252.67994731947</v>
      </c>
      <c r="AH12" s="157" t="n">
        <v>26982.3114669685</v>
      </c>
      <c r="AI12" s="157" t="n">
        <v>7337.93215186225</v>
      </c>
      <c r="AJ12" s="157" t="n">
        <v>15315.0733426593</v>
      </c>
      <c r="AK12" s="158" t="n">
        <v>89555.1373094535</v>
      </c>
      <c r="AL12" s="159" t="n">
        <f aca="false">SUM(AC12:AK12)</f>
        <v>219560.788723763</v>
      </c>
      <c r="AN12" s="156" t="n">
        <v>2001</v>
      </c>
      <c r="AO12" s="157" t="n">
        <v>1036.78578972701</v>
      </c>
      <c r="AP12" s="157" t="n">
        <v>1619.07801196976</v>
      </c>
      <c r="AQ12" s="157" t="n">
        <v>204.651491184592</v>
      </c>
      <c r="AR12" s="157" t="n">
        <v>1144.11942885473</v>
      </c>
      <c r="AS12" s="157" t="n">
        <v>200.542369136719</v>
      </c>
      <c r="AT12" s="157" t="n">
        <v>712.759871046669</v>
      </c>
      <c r="AU12" s="157" t="n">
        <v>352.17170221842</v>
      </c>
      <c r="AV12" s="157" t="n">
        <v>798.844997350128</v>
      </c>
      <c r="AW12" s="158" t="n">
        <v>3237.17514867219</v>
      </c>
      <c r="AX12" s="159" t="n">
        <f aca="false">SUM(AO12:AW12)</f>
        <v>9306.12881016021</v>
      </c>
    </row>
    <row r="13" customFormat="false" ht="12.75" hidden="false" customHeight="false" outlineLevel="0" collapsed="false">
      <c r="B13" s="160" t="s">
        <v>137</v>
      </c>
      <c r="C13" s="169" t="n">
        <v>3468.09418786018</v>
      </c>
      <c r="D13" s="169" t="n">
        <v>3224.40180948778</v>
      </c>
      <c r="E13" s="169" t="n">
        <v>1928.75542574845</v>
      </c>
      <c r="F13" s="169" t="n">
        <v>4163.1673921272</v>
      </c>
      <c r="G13" s="169" t="n">
        <v>822.478892154929</v>
      </c>
      <c r="H13" s="169" t="n">
        <v>4331.81819184365</v>
      </c>
      <c r="I13" s="166" t="n">
        <v>1251.66049159762</v>
      </c>
      <c r="J13" s="166" t="n">
        <v>2837.13819721529</v>
      </c>
      <c r="K13" s="167" t="n">
        <v>14721.4194850651</v>
      </c>
      <c r="L13" s="168" t="n">
        <f aca="false">SUM(C13:K13)</f>
        <v>36748.9340731002</v>
      </c>
      <c r="M13" s="170" t="n">
        <f aca="false">(L13-L9)/L9</f>
        <v>0.0751119388436141</v>
      </c>
      <c r="P13" s="160" t="n">
        <v>2002</v>
      </c>
      <c r="Q13" s="166" t="n">
        <f aca="false">SUM(C34:C37)</f>
        <v>20528.7279191591</v>
      </c>
      <c r="R13" s="166" t="n">
        <f aca="false">SUM(D34:D37)</f>
        <v>16390.9017112192</v>
      </c>
      <c r="S13" s="166" t="n">
        <f aca="false">SUM(E34:E37)</f>
        <v>10429.674196358</v>
      </c>
      <c r="T13" s="166" t="n">
        <f aca="false">SUM(F34:F37)</f>
        <v>23852.2774534842</v>
      </c>
      <c r="U13" s="166" t="n">
        <f aca="false">SUM(G34:G37)</f>
        <v>4398.19481326033</v>
      </c>
      <c r="V13" s="166" t="n">
        <f aca="false">SUM(H34:H37)</f>
        <v>25862.7208933415</v>
      </c>
      <c r="W13" s="166" t="n">
        <f aca="false">SUM(I34:I37)</f>
        <v>7153.37559010967</v>
      </c>
      <c r="X13" s="166" t="n">
        <f aca="false">SUM(J34:J37)</f>
        <v>15240.2869146214</v>
      </c>
      <c r="Y13" s="167" t="n">
        <f aca="false">SUM(K34:K37)</f>
        <v>76628.4747895811</v>
      </c>
      <c r="Z13" s="168" t="n">
        <f aca="false">SUM(L34:L37)</f>
        <v>200484.634281134</v>
      </c>
      <c r="AB13" s="156" t="n">
        <v>2002</v>
      </c>
      <c r="AC13" s="157" t="n">
        <v>21557.0987880346</v>
      </c>
      <c r="AD13" s="157" t="n">
        <v>18034.9271970894</v>
      </c>
      <c r="AE13" s="157" t="n">
        <v>10656.1184505992</v>
      </c>
      <c r="AF13" s="157" t="n">
        <v>23386.3709171075</v>
      </c>
      <c r="AG13" s="157" t="n">
        <v>4693.62319617946</v>
      </c>
      <c r="AH13" s="157" t="n">
        <v>27402.1182976885</v>
      </c>
      <c r="AI13" s="157" t="n">
        <v>7409.60858333965</v>
      </c>
      <c r="AJ13" s="157" t="n">
        <v>16318.0506837333</v>
      </c>
      <c r="AK13" s="158" t="n">
        <v>88155.3860961219</v>
      </c>
      <c r="AL13" s="159" t="n">
        <f aca="false">SUM(AC13:AK13)</f>
        <v>217613.302209893</v>
      </c>
      <c r="AN13" s="156" t="n">
        <v>2002</v>
      </c>
      <c r="AO13" s="157" t="n">
        <v>1028.37086887552</v>
      </c>
      <c r="AP13" s="157" t="n">
        <v>1644.0254858702</v>
      </c>
      <c r="AQ13" s="157" t="n">
        <v>226.44425424114</v>
      </c>
      <c r="AR13" s="157" t="n">
        <v>1101.43933125164</v>
      </c>
      <c r="AS13" s="157" t="n">
        <v>295.428382919133</v>
      </c>
      <c r="AT13" s="157" t="n">
        <v>1539.39740434701</v>
      </c>
      <c r="AU13" s="157" t="n">
        <v>256.232993229982</v>
      </c>
      <c r="AV13" s="157" t="n">
        <v>1077.76376911193</v>
      </c>
      <c r="AW13" s="158" t="n">
        <v>2806.18984880276</v>
      </c>
      <c r="AX13" s="159" t="n">
        <f aca="false">SUM(AO13:AW13)</f>
        <v>9975.29233864931</v>
      </c>
    </row>
    <row r="14" customFormat="false" ht="12.75" hidden="false" customHeight="false" outlineLevel="0" collapsed="false">
      <c r="B14" s="160" t="s">
        <v>138</v>
      </c>
      <c r="C14" s="161" t="n">
        <v>3828.202907471</v>
      </c>
      <c r="D14" s="161" t="n">
        <v>3038.2956591892</v>
      </c>
      <c r="E14" s="161" t="n">
        <v>2034.47024284131</v>
      </c>
      <c r="F14" s="161" t="n">
        <v>4252.53666492981</v>
      </c>
      <c r="G14" s="161" t="n">
        <v>739.265008974793</v>
      </c>
      <c r="H14" s="161" t="n">
        <v>4372.64820885835</v>
      </c>
      <c r="I14" s="162" t="n">
        <v>1154.51339979954</v>
      </c>
      <c r="J14" s="162" t="n">
        <v>2619.26340795391</v>
      </c>
      <c r="K14" s="163" t="n">
        <v>15323.1835079879</v>
      </c>
      <c r="L14" s="164" t="n">
        <f aca="false">SUM(C14:K14)</f>
        <v>37362.3790080059</v>
      </c>
      <c r="M14" s="165" t="n">
        <f aca="false">(L14-L10)/L10</f>
        <v>0.030147631954902</v>
      </c>
      <c r="P14" s="160" t="n">
        <v>2003</v>
      </c>
      <c r="Q14" s="150" t="n">
        <f aca="false">SUM(C38:C41)</f>
        <v>18166.7692034726</v>
      </c>
      <c r="R14" s="150" t="n">
        <f aca="false">SUM(D38:D41)</f>
        <v>16990.2630545193</v>
      </c>
      <c r="S14" s="150" t="n">
        <f aca="false">SUM(E38:E41)</f>
        <v>12005.1634209022</v>
      </c>
      <c r="T14" s="150" t="n">
        <f aca="false">SUM(F38:F41)</f>
        <v>23632.5020481688</v>
      </c>
      <c r="U14" s="150" t="n">
        <f aca="false">SUM(G38:G41)</f>
        <v>5066.85252318237</v>
      </c>
      <c r="V14" s="150" t="n">
        <f aca="false">SUM(H38:H41)</f>
        <v>26492.4102844167</v>
      </c>
      <c r="W14" s="151" t="n">
        <f aca="false">SUM(I38:I41)</f>
        <v>5679.15479211285</v>
      </c>
      <c r="X14" s="151" t="n">
        <f aca="false">SUM(J38:J41)</f>
        <v>14649.664985892</v>
      </c>
      <c r="Y14" s="163" t="n">
        <f aca="false">SUM(K38:K41)</f>
        <v>83052.84098328</v>
      </c>
      <c r="Z14" s="164" t="n">
        <f aca="false">SUM(L38:L41)</f>
        <v>205735.621295947</v>
      </c>
      <c r="AB14" s="156" t="n">
        <v>2003</v>
      </c>
      <c r="AC14" s="157" t="n">
        <v>19272.4136236455</v>
      </c>
      <c r="AD14" s="157" t="n">
        <v>18567.4108145179</v>
      </c>
      <c r="AE14" s="157" t="n">
        <v>12366.3422332395</v>
      </c>
      <c r="AF14" s="157" t="n">
        <v>25771.6530085298</v>
      </c>
      <c r="AG14" s="157" t="n">
        <v>5454.5442565146</v>
      </c>
      <c r="AH14" s="157" t="n">
        <v>27866.1898254583</v>
      </c>
      <c r="AI14" s="157" t="n">
        <v>5902.94906573347</v>
      </c>
      <c r="AJ14" s="157" t="n">
        <v>15872.2294695603</v>
      </c>
      <c r="AK14" s="158" t="n">
        <v>90797.1373889175</v>
      </c>
      <c r="AL14" s="159" t="n">
        <f aca="false">SUM(AC14:AK14)</f>
        <v>221870.869686117</v>
      </c>
      <c r="AN14" s="156" t="n">
        <v>2003</v>
      </c>
      <c r="AO14" s="157" t="n">
        <v>1105.64442017293</v>
      </c>
      <c r="AP14" s="157" t="n">
        <v>1577.14775999857</v>
      </c>
      <c r="AQ14" s="157" t="n">
        <v>361.178812337313</v>
      </c>
      <c r="AR14" s="157" t="n">
        <v>1228.10855231564</v>
      </c>
      <c r="AS14" s="157" t="n">
        <v>387.691733332231</v>
      </c>
      <c r="AT14" s="157" t="n">
        <v>1373.77954104159</v>
      </c>
      <c r="AU14" s="157" t="n">
        <v>223.794273620619</v>
      </c>
      <c r="AV14" s="157" t="n">
        <v>1222.56448366836</v>
      </c>
      <c r="AW14" s="158" t="n">
        <v>2976.18402156996</v>
      </c>
      <c r="AX14" s="159" t="n">
        <f aca="false">SUM(AO14:AW14)</f>
        <v>10456.0935980572</v>
      </c>
    </row>
    <row r="15" customFormat="false" ht="12.75" hidden="false" customHeight="false" outlineLevel="0" collapsed="false">
      <c r="B15" s="160" t="s">
        <v>139</v>
      </c>
      <c r="C15" s="161" t="n">
        <v>4046.39107739663</v>
      </c>
      <c r="D15" s="161" t="n">
        <v>2997.62221513298</v>
      </c>
      <c r="E15" s="161" t="n">
        <v>2254.48005735476</v>
      </c>
      <c r="F15" s="161" t="n">
        <v>4497.28540377764</v>
      </c>
      <c r="G15" s="161" t="n">
        <v>843.872737121708</v>
      </c>
      <c r="H15" s="161" t="n">
        <v>4876.58894798633</v>
      </c>
      <c r="I15" s="162" t="n">
        <v>1241.40052494613</v>
      </c>
      <c r="J15" s="162" t="n">
        <v>2584.79225247483</v>
      </c>
      <c r="K15" s="163" t="n">
        <v>16336.3684697913</v>
      </c>
      <c r="L15" s="164" t="n">
        <f aca="false">SUM(C15:K15)</f>
        <v>39678.8016859823</v>
      </c>
      <c r="M15" s="165" t="n">
        <f aca="false">(L15-L11)/L11</f>
        <v>0.0999379906824799</v>
      </c>
      <c r="P15" s="160" t="n">
        <v>2004</v>
      </c>
      <c r="Q15" s="166" t="n">
        <f aca="false">SUM(C42:C45)</f>
        <v>21632.0821003535</v>
      </c>
      <c r="R15" s="166" t="n">
        <f aca="false">SUM(D42:D45)</f>
        <v>20831.521395223</v>
      </c>
      <c r="S15" s="166" t="n">
        <f aca="false">SUM(E42:E45)</f>
        <v>15853.4224965467</v>
      </c>
      <c r="T15" s="166" t="n">
        <f aca="false">SUM(F42:F45)</f>
        <v>23817.718060072</v>
      </c>
      <c r="U15" s="166" t="n">
        <f aca="false">SUM(G42:G45)</f>
        <v>5064.0944833646</v>
      </c>
      <c r="V15" s="166" t="n">
        <f aca="false">SUM(H42:H45)</f>
        <v>29111.9133932389</v>
      </c>
      <c r="W15" s="166" t="n">
        <f aca="false">SUM(I42:I45)</f>
        <v>6228.98251573576</v>
      </c>
      <c r="X15" s="166" t="n">
        <f aca="false">SUM(J42:J45)</f>
        <v>16189.3970086832</v>
      </c>
      <c r="Y15" s="167" t="n">
        <f aca="false">SUM(K42:K45)</f>
        <v>84076.741581276</v>
      </c>
      <c r="Z15" s="168" t="n">
        <f aca="false">SUM(L42:L45)</f>
        <v>222805.873034494</v>
      </c>
      <c r="AB15" s="156" t="n">
        <v>2004</v>
      </c>
      <c r="AC15" s="157" t="n">
        <v>22856.7293960887</v>
      </c>
      <c r="AD15" s="157" t="n">
        <v>22161.4946003992</v>
      </c>
      <c r="AE15" s="157" t="n">
        <v>16339.0529421466</v>
      </c>
      <c r="AF15" s="157" t="n">
        <v>26224.929698704</v>
      </c>
      <c r="AG15" s="157" t="n">
        <v>5395.65836561139</v>
      </c>
      <c r="AH15" s="157" t="n">
        <v>30510.0711586635</v>
      </c>
      <c r="AI15" s="157" t="n">
        <v>6362.8426722227</v>
      </c>
      <c r="AJ15" s="157" t="n">
        <v>17277.0354871332</v>
      </c>
      <c r="AK15" s="158" t="n">
        <v>92455.1862433173</v>
      </c>
      <c r="AL15" s="159" t="n">
        <f aca="false">SUM(AC15:AK15)</f>
        <v>239583.000564287</v>
      </c>
      <c r="AN15" s="156" t="n">
        <v>2004</v>
      </c>
      <c r="AO15" s="157" t="n">
        <v>1224.64729573522</v>
      </c>
      <c r="AP15" s="157" t="n">
        <v>1329.97320517618</v>
      </c>
      <c r="AQ15" s="157" t="n">
        <v>485.630445599915</v>
      </c>
      <c r="AR15" s="157" t="n">
        <v>1320.32636287247</v>
      </c>
      <c r="AS15" s="157" t="n">
        <v>331.563882246792</v>
      </c>
      <c r="AT15" s="157" t="n">
        <v>1398.15776542461</v>
      </c>
      <c r="AU15" s="157" t="n">
        <v>133.860156486947</v>
      </c>
      <c r="AV15" s="157" t="n">
        <v>1087.63847845002</v>
      </c>
      <c r="AW15" s="158" t="n">
        <v>3236.3474220651</v>
      </c>
      <c r="AX15" s="159" t="n">
        <f aca="false">SUM(AO15:AW15)</f>
        <v>10548.1450140573</v>
      </c>
    </row>
    <row r="16" customFormat="false" ht="12.75" hidden="false" customHeight="false" outlineLevel="0" collapsed="false">
      <c r="B16" s="160" t="s">
        <v>140</v>
      </c>
      <c r="C16" s="161" t="n">
        <v>4080.47828798587</v>
      </c>
      <c r="D16" s="161" t="n">
        <v>3125.73568431515</v>
      </c>
      <c r="E16" s="161" t="n">
        <v>2219.89603049144</v>
      </c>
      <c r="F16" s="161" t="n">
        <v>4427.2286017211</v>
      </c>
      <c r="G16" s="161" t="n">
        <v>836.917403383269</v>
      </c>
      <c r="H16" s="161" t="n">
        <v>4666.61947503967</v>
      </c>
      <c r="I16" s="162" t="n">
        <v>1171.44969417141</v>
      </c>
      <c r="J16" s="162" t="n">
        <v>2569.72276457651</v>
      </c>
      <c r="K16" s="163" t="n">
        <v>16062.7211145883</v>
      </c>
      <c r="L16" s="164" t="n">
        <f aca="false">SUM(C16:K16)</f>
        <v>39160.7690562727</v>
      </c>
      <c r="M16" s="165" t="n">
        <f aca="false">(L16-L12)/L12</f>
        <v>0.0810370291420392</v>
      </c>
      <c r="P16" s="160" t="n">
        <v>2005</v>
      </c>
      <c r="Q16" s="150" t="n">
        <f aca="false">SUM(C46:C49)</f>
        <v>23294.0908168126</v>
      </c>
      <c r="R16" s="150" t="n">
        <f aca="false">SUM(D46:D49)</f>
        <v>21698.7607394449</v>
      </c>
      <c r="S16" s="150" t="n">
        <f aca="false">SUM(E46:E49)</f>
        <v>17445.1070305617</v>
      </c>
      <c r="T16" s="150" t="n">
        <f aca="false">SUM(F46:F49)</f>
        <v>26692.3792535266</v>
      </c>
      <c r="U16" s="150" t="n">
        <f aca="false">SUM(G46:G49)</f>
        <v>6856.80828603319</v>
      </c>
      <c r="V16" s="150" t="n">
        <f aca="false">SUM(H46:H49)</f>
        <v>28420.047627876</v>
      </c>
      <c r="W16" s="151" t="n">
        <f aca="false">SUM(I46:I49)</f>
        <v>8077.61902761341</v>
      </c>
      <c r="X16" s="151" t="n">
        <f aca="false">SUM(J46:J49)</f>
        <v>15177.2240144875</v>
      </c>
      <c r="Y16" s="163" t="n">
        <f aca="false">SUM(K46:K49)</f>
        <v>92406.2083226809</v>
      </c>
      <c r="Z16" s="164" t="n">
        <f aca="false">SUM(L46:L49)</f>
        <v>240068.245119037</v>
      </c>
      <c r="AB16" s="156" t="n">
        <v>2005</v>
      </c>
      <c r="AC16" s="157" t="n">
        <v>24752.9631526683</v>
      </c>
      <c r="AD16" s="157" t="n">
        <v>22963.7581401002</v>
      </c>
      <c r="AE16" s="157" t="n">
        <v>18299.8793048572</v>
      </c>
      <c r="AF16" s="157" t="n">
        <v>28581.374083261</v>
      </c>
      <c r="AG16" s="157" t="n">
        <v>7226.50209054167</v>
      </c>
      <c r="AH16" s="157" t="n">
        <v>30814.5287537312</v>
      </c>
      <c r="AI16" s="157" t="n">
        <v>8392.84444456281</v>
      </c>
      <c r="AJ16" s="157" t="n">
        <v>16264.639970965</v>
      </c>
      <c r="AK16" s="158" t="n">
        <v>105543.202766163</v>
      </c>
      <c r="AL16" s="159" t="n">
        <f aca="false">SUM(AC16:AK16)</f>
        <v>262839.69270685</v>
      </c>
      <c r="AN16" s="156" t="n">
        <v>2005</v>
      </c>
      <c r="AO16" s="157" t="n">
        <v>1458.87233585565</v>
      </c>
      <c r="AP16" s="157" t="n">
        <v>1264.99740065524</v>
      </c>
      <c r="AQ16" s="157" t="n">
        <v>854.772274295484</v>
      </c>
      <c r="AR16" s="157" t="n">
        <v>1936.05023046011</v>
      </c>
      <c r="AS16" s="157" t="n">
        <v>369.693804508487</v>
      </c>
      <c r="AT16" s="157" t="n">
        <v>2394.48112585511</v>
      </c>
      <c r="AU16" s="157" t="n">
        <v>315.225416949397</v>
      </c>
      <c r="AV16" s="157" t="n">
        <v>1087.41595647754</v>
      </c>
      <c r="AW16" s="158" t="n">
        <v>5012.320015143</v>
      </c>
      <c r="AX16" s="159" t="n">
        <f aca="false">SUM(AO16:AW16)</f>
        <v>14693.8285602</v>
      </c>
    </row>
    <row r="17" customFormat="false" ht="12.75" hidden="false" customHeight="false" outlineLevel="0" collapsed="false">
      <c r="B17" s="160" t="s">
        <v>141</v>
      </c>
      <c r="C17" s="161" t="n">
        <v>4250.24255955373</v>
      </c>
      <c r="D17" s="161" t="n">
        <v>3217.18337536669</v>
      </c>
      <c r="E17" s="161" t="n">
        <v>2166.41468326006</v>
      </c>
      <c r="F17" s="161" t="n">
        <v>4534.0508411816</v>
      </c>
      <c r="G17" s="161" t="n">
        <v>908.83661827864</v>
      </c>
      <c r="H17" s="161" t="n">
        <v>4940.05525565096</v>
      </c>
      <c r="I17" s="162" t="n">
        <v>1303.61343111632</v>
      </c>
      <c r="J17" s="162" t="n">
        <v>2646.39735800713</v>
      </c>
      <c r="K17" s="163" t="n">
        <v>16411.4760700207</v>
      </c>
      <c r="L17" s="164" t="n">
        <f aca="false">SUM(C17:K17)</f>
        <v>40378.2701924358</v>
      </c>
      <c r="M17" s="165" t="n">
        <f aca="false">(L17-L13)/L13</f>
        <v>0.0987603099484801</v>
      </c>
      <c r="P17" s="160" t="n">
        <v>2006</v>
      </c>
      <c r="Q17" s="166" t="n">
        <f aca="false">SUM(C50:C53)</f>
        <v>22185.7516741754</v>
      </c>
      <c r="R17" s="166" t="n">
        <f aca="false">SUM(D50:D53)</f>
        <v>21766.9813522964</v>
      </c>
      <c r="S17" s="166" t="n">
        <f aca="false">SUM(E50:E53)</f>
        <v>19207.8375016544</v>
      </c>
      <c r="T17" s="166" t="n">
        <f aca="false">SUM(F50:F53)</f>
        <v>28144.768987543</v>
      </c>
      <c r="U17" s="166" t="n">
        <f aca="false">SUM(G50:G53)</f>
        <v>7568.46849587397</v>
      </c>
      <c r="V17" s="166" t="n">
        <f aca="false">SUM(H50:H53)</f>
        <v>33619.0151000899</v>
      </c>
      <c r="W17" s="166" t="n">
        <f aca="false">SUM(I50:I53)</f>
        <v>8459.06273042054</v>
      </c>
      <c r="X17" s="166" t="n">
        <f aca="false">SUM(J50:J53)</f>
        <v>17036.8586700732</v>
      </c>
      <c r="Y17" s="167" t="n">
        <f aca="false">SUM(K50:K53)</f>
        <v>98736.2822919565</v>
      </c>
      <c r="Z17" s="168" t="n">
        <f aca="false">SUM(L50:L53)</f>
        <v>256725.026804083</v>
      </c>
      <c r="AB17" s="156" t="n">
        <v>2006</v>
      </c>
      <c r="AC17" s="157" t="n">
        <v>23976.2537894576</v>
      </c>
      <c r="AD17" s="157" t="n">
        <v>23416.5245908409</v>
      </c>
      <c r="AE17" s="157" t="n">
        <v>20014.8497935867</v>
      </c>
      <c r="AF17" s="157" t="n">
        <v>30812.872506166</v>
      </c>
      <c r="AG17" s="157" t="n">
        <v>7853.886390661</v>
      </c>
      <c r="AH17" s="157" t="n">
        <v>35396.6377838021</v>
      </c>
      <c r="AI17" s="157" t="n">
        <v>8793.27703988784</v>
      </c>
      <c r="AJ17" s="157" t="n">
        <v>18674.9442088613</v>
      </c>
      <c r="AK17" s="158" t="n">
        <v>113955.243706433</v>
      </c>
      <c r="AL17" s="159" t="n">
        <f aca="false">SUM(AC17:AK17)</f>
        <v>282894.489809697</v>
      </c>
      <c r="AN17" s="156" t="n">
        <v>2006</v>
      </c>
      <c r="AO17" s="157" t="n">
        <v>1790.50211528222</v>
      </c>
      <c r="AP17" s="157" t="n">
        <v>1649.54323854451</v>
      </c>
      <c r="AQ17" s="157" t="n">
        <v>807.012291932315</v>
      </c>
      <c r="AR17" s="157" t="n">
        <v>2551.97833290133</v>
      </c>
      <c r="AS17" s="157" t="n">
        <v>285.417894787021</v>
      </c>
      <c r="AT17" s="157" t="n">
        <v>1777.62268371214</v>
      </c>
      <c r="AU17" s="157" t="n">
        <v>334.214309467304</v>
      </c>
      <c r="AV17" s="157" t="n">
        <v>1638.08553878809</v>
      </c>
      <c r="AW17" s="158" t="n">
        <v>6876.0238697778</v>
      </c>
      <c r="AX17" s="159" t="n">
        <f aca="false">SUM(AO17:AW17)</f>
        <v>17710.4002751927</v>
      </c>
    </row>
    <row r="18" customFormat="false" ht="12.75" hidden="false" customHeight="false" outlineLevel="0" collapsed="false">
      <c r="B18" s="160" t="s">
        <v>142</v>
      </c>
      <c r="C18" s="169" t="n">
        <v>3838.79352028295</v>
      </c>
      <c r="D18" s="169" t="n">
        <v>3157.50758517972</v>
      </c>
      <c r="E18" s="169" t="n">
        <v>2464.09665520803</v>
      </c>
      <c r="F18" s="169" t="n">
        <v>5006.65927912698</v>
      </c>
      <c r="G18" s="169" t="n">
        <v>1056.55020476258</v>
      </c>
      <c r="H18" s="169" t="n">
        <v>4771.56410307994</v>
      </c>
      <c r="I18" s="166" t="n">
        <v>1450.42566625355</v>
      </c>
      <c r="J18" s="166" t="n">
        <v>3242.73002981985</v>
      </c>
      <c r="K18" s="167" t="n">
        <v>16507.1398092115</v>
      </c>
      <c r="L18" s="168" t="n">
        <f aca="false">SUM(C18:K18)</f>
        <v>41495.4668529251</v>
      </c>
      <c r="M18" s="170" t="n">
        <f aca="false">(L18-L14)/L14</f>
        <v>0.110621645480166</v>
      </c>
      <c r="P18" s="160" t="n">
        <v>2007</v>
      </c>
      <c r="Q18" s="150" t="n">
        <f aca="false">SUM(C54:C57)</f>
        <v>23831.5526605523</v>
      </c>
      <c r="R18" s="150" t="n">
        <f aca="false">SUM(D54:D57)</f>
        <v>24412.60344261</v>
      </c>
      <c r="S18" s="150" t="n">
        <f aca="false">SUM(E54:E57)</f>
        <v>22876.8450629637</v>
      </c>
      <c r="T18" s="150" t="n">
        <f aca="false">SUM(F54:F57)</f>
        <v>26538.7836984655</v>
      </c>
      <c r="U18" s="150" t="n">
        <f aca="false">SUM(G54:G57)</f>
        <v>7258.36703931763</v>
      </c>
      <c r="V18" s="150" t="n">
        <f aca="false">SUM(H54:H57)</f>
        <v>34630.459669114</v>
      </c>
      <c r="W18" s="151" t="n">
        <f aca="false">SUM(I54:I57)</f>
        <v>8547.85982596481</v>
      </c>
      <c r="X18" s="151" t="n">
        <f aca="false">SUM(J54:J57)</f>
        <v>19997.7305234745</v>
      </c>
      <c r="Y18" s="163" t="n">
        <f aca="false">SUM(K54:K57)</f>
        <v>106859.369385452</v>
      </c>
      <c r="Z18" s="164" t="n">
        <f aca="false">SUM(L54:L57)</f>
        <v>274953.571307914</v>
      </c>
      <c r="AB18" s="156" t="n">
        <v>2007</v>
      </c>
      <c r="AC18" s="157" t="n">
        <v>25681.4878981022</v>
      </c>
      <c r="AD18" s="157" t="n">
        <v>26051.0553952193</v>
      </c>
      <c r="AE18" s="157" t="n">
        <v>24683.2280225281</v>
      </c>
      <c r="AF18" s="157" t="n">
        <v>30830.2702156457</v>
      </c>
      <c r="AG18" s="157" t="n">
        <v>7559.69578267201</v>
      </c>
      <c r="AH18" s="157" t="n">
        <v>36565.8944984073</v>
      </c>
      <c r="AI18" s="157" t="n">
        <v>8962.6891495511</v>
      </c>
      <c r="AJ18" s="157" t="n">
        <v>21754.7226706712</v>
      </c>
      <c r="AK18" s="158" t="n">
        <v>121554.781106204</v>
      </c>
      <c r="AL18" s="159" t="n">
        <f aca="false">SUM(AC18:AK18)</f>
        <v>303643.824739001</v>
      </c>
      <c r="AN18" s="156" t="n">
        <v>2007</v>
      </c>
      <c r="AO18" s="157" t="n">
        <v>1849.93523754985</v>
      </c>
      <c r="AP18" s="157" t="n">
        <v>1638.45195260935</v>
      </c>
      <c r="AQ18" s="157" t="n">
        <v>1806.3829595644</v>
      </c>
      <c r="AR18" s="157" t="n">
        <v>2685.80330607414</v>
      </c>
      <c r="AS18" s="157" t="n">
        <v>301.328743354384</v>
      </c>
      <c r="AT18" s="157" t="n">
        <v>1935.43482929332</v>
      </c>
      <c r="AU18" s="157" t="n">
        <v>414.829323586292</v>
      </c>
      <c r="AV18" s="157" t="n">
        <v>1756.99214719661</v>
      </c>
      <c r="AW18" s="158" t="n">
        <v>7753.23510589392</v>
      </c>
      <c r="AX18" s="159" t="n">
        <f aca="false">SUM(AO18:AW18)</f>
        <v>20142.3936051223</v>
      </c>
    </row>
    <row r="19" customFormat="false" ht="12.75" hidden="false" customHeight="false" outlineLevel="0" collapsed="false">
      <c r="B19" s="160" t="s">
        <v>143</v>
      </c>
      <c r="C19" s="169" t="n">
        <v>3827.83210939547</v>
      </c>
      <c r="D19" s="169" t="n">
        <v>3169.73346470768</v>
      </c>
      <c r="E19" s="169" t="n">
        <v>2304.92738669987</v>
      </c>
      <c r="F19" s="169" t="n">
        <v>5120.72037501402</v>
      </c>
      <c r="G19" s="169" t="n">
        <v>943.495624759036</v>
      </c>
      <c r="H19" s="169" t="n">
        <v>4783.65379226015</v>
      </c>
      <c r="I19" s="166" t="n">
        <v>1449.36667142575</v>
      </c>
      <c r="J19" s="166" t="n">
        <v>3132.06910518002</v>
      </c>
      <c r="K19" s="167" t="n">
        <v>16410.1002626142</v>
      </c>
      <c r="L19" s="168" t="n">
        <f aca="false">SUM(C19:K19)</f>
        <v>41141.8987920562</v>
      </c>
      <c r="M19" s="170" t="n">
        <f aca="false">(L19-L15)/L15</f>
        <v>0.0368735204669949</v>
      </c>
      <c r="P19" s="160" t="n">
        <v>2008</v>
      </c>
      <c r="Q19" s="166" t="n">
        <f aca="false">SUM(C58:C61)</f>
        <v>25681.8866999764</v>
      </c>
      <c r="R19" s="166" t="n">
        <f aca="false">SUM(D58:D61)</f>
        <v>22055.7859283411</v>
      </c>
      <c r="S19" s="166" t="n">
        <f aca="false">SUM(E58:E61)</f>
        <v>20350.8751015982</v>
      </c>
      <c r="T19" s="166" t="n">
        <f aca="false">SUM(F58:F61)</f>
        <v>24583.7643012258</v>
      </c>
      <c r="U19" s="166" t="n">
        <f aca="false">SUM(G58:G61)</f>
        <v>6793.13173151061</v>
      </c>
      <c r="V19" s="166" t="n">
        <f aca="false">SUM(H58:H61)</f>
        <v>31091.7965115126</v>
      </c>
      <c r="W19" s="166" t="n">
        <f aca="false">SUM(I58:I61)</f>
        <v>11183.6738703319</v>
      </c>
      <c r="X19" s="166" t="n">
        <f aca="false">SUM(J58:J61)</f>
        <v>18101.669961318</v>
      </c>
      <c r="Y19" s="167" t="n">
        <f aca="false">SUM(K58:K61)</f>
        <v>100774.481723683</v>
      </c>
      <c r="Z19" s="168" t="n">
        <f aca="false">SUM(L58:L61)</f>
        <v>260617.065829498</v>
      </c>
      <c r="AB19" s="156" t="n">
        <v>2008</v>
      </c>
      <c r="AC19" s="157" t="n">
        <v>28385.4899074639</v>
      </c>
      <c r="AD19" s="157" t="n">
        <v>23537.2746924768</v>
      </c>
      <c r="AE19" s="157" t="n">
        <v>22401.1328276843</v>
      </c>
      <c r="AF19" s="157" t="n">
        <v>31840.6354307897</v>
      </c>
      <c r="AG19" s="157" t="n">
        <v>7207.32638415547</v>
      </c>
      <c r="AH19" s="157" t="n">
        <v>33375.1733850541</v>
      </c>
      <c r="AI19" s="157" t="n">
        <v>11766.1736888184</v>
      </c>
      <c r="AJ19" s="157" t="n">
        <v>20168.2288926585</v>
      </c>
      <c r="AK19" s="158" t="n">
        <v>116099.470990842</v>
      </c>
      <c r="AL19" s="159" t="n">
        <f aca="false">SUM(AC19:AK19)</f>
        <v>294780.906199943</v>
      </c>
      <c r="AN19" s="156" t="n">
        <v>2008</v>
      </c>
      <c r="AO19" s="157" t="n">
        <v>2703.60320748753</v>
      </c>
      <c r="AP19" s="157" t="n">
        <v>1481.48876413569</v>
      </c>
      <c r="AQ19" s="157" t="n">
        <v>2050.25772608606</v>
      </c>
      <c r="AR19" s="157" t="n">
        <v>3329.63241917089</v>
      </c>
      <c r="AS19" s="157" t="n">
        <v>414.194652644862</v>
      </c>
      <c r="AT19" s="157" t="n">
        <v>2283.37687354153</v>
      </c>
      <c r="AU19" s="157" t="n">
        <v>582.499818486513</v>
      </c>
      <c r="AV19" s="157" t="n">
        <v>2066.55893134054</v>
      </c>
      <c r="AW19" s="158" t="n">
        <v>8068.55410721958</v>
      </c>
      <c r="AX19" s="159" t="n">
        <f aca="false">SUM(AO19:AW19)</f>
        <v>22980.1665001132</v>
      </c>
    </row>
    <row r="20" customFormat="false" ht="13.5" hidden="false" customHeight="true" outlineLevel="0" collapsed="false">
      <c r="B20" s="160" t="s">
        <v>144</v>
      </c>
      <c r="C20" s="169" t="n">
        <v>3855.95406795464</v>
      </c>
      <c r="D20" s="169" t="n">
        <v>3060.79342485919</v>
      </c>
      <c r="E20" s="169" t="n">
        <v>2414.33838513219</v>
      </c>
      <c r="F20" s="169" t="n">
        <v>4830.2256865675</v>
      </c>
      <c r="G20" s="169" t="n">
        <v>1006.89516862367</v>
      </c>
      <c r="H20" s="169" t="n">
        <v>4764.31873573551</v>
      </c>
      <c r="I20" s="166" t="n">
        <v>1431.76318937048</v>
      </c>
      <c r="J20" s="166" t="n">
        <v>3127.74250212637</v>
      </c>
      <c r="K20" s="167" t="n">
        <v>16102.3400615852</v>
      </c>
      <c r="L20" s="168" t="n">
        <f aca="false">SUM(C20:K20)</f>
        <v>40594.3712219548</v>
      </c>
      <c r="M20" s="170" t="n">
        <f aca="false">(L20-L16)/L16</f>
        <v>0.0366081208370042</v>
      </c>
      <c r="P20" s="160" t="n">
        <v>2009</v>
      </c>
      <c r="Q20" s="150" t="n">
        <f aca="false">SUM(C62:C65)</f>
        <v>19684.2181615401</v>
      </c>
      <c r="R20" s="150" t="n">
        <f aca="false">SUM(D62:D65)</f>
        <v>18140.5872484952</v>
      </c>
      <c r="S20" s="150" t="n">
        <f aca="false">SUM(E62:E65)</f>
        <v>15729.1719102912</v>
      </c>
      <c r="T20" s="150" t="n">
        <f aca="false">SUM(F62:F65)</f>
        <v>20846.9326395437</v>
      </c>
      <c r="U20" s="150" t="n">
        <f aca="false">SUM(G62:G65)</f>
        <v>5195.01489738695</v>
      </c>
      <c r="V20" s="150" t="n">
        <f aca="false">SUM(H62:H65)</f>
        <v>24486.4099645237</v>
      </c>
      <c r="W20" s="151" t="n">
        <f aca="false">SUM(I62:I65)</f>
        <v>7198.54867765964</v>
      </c>
      <c r="X20" s="151" t="n">
        <f aca="false">SUM(J62:J65)</f>
        <v>14589.975856964</v>
      </c>
      <c r="Y20" s="163" t="n">
        <f aca="false">SUM(K62:K65)</f>
        <v>76826.5820603197</v>
      </c>
      <c r="Z20" s="164" t="n">
        <f aca="false">SUM(L62:L65)</f>
        <v>202697.441416724</v>
      </c>
      <c r="AB20" s="156" t="n">
        <v>2009</v>
      </c>
      <c r="AC20" s="157" t="n">
        <v>21677.3396645823</v>
      </c>
      <c r="AD20" s="157" t="n">
        <v>20424.492629219</v>
      </c>
      <c r="AE20" s="157" t="n">
        <v>16670.5854642246</v>
      </c>
      <c r="AF20" s="157" t="n">
        <v>23131.4590131492</v>
      </c>
      <c r="AG20" s="157" t="n">
        <v>5625.8826492783</v>
      </c>
      <c r="AH20" s="157" t="n">
        <v>26890.2349717447</v>
      </c>
      <c r="AI20" s="157" t="n">
        <v>7676.87058105296</v>
      </c>
      <c r="AJ20" s="157" t="n">
        <v>15988.2111119626</v>
      </c>
      <c r="AK20" s="158" t="n">
        <v>91193.2585826661</v>
      </c>
      <c r="AL20" s="159" t="n">
        <f aca="false">SUM(AC20:AK20)</f>
        <v>229278.33466788</v>
      </c>
      <c r="AN20" s="156" t="n">
        <v>2009</v>
      </c>
      <c r="AO20" s="157" t="n">
        <v>1993.12150304226</v>
      </c>
      <c r="AP20" s="157" t="n">
        <v>2283.90538072384</v>
      </c>
      <c r="AQ20" s="157" t="n">
        <v>941.413553933405</v>
      </c>
      <c r="AR20" s="157" t="n">
        <v>2604.04588006404</v>
      </c>
      <c r="AS20" s="157" t="n">
        <v>430.867751891344</v>
      </c>
      <c r="AT20" s="157" t="n">
        <v>2403.825007221</v>
      </c>
      <c r="AU20" s="157" t="n">
        <v>478.321903393324</v>
      </c>
      <c r="AV20" s="157" t="n">
        <v>1398.23525499852</v>
      </c>
      <c r="AW20" s="158" t="n">
        <v>6848.6083382282</v>
      </c>
      <c r="AX20" s="159" t="n">
        <f aca="false">SUM(AO20:AW20)</f>
        <v>19382.3445734959</v>
      </c>
      <c r="AY20" s="175"/>
      <c r="AZ20" s="175"/>
      <c r="BA20" s="175"/>
      <c r="BB20" s="175"/>
    </row>
    <row r="21" customFormat="false" ht="12.75" hidden="false" customHeight="false" outlineLevel="0" collapsed="false">
      <c r="B21" s="160" t="s">
        <v>145</v>
      </c>
      <c r="C21" s="169" t="n">
        <v>3922.60276273682</v>
      </c>
      <c r="D21" s="169" t="n">
        <v>2938.05004347702</v>
      </c>
      <c r="E21" s="169" t="n">
        <v>2187.39631048732</v>
      </c>
      <c r="F21" s="169" t="n">
        <v>5024.46965589188</v>
      </c>
      <c r="G21" s="169" t="n">
        <v>1099.64240781103</v>
      </c>
      <c r="H21" s="169" t="n">
        <v>5037.202986257</v>
      </c>
      <c r="I21" s="166" t="n">
        <v>1364.91343528081</v>
      </c>
      <c r="J21" s="166" t="n">
        <v>3154.34729055551</v>
      </c>
      <c r="K21" s="167" t="n">
        <v>16337.7018517153</v>
      </c>
      <c r="L21" s="168" t="n">
        <f aca="false">SUM(C21:K21)</f>
        <v>41066.3267442127</v>
      </c>
      <c r="M21" s="170" t="n">
        <f aca="false">(L21-L17)/L17</f>
        <v>0.0170402681565537</v>
      </c>
      <c r="P21" s="160" t="n">
        <v>2010</v>
      </c>
      <c r="Q21" s="166" t="n">
        <f aca="false">SUM(C66:C69)</f>
        <v>20699.7404478391</v>
      </c>
      <c r="R21" s="166" t="n">
        <f aca="false">SUM(D66:D69)</f>
        <v>19788.7036288266</v>
      </c>
      <c r="S21" s="166" t="n">
        <f aca="false">SUM(E66:E69)</f>
        <v>15934.9256855931</v>
      </c>
      <c r="T21" s="166" t="n">
        <f aca="false">SUM(F66:F69)</f>
        <v>22231.9784446012</v>
      </c>
      <c r="U21" s="166" t="n">
        <f aca="false">SUM(G66:G69)</f>
        <v>5112.01912710875</v>
      </c>
      <c r="V21" s="166" t="n">
        <f aca="false">SUM(H66:H69)</f>
        <v>27740.5140511271</v>
      </c>
      <c r="W21" s="166" t="n">
        <f aca="false">SUM(I66:I69)</f>
        <v>6205.44075747344</v>
      </c>
      <c r="X21" s="166" t="n">
        <f aca="false">SUM(J66:J69)</f>
        <v>15927.6938548454</v>
      </c>
      <c r="Y21" s="167" t="n">
        <f aca="false">SUM(K66:K69)</f>
        <v>79853.1007588766</v>
      </c>
      <c r="Z21" s="168" t="n">
        <f aca="false">SUM(L66:L69)</f>
        <v>213494.116756291</v>
      </c>
      <c r="AB21" s="156" t="n">
        <v>2010</v>
      </c>
      <c r="AC21" s="157" t="n">
        <v>22519.19851665</v>
      </c>
      <c r="AD21" s="157" t="n">
        <v>21602.5981698131</v>
      </c>
      <c r="AE21" s="157" t="n">
        <v>16778.8727438746</v>
      </c>
      <c r="AF21" s="157" t="n">
        <v>23166.3265741198</v>
      </c>
      <c r="AG21" s="157" t="n">
        <v>5445.17104212647</v>
      </c>
      <c r="AH21" s="157" t="n">
        <v>29330.4149163558</v>
      </c>
      <c r="AI21" s="157" t="n">
        <v>6646.19206610904</v>
      </c>
      <c r="AJ21" s="157" t="n">
        <v>17194.9404356696</v>
      </c>
      <c r="AK21" s="158" t="n">
        <v>93689.3578614815</v>
      </c>
      <c r="AL21" s="159" t="n">
        <f aca="false">SUM(AC21:AK21)</f>
        <v>236373.0723262</v>
      </c>
      <c r="AN21" s="156" t="n">
        <v>2010</v>
      </c>
      <c r="AO21" s="157" t="n">
        <v>1819.45806881088</v>
      </c>
      <c r="AP21" s="157" t="n">
        <v>1813.89454098655</v>
      </c>
      <c r="AQ21" s="157" t="n">
        <v>843.947058281497</v>
      </c>
      <c r="AR21" s="157" t="n">
        <v>2405.37214593782</v>
      </c>
      <c r="AS21" s="157" t="n">
        <v>333.151915017717</v>
      </c>
      <c r="AT21" s="157" t="n">
        <v>1589.90086522871</v>
      </c>
      <c r="AU21" s="157" t="n">
        <v>440.751308635596</v>
      </c>
      <c r="AV21" s="157" t="n">
        <v>1267.24658082424</v>
      </c>
      <c r="AW21" s="158" t="n">
        <v>6159.79232871213</v>
      </c>
      <c r="AX21" s="159" t="n">
        <f aca="false">SUM(AO21:AW21)</f>
        <v>16673.5148124352</v>
      </c>
      <c r="AY21" s="175"/>
      <c r="AZ21" s="175"/>
      <c r="BA21" s="175"/>
      <c r="BB21" s="175"/>
      <c r="BC21" s="175"/>
      <c r="BD21" s="175"/>
    </row>
    <row r="22" customFormat="false" ht="12.75" hidden="false" customHeight="false" outlineLevel="0" collapsed="false">
      <c r="B22" s="160" t="s">
        <v>146</v>
      </c>
      <c r="C22" s="161" t="n">
        <v>3885.02001353501</v>
      </c>
      <c r="D22" s="161" t="n">
        <v>3861.44050609391</v>
      </c>
      <c r="E22" s="161" t="n">
        <v>2414.07291993159</v>
      </c>
      <c r="F22" s="161" t="n">
        <v>5241.94542807108</v>
      </c>
      <c r="G22" s="161" t="n">
        <v>947.128492045422</v>
      </c>
      <c r="H22" s="161" t="n">
        <v>5246.41109747974</v>
      </c>
      <c r="I22" s="162" t="n">
        <v>1398.36050207832</v>
      </c>
      <c r="J22" s="162" t="n">
        <v>2955.6606358803</v>
      </c>
      <c r="K22" s="163" t="n">
        <v>17766.6471993826</v>
      </c>
      <c r="L22" s="164" t="n">
        <f aca="false">SUM(C22:K22)</f>
        <v>43716.686794498</v>
      </c>
      <c r="M22" s="165" t="n">
        <f aca="false">(L22-L18)/L18</f>
        <v>0.0535292192143718</v>
      </c>
      <c r="P22" s="160" t="str">
        <f aca="false">EXPT_VL!P22</f>
        <v>2011</v>
      </c>
      <c r="Q22" s="150" t="n">
        <f aca="false">SUM(C70:C73)</f>
        <v>20148.0834790259</v>
      </c>
      <c r="R22" s="150" t="n">
        <f aca="false">SUM(D70:D73)</f>
        <v>19203.9664292045</v>
      </c>
      <c r="S22" s="150" t="n">
        <f aca="false">SUM(E70:E73)</f>
        <v>15032.6789666069</v>
      </c>
      <c r="T22" s="150" t="n">
        <f aca="false">SUM(F70:F73)</f>
        <v>23751.4132588919</v>
      </c>
      <c r="U22" s="150" t="n">
        <f aca="false">SUM(G70:G73)</f>
        <v>5307.72222285218</v>
      </c>
      <c r="V22" s="150" t="n">
        <f aca="false">SUM(H70:H73)</f>
        <v>26074.0810360178</v>
      </c>
      <c r="W22" s="151" t="n">
        <f aca="false">SUM(I70:I73)</f>
        <v>7230.59673034229</v>
      </c>
      <c r="X22" s="151" t="n">
        <f aca="false">SUM(J70:J73)</f>
        <v>16161.4406759491</v>
      </c>
      <c r="Y22" s="163" t="n">
        <f aca="false">SUM(K70:K73)</f>
        <v>86608.7063086057</v>
      </c>
      <c r="Z22" s="164" t="n">
        <f aca="false">SUM(L70:L73)</f>
        <v>219518.689107496</v>
      </c>
      <c r="AB22" s="156" t="n">
        <v>2011</v>
      </c>
      <c r="AC22" s="157" t="n">
        <v>22908.8518704665</v>
      </c>
      <c r="AD22" s="157" t="n">
        <v>22171.713174399</v>
      </c>
      <c r="AE22" s="157" t="n">
        <v>16113.4604828318</v>
      </c>
      <c r="AF22" s="157" t="n">
        <v>27281.066570722</v>
      </c>
      <c r="AG22" s="157" t="n">
        <v>5737.86067103799</v>
      </c>
      <c r="AH22" s="157" t="n">
        <v>27928.2701258959</v>
      </c>
      <c r="AI22" s="157" t="n">
        <v>7939.36551859792</v>
      </c>
      <c r="AJ22" s="157" t="n">
        <v>17855.5551098717</v>
      </c>
      <c r="AK22" s="158" t="n">
        <v>102082.446608088</v>
      </c>
      <c r="AL22" s="159" t="n">
        <f aca="false">SUM(AC22:AK22)</f>
        <v>250018.590131911</v>
      </c>
      <c r="AN22" s="156" t="n">
        <v>2011</v>
      </c>
      <c r="AO22" s="157" t="n">
        <v>2760.76839144057</v>
      </c>
      <c r="AP22" s="157" t="n">
        <v>2967.74674519446</v>
      </c>
      <c r="AQ22" s="157" t="n">
        <v>1080.78151622493</v>
      </c>
      <c r="AR22" s="157" t="n">
        <v>3376.81727170029</v>
      </c>
      <c r="AS22" s="157" t="n">
        <v>430.138448185802</v>
      </c>
      <c r="AT22" s="157" t="n">
        <v>1854.18908987808</v>
      </c>
      <c r="AU22" s="157" t="n">
        <v>708.768788255625</v>
      </c>
      <c r="AV22" s="157" t="n">
        <v>1694.11443392262</v>
      </c>
      <c r="AW22" s="158" t="n">
        <v>8395.97960926986</v>
      </c>
      <c r="AX22" s="159" t="n">
        <f aca="false">SUM(AO22:AW22)</f>
        <v>23269.3042940722</v>
      </c>
      <c r="AY22" s="175"/>
      <c r="AZ22" s="175"/>
      <c r="BA22" s="175"/>
      <c r="BB22" s="175"/>
      <c r="BC22" s="175"/>
      <c r="BD22" s="175"/>
    </row>
    <row r="23" customFormat="false" ht="12.75" hidden="false" customHeight="false" outlineLevel="0" collapsed="false">
      <c r="B23" s="160" t="s">
        <v>148</v>
      </c>
      <c r="C23" s="161" t="n">
        <v>3952.49554039159</v>
      </c>
      <c r="D23" s="161" t="n">
        <v>4135.90219210703</v>
      </c>
      <c r="E23" s="161" t="n">
        <v>2408.2683715149</v>
      </c>
      <c r="F23" s="161" t="n">
        <v>5094.73994707427</v>
      </c>
      <c r="G23" s="161" t="n">
        <v>907.257914768481</v>
      </c>
      <c r="H23" s="161" t="n">
        <v>5579.26076563419</v>
      </c>
      <c r="I23" s="162" t="n">
        <v>1352.08036549532</v>
      </c>
      <c r="J23" s="162" t="n">
        <v>3086.48808982132</v>
      </c>
      <c r="K23" s="163" t="n">
        <v>17938.4496919069</v>
      </c>
      <c r="L23" s="164" t="n">
        <f aca="false">SUM(C23:K23)</f>
        <v>44454.942878714</v>
      </c>
      <c r="M23" s="165" t="n">
        <f aca="false">(L23-L19)/L19</f>
        <v>0.0805272528475874</v>
      </c>
      <c r="P23" s="160" t="str">
        <f aca="false">EXPT_VL!P23</f>
        <v>2012</v>
      </c>
      <c r="Q23" s="166" t="n">
        <f aca="false">SUM(C74:C77)</f>
        <v>19337.6998453368</v>
      </c>
      <c r="R23" s="166" t="n">
        <f aca="false">SUM(D74:D77)</f>
        <v>18214.5516421477</v>
      </c>
      <c r="S23" s="166" t="n">
        <f aca="false">SUM(E74:E77)</f>
        <v>15944.7797382193</v>
      </c>
      <c r="T23" s="166" t="n">
        <f aca="false">SUM(F74:F77)</f>
        <v>22340.6579637844</v>
      </c>
      <c r="U23" s="166" t="n">
        <f aca="false">SUM(G74:G77)</f>
        <v>5505.92839497828</v>
      </c>
      <c r="V23" s="166" t="n">
        <f aca="false">SUM(H74:H77)</f>
        <v>24202.8206810366</v>
      </c>
      <c r="W23" s="166" t="n">
        <f aca="false">SUM(I74:I77)</f>
        <v>6708.88974418702</v>
      </c>
      <c r="X23" s="166" t="n">
        <f aca="false">SUM(J74:J77)</f>
        <v>14177.4611708985</v>
      </c>
      <c r="Y23" s="167" t="n">
        <f aca="false">SUM(K74:K77)</f>
        <v>83653.4012989628</v>
      </c>
      <c r="Z23" s="168" t="n">
        <f aca="false">SUM(L74:L77)</f>
        <v>210086.190479551</v>
      </c>
      <c r="AB23" s="156" t="n">
        <v>2012</v>
      </c>
      <c r="AC23" s="157" t="n">
        <v>22536.8041862635</v>
      </c>
      <c r="AD23" s="157" t="n">
        <v>21339.2056441313</v>
      </c>
      <c r="AE23" s="157" t="n">
        <v>17149.380245393</v>
      </c>
      <c r="AF23" s="157" t="n">
        <v>27179.7677266709</v>
      </c>
      <c r="AG23" s="157" t="n">
        <v>5975.76826880283</v>
      </c>
      <c r="AH23" s="157" t="n">
        <v>26283.1098852386</v>
      </c>
      <c r="AI23" s="157" t="n">
        <v>7506.90660719727</v>
      </c>
      <c r="AJ23" s="157" t="n">
        <v>15980.9577236111</v>
      </c>
      <c r="AK23" s="158" t="n">
        <v>98561.9126379991</v>
      </c>
      <c r="AL23" s="159" t="n">
        <f aca="false">SUM(AC23:AK23)</f>
        <v>242513.812925308</v>
      </c>
      <c r="AN23" s="156" t="n">
        <v>2012</v>
      </c>
      <c r="AO23" s="157" t="n">
        <v>3199.1043409267</v>
      </c>
      <c r="AP23" s="157" t="n">
        <v>3124.65400198361</v>
      </c>
      <c r="AQ23" s="157" t="n">
        <v>1204.60050717376</v>
      </c>
      <c r="AR23" s="157" t="n">
        <v>3631.62923996987</v>
      </c>
      <c r="AS23" s="157" t="n">
        <v>469.839873824561</v>
      </c>
      <c r="AT23" s="157" t="n">
        <v>2080.28920420196</v>
      </c>
      <c r="AU23" s="157" t="n">
        <v>798.016863010248</v>
      </c>
      <c r="AV23" s="157" t="n">
        <v>1803.4965527126</v>
      </c>
      <c r="AW23" s="158" t="n">
        <v>9407.10211776595</v>
      </c>
      <c r="AX23" s="159" t="n">
        <f aca="false">SUM(AO23:AW23)</f>
        <v>25718.7327015693</v>
      </c>
      <c r="AY23" s="175"/>
      <c r="AZ23" s="175"/>
      <c r="BA23" s="175"/>
      <c r="BB23" s="175"/>
      <c r="BC23" s="175"/>
      <c r="BD23" s="175"/>
    </row>
    <row r="24" customFormat="false" ht="12.75" hidden="false" customHeight="false" outlineLevel="0" collapsed="false">
      <c r="B24" s="160" t="s">
        <v>150</v>
      </c>
      <c r="C24" s="161" t="n">
        <v>3956.76586864682</v>
      </c>
      <c r="D24" s="161" t="n">
        <v>4001.54362514269</v>
      </c>
      <c r="E24" s="161" t="n">
        <v>2377.63591632493</v>
      </c>
      <c r="F24" s="161" t="n">
        <v>4993.82603360174</v>
      </c>
      <c r="G24" s="161" t="n">
        <v>921.770308672263</v>
      </c>
      <c r="H24" s="161" t="n">
        <v>5836.80414560153</v>
      </c>
      <c r="I24" s="162" t="n">
        <v>1302.11440642748</v>
      </c>
      <c r="J24" s="162" t="n">
        <v>3051.9024999342</v>
      </c>
      <c r="K24" s="163" t="n">
        <v>17363.9749122594</v>
      </c>
      <c r="L24" s="164" t="n">
        <f aca="false">SUM(C24:K24)</f>
        <v>43806.337716611</v>
      </c>
      <c r="M24" s="165" t="n">
        <f aca="false">(L24-L20)/L20</f>
        <v>0.079123444900635</v>
      </c>
      <c r="P24" s="160" t="n">
        <f aca="false">EXPT_VL!P24</f>
        <v>2013</v>
      </c>
      <c r="Q24" s="161" t="n">
        <f aca="false">SUM(C78:C81)</f>
        <v>18936.9574612957</v>
      </c>
      <c r="R24" s="161" t="n">
        <f aca="false">SUM(D78:D81)</f>
        <v>17554.5996858197</v>
      </c>
      <c r="S24" s="161" t="n">
        <f aca="false">SUM(E78:E81)</f>
        <v>14160.515677519</v>
      </c>
      <c r="T24" s="161" t="n">
        <f aca="false">SUM(F78:F81)</f>
        <v>23894.5311381951</v>
      </c>
      <c r="U24" s="161" t="n">
        <f aca="false">SUM(G78:G81)</f>
        <v>5624.02931132933</v>
      </c>
      <c r="V24" s="161" t="n">
        <f aca="false">SUM(H78:H81)</f>
        <v>22221.3489729708</v>
      </c>
      <c r="W24" s="162" t="n">
        <f aca="false">SUM(I78:I81)</f>
        <v>5775.09648352377</v>
      </c>
      <c r="X24" s="162" t="n">
        <f aca="false">SUM(J78:J81)</f>
        <v>13049.8595316097</v>
      </c>
      <c r="Y24" s="163" t="n">
        <f aca="false">SUM(K78:K81)</f>
        <v>81661.067681302</v>
      </c>
      <c r="Z24" s="164" t="n">
        <f aca="false">SUM(L78:L81)</f>
        <v>202878.005943565</v>
      </c>
      <c r="AB24" s="156" t="n">
        <v>2013</v>
      </c>
      <c r="AC24" s="157" t="n">
        <v>21800.6926013475</v>
      </c>
      <c r="AD24" s="157" t="n">
        <v>20854.5325737183</v>
      </c>
      <c r="AE24" s="157" t="n">
        <v>15261.5083301087</v>
      </c>
      <c r="AF24" s="157" t="n">
        <v>27379.9297468469</v>
      </c>
      <c r="AG24" s="157" t="n">
        <v>6033.42069436498</v>
      </c>
      <c r="AH24" s="157" t="n">
        <v>24217.3425669948</v>
      </c>
      <c r="AI24" s="157" t="n">
        <v>6490.92489798136</v>
      </c>
      <c r="AJ24" s="157" t="n">
        <v>14662.406725654</v>
      </c>
      <c r="AK24" s="158" t="n">
        <v>95974.2582805427</v>
      </c>
      <c r="AL24" s="159" t="n">
        <f aca="false">SUM(AC24:AK24)</f>
        <v>232675.016417559</v>
      </c>
      <c r="AN24" s="156" t="n">
        <v>2013</v>
      </c>
      <c r="AO24" s="157" t="n">
        <v>2863.73514005172</v>
      </c>
      <c r="AP24" s="157" t="n">
        <v>3299.93288789859</v>
      </c>
      <c r="AQ24" s="157" t="n">
        <v>1100.99265258967</v>
      </c>
      <c r="AR24" s="157" t="n">
        <v>3294.41052820709</v>
      </c>
      <c r="AS24" s="157" t="n">
        <v>409.391383035641</v>
      </c>
      <c r="AT24" s="157" t="n">
        <v>1995.99359402401</v>
      </c>
      <c r="AU24" s="157" t="n">
        <v>715.828414457593</v>
      </c>
      <c r="AV24" s="157" t="n">
        <v>1612.54719404428</v>
      </c>
      <c r="AW24" s="158" t="n">
        <v>8729.08219616158</v>
      </c>
      <c r="AX24" s="159" t="n">
        <f aca="false">SUM(AO24:AW24)</f>
        <v>24021.9139904702</v>
      </c>
      <c r="AY24" s="175"/>
      <c r="AZ24" s="175"/>
      <c r="BA24" s="175"/>
      <c r="BB24" s="175"/>
      <c r="BC24" s="175"/>
      <c r="BD24" s="175"/>
    </row>
    <row r="25" customFormat="false" ht="12.75" hidden="false" customHeight="false" outlineLevel="0" collapsed="false">
      <c r="B25" s="160" t="s">
        <v>151</v>
      </c>
      <c r="C25" s="161" t="n">
        <v>4150.56080561909</v>
      </c>
      <c r="D25" s="161" t="n">
        <v>3923.34140632589</v>
      </c>
      <c r="E25" s="161" t="n">
        <v>2664.80582708309</v>
      </c>
      <c r="F25" s="161" t="n">
        <v>5244.28687808419</v>
      </c>
      <c r="G25" s="161" t="n">
        <v>965.211209075351</v>
      </c>
      <c r="H25" s="161" t="n">
        <v>6070.51278597585</v>
      </c>
      <c r="I25" s="162" t="n">
        <v>1419.85734293747</v>
      </c>
      <c r="J25" s="162" t="n">
        <v>3034.50146002293</v>
      </c>
      <c r="K25" s="163" t="n">
        <v>17974.9752395132</v>
      </c>
      <c r="L25" s="164" t="n">
        <f aca="false">SUM(C25:K25)</f>
        <v>45448.0529546371</v>
      </c>
      <c r="M25" s="165" t="n">
        <f aca="false">(L25-L21)/L21</f>
        <v>0.10669876168172</v>
      </c>
      <c r="P25" s="160" t="n">
        <f aca="false">EXPT_VL!P25</f>
        <v>2014</v>
      </c>
      <c r="Q25" s="166" t="n">
        <f aca="false">SUM(C82:C85)</f>
        <v>16777.9332183165</v>
      </c>
      <c r="R25" s="166" t="n">
        <f aca="false">SUM(D82:D85)</f>
        <v>14798.1760201516</v>
      </c>
      <c r="S25" s="166" t="n">
        <f aca="false">SUM(E82:E85)</f>
        <v>13730.8770237532</v>
      </c>
      <c r="T25" s="166" t="n">
        <f aca="false">SUM(F82:F85)</f>
        <v>24928.8400753693</v>
      </c>
      <c r="U25" s="166" t="n">
        <f aca="false">SUM(G82:G85)</f>
        <v>5487.44290721649</v>
      </c>
      <c r="V25" s="166" t="n">
        <f aca="false">SUM(H82:H85)</f>
        <v>23541.0351828895</v>
      </c>
      <c r="W25" s="166" t="n">
        <f aca="false">SUM(I82:I85)</f>
        <v>5740.05502726097</v>
      </c>
      <c r="X25" s="166" t="n">
        <f aca="false">SUM(J82:J85)</f>
        <v>12885.9268874613</v>
      </c>
      <c r="Y25" s="167" t="n">
        <f aca="false">SUM(K82:K85)</f>
        <v>78675.8225030687</v>
      </c>
      <c r="Z25" s="168" t="n">
        <f aca="false">SUM(L82:L85)</f>
        <v>196566.108845488</v>
      </c>
      <c r="AB25" s="156" t="n">
        <v>2014</v>
      </c>
      <c r="AC25" s="157" t="n">
        <v>19931.5585205851</v>
      </c>
      <c r="AD25" s="157" t="n">
        <v>18226.2628511131</v>
      </c>
      <c r="AE25" s="157" t="n">
        <v>14909.8495878182</v>
      </c>
      <c r="AF25" s="157" t="n">
        <v>23485.8366839343</v>
      </c>
      <c r="AG25" s="157" t="n">
        <v>5928.35924531247</v>
      </c>
      <c r="AH25" s="157" t="n">
        <v>25684.5804581061</v>
      </c>
      <c r="AI25" s="157" t="n">
        <v>6576.88280270101</v>
      </c>
      <c r="AJ25" s="157" t="n">
        <v>14787.4726827473</v>
      </c>
      <c r="AK25" s="158" t="n">
        <v>99195.7469703355</v>
      </c>
      <c r="AL25" s="159" t="n">
        <f aca="false">SUM(AC25:AK25)</f>
        <v>228726.549802653</v>
      </c>
      <c r="AN25" s="156" t="n">
        <v>2014</v>
      </c>
      <c r="AO25" s="157" t="n">
        <v>3153.6253022686</v>
      </c>
      <c r="AP25" s="157" t="n">
        <v>3428.08683096145</v>
      </c>
      <c r="AQ25" s="157" t="n">
        <v>1178.97256406507</v>
      </c>
      <c r="AR25" s="157" t="n">
        <v>3526.16418473523</v>
      </c>
      <c r="AS25" s="157" t="n">
        <v>440.916338095973</v>
      </c>
      <c r="AT25" s="157" t="n">
        <v>2143.54527521667</v>
      </c>
      <c r="AU25" s="157" t="n">
        <v>836.827775440031</v>
      </c>
      <c r="AV25" s="157" t="n">
        <v>1901.545795286</v>
      </c>
      <c r="AW25" s="158" t="n">
        <v>9810.70186383544</v>
      </c>
      <c r="AX25" s="159" t="n">
        <f aca="false">SUM(AO25:AW25)</f>
        <v>26420.3859299044</v>
      </c>
      <c r="AY25" s="175"/>
      <c r="AZ25" s="175"/>
      <c r="BA25" s="175"/>
      <c r="BB25" s="175"/>
      <c r="BC25" s="175"/>
      <c r="BD25" s="175"/>
    </row>
    <row r="26" customFormat="false" ht="12.75" hidden="false" customHeight="false" outlineLevel="0" collapsed="false">
      <c r="B26" s="160" t="s">
        <v>152</v>
      </c>
      <c r="C26" s="169" t="n">
        <v>4404.13300166837</v>
      </c>
      <c r="D26" s="169" t="n">
        <v>4350.79040057824</v>
      </c>
      <c r="E26" s="169" t="n">
        <v>2628.77189264248</v>
      </c>
      <c r="F26" s="169" t="n">
        <v>5289.45759952424</v>
      </c>
      <c r="G26" s="169" t="n">
        <v>1518.904364213</v>
      </c>
      <c r="H26" s="169" t="n">
        <v>6067.1580086056</v>
      </c>
      <c r="I26" s="166" t="n">
        <v>1760.2433395298</v>
      </c>
      <c r="J26" s="166" t="n">
        <v>3546.92645351145</v>
      </c>
      <c r="K26" s="167" t="n">
        <v>18984.4227481624</v>
      </c>
      <c r="L26" s="168" t="n">
        <f aca="false">SUM(C26:K26)</f>
        <v>48550.8078084356</v>
      </c>
      <c r="M26" s="170" t="n">
        <f aca="false">(L26-L22)/L22</f>
        <v>0.110578393935975</v>
      </c>
      <c r="P26" s="160" t="str">
        <f aca="false">EXPT_VL!P26</f>
        <v>2015</v>
      </c>
      <c r="Q26" s="161" t="n">
        <f aca="false">SUM(C86:C89)</f>
        <v>16276.0748123532</v>
      </c>
      <c r="R26" s="161" t="n">
        <f aca="false">SUM(D86:D89)</f>
        <v>17214.0310430512</v>
      </c>
      <c r="S26" s="161" t="n">
        <f aca="false">SUM(E86:E89)</f>
        <v>15297.2731854533</v>
      </c>
      <c r="T26" s="161" t="n">
        <f aca="false">SUM(F86:F89)</f>
        <v>21619.7375403555</v>
      </c>
      <c r="U26" s="161" t="n">
        <f aca="false">SUM(G86:G89)</f>
        <v>5172.33427996445</v>
      </c>
      <c r="V26" s="161" t="n">
        <f aca="false">SUM(H86:H89)</f>
        <v>21173.8007572152</v>
      </c>
      <c r="W26" s="161" t="n">
        <f aca="false">SUM(I86:I89)</f>
        <v>6703.10256456058</v>
      </c>
      <c r="X26" s="161" t="n">
        <f aca="false">SUM(J86:J89)</f>
        <v>14284.9111370329</v>
      </c>
      <c r="Y26" s="163" t="n">
        <f aca="false">SUM(K86:K89)</f>
        <v>79640.971874216</v>
      </c>
      <c r="Z26" s="164" t="n">
        <f aca="false">SUM(L86:L89)</f>
        <v>197382.237194202</v>
      </c>
      <c r="AB26" s="156" t="n">
        <v>2015</v>
      </c>
      <c r="AC26" s="157" t="n">
        <v>19384.3303867949</v>
      </c>
      <c r="AD26" s="157" t="n">
        <v>20343.424533616</v>
      </c>
      <c r="AE26" s="157" t="n">
        <v>16521.1315327821</v>
      </c>
      <c r="AF26" s="157" t="n">
        <v>24729.3965879477</v>
      </c>
      <c r="AG26" s="157" t="n">
        <v>5659.78332154191</v>
      </c>
      <c r="AH26" s="157" t="n">
        <v>25226.1934968601</v>
      </c>
      <c r="AI26" s="157" t="n">
        <v>7744.24202302998</v>
      </c>
      <c r="AJ26" s="157" t="n">
        <v>16519.9639342117</v>
      </c>
      <c r="AK26" s="158" t="n">
        <v>97376.3282473214</v>
      </c>
      <c r="AL26" s="159" t="n">
        <f aca="false">SUM(AC26:AK26)</f>
        <v>233504.794064106</v>
      </c>
      <c r="AN26" s="156" t="n">
        <v>2015</v>
      </c>
      <c r="AO26" s="157" t="n">
        <v>3108.25557444163</v>
      </c>
      <c r="AP26" s="157" t="n">
        <v>3129.3934905648</v>
      </c>
      <c r="AQ26" s="157" t="n">
        <v>1223.85834732886</v>
      </c>
      <c r="AR26" s="157" t="n">
        <v>3734.0508740993</v>
      </c>
      <c r="AS26" s="157" t="n">
        <v>487.449041577458</v>
      </c>
      <c r="AT26" s="157" t="n">
        <v>4052.39273964491</v>
      </c>
      <c r="AU26" s="157" t="n">
        <v>1041.1394584694</v>
      </c>
      <c r="AV26" s="157" t="n">
        <v>2235.05279717881</v>
      </c>
      <c r="AW26" s="158" t="n">
        <v>10407.8619820377</v>
      </c>
      <c r="AX26" s="159" t="n">
        <f aca="false">SUM(AO26:AW26)</f>
        <v>29419.4543053429</v>
      </c>
      <c r="AY26" s="175"/>
      <c r="AZ26" s="175"/>
      <c r="BA26" s="175"/>
      <c r="BB26" s="175"/>
      <c r="BC26" s="175"/>
      <c r="BD26" s="175"/>
    </row>
    <row r="27" customFormat="false" ht="12.75" hidden="false" customHeight="false" outlineLevel="0" collapsed="false">
      <c r="B27" s="160" t="s">
        <v>154</v>
      </c>
      <c r="C27" s="169" t="n">
        <v>4540.70187686227</v>
      </c>
      <c r="D27" s="169" t="n">
        <v>3852.5513787912</v>
      </c>
      <c r="E27" s="169" t="n">
        <v>2805.7261599277</v>
      </c>
      <c r="F27" s="169" t="n">
        <v>5571.99073189754</v>
      </c>
      <c r="G27" s="169" t="n">
        <v>1446.81610640659</v>
      </c>
      <c r="H27" s="169" t="n">
        <v>6464.59070954164</v>
      </c>
      <c r="I27" s="166" t="n">
        <v>1872.12570451789</v>
      </c>
      <c r="J27" s="166" t="n">
        <v>3503.66502502164</v>
      </c>
      <c r="K27" s="167" t="n">
        <v>19957.7789536166</v>
      </c>
      <c r="L27" s="168" t="n">
        <f aca="false">SUM(C27:K27)</f>
        <v>50015.9466465831</v>
      </c>
      <c r="M27" s="170" t="n">
        <f aca="false">(L27-L23)/L23</f>
        <v>0.125093035954205</v>
      </c>
      <c r="P27" s="160" t="str">
        <f aca="false">EXPT_VL!P27</f>
        <v>2016</v>
      </c>
      <c r="Q27" s="166" t="n">
        <f aca="false">SUM(C90:C93)</f>
        <v>16100.8231719552</v>
      </c>
      <c r="R27" s="166" t="n">
        <f aca="false">SUM(D90:D93)</f>
        <v>17568.5305454829</v>
      </c>
      <c r="S27" s="166" t="n">
        <f aca="false">SUM(E90:E93)</f>
        <v>14372.3634103218</v>
      </c>
      <c r="T27" s="166" t="n">
        <f aca="false">SUM(F90:F93)</f>
        <v>23845.3995984561</v>
      </c>
      <c r="U27" s="166" t="n">
        <f aca="false">SUM(G90:G93)</f>
        <v>4719.19274446186</v>
      </c>
      <c r="V27" s="166" t="n">
        <f aca="false">SUM(H90:H93)</f>
        <v>20504.4187905153</v>
      </c>
      <c r="W27" s="166" t="n">
        <f aca="false">SUM(I90:I93)</f>
        <v>6047.97606374415</v>
      </c>
      <c r="X27" s="166" t="n">
        <f aca="false">SUM(J90:J93)</f>
        <v>14311.022308266</v>
      </c>
      <c r="Y27" s="167" t="n">
        <f aca="false">SUM(K90:K93)</f>
        <v>75126.389993876</v>
      </c>
      <c r="Z27" s="168" t="n">
        <f aca="false">SUM(L90:L93)</f>
        <v>192596.116627079</v>
      </c>
      <c r="AB27" s="156" t="n">
        <v>2016</v>
      </c>
      <c r="AC27" s="157" t="n">
        <v>19152.8105597717</v>
      </c>
      <c r="AD27" s="157" t="n">
        <v>20861.5421895365</v>
      </c>
      <c r="AE27" s="157" t="n">
        <v>15543.5652796808</v>
      </c>
      <c r="AF27" s="157" t="n">
        <v>23085.7558000301</v>
      </c>
      <c r="AG27" s="157" t="n">
        <v>5225.74211851828</v>
      </c>
      <c r="AH27" s="157" t="n">
        <v>24221.5156527069</v>
      </c>
      <c r="AI27" s="157" t="n">
        <v>6896.90172025083</v>
      </c>
      <c r="AJ27" s="157" t="n">
        <v>16535.1035824199</v>
      </c>
      <c r="AK27" s="158" t="n">
        <v>94856.3749769443</v>
      </c>
      <c r="AL27" s="159" t="n">
        <f aca="false">SUM(AC27:AK27)</f>
        <v>226379.311879859</v>
      </c>
      <c r="AN27" s="156" t="n">
        <v>2016</v>
      </c>
      <c r="AO27" s="157" t="n">
        <v>3051.98738781649</v>
      </c>
      <c r="AP27" s="157" t="n">
        <v>3293.01164405365</v>
      </c>
      <c r="AQ27" s="157" t="n">
        <v>1171.201869359</v>
      </c>
      <c r="AR27" s="157" t="n">
        <v>3181.56158929371</v>
      </c>
      <c r="AS27" s="157" t="n">
        <v>506.549374056415</v>
      </c>
      <c r="AT27" s="157" t="n">
        <v>3717.09686219159</v>
      </c>
      <c r="AU27" s="157" t="n">
        <v>848.925656506674</v>
      </c>
      <c r="AV27" s="157" t="n">
        <v>2224.08127415388</v>
      </c>
      <c r="AW27" s="158" t="n">
        <v>9740.80353160451</v>
      </c>
      <c r="AX27" s="159" t="n">
        <f aca="false">SUM(AO27:AW27)</f>
        <v>27735.2191890359</v>
      </c>
      <c r="AY27" s="175"/>
      <c r="AZ27" s="175"/>
      <c r="BA27" s="175"/>
      <c r="BB27" s="175"/>
      <c r="BC27" s="175"/>
      <c r="BD27" s="175"/>
    </row>
    <row r="28" customFormat="false" ht="12.75" hidden="false" customHeight="false" outlineLevel="0" collapsed="false">
      <c r="B28" s="160" t="s">
        <v>156</v>
      </c>
      <c r="C28" s="169" t="n">
        <v>4459.04516193278</v>
      </c>
      <c r="D28" s="169" t="n">
        <v>4046.87018248486</v>
      </c>
      <c r="E28" s="169" t="n">
        <v>2706.88529642913</v>
      </c>
      <c r="F28" s="169" t="n">
        <v>5446.55652375861</v>
      </c>
      <c r="G28" s="169" t="n">
        <v>1526.7656769317</v>
      </c>
      <c r="H28" s="169" t="n">
        <v>6247.52039145646</v>
      </c>
      <c r="I28" s="166" t="n">
        <v>1810.01890679104</v>
      </c>
      <c r="J28" s="166" t="n">
        <v>3534.31839863699</v>
      </c>
      <c r="K28" s="167" t="n">
        <v>19255.2213545409</v>
      </c>
      <c r="L28" s="168" t="n">
        <f aca="false">SUM(C28:K28)</f>
        <v>49033.2018929625</v>
      </c>
      <c r="M28" s="170" t="n">
        <f aca="false">(L28-L24)/L24</f>
        <v>0.119317533690325</v>
      </c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</row>
    <row r="29" customFormat="false" ht="12.75" hidden="false" customHeight="false" outlineLevel="0" collapsed="false">
      <c r="B29" s="160" t="s">
        <v>157</v>
      </c>
      <c r="C29" s="169" t="n">
        <v>4466.43985723432</v>
      </c>
      <c r="D29" s="169" t="n">
        <v>3992.06798979861</v>
      </c>
      <c r="E29" s="169" t="n">
        <v>2724.89862529334</v>
      </c>
      <c r="F29" s="169" t="n">
        <v>5380.3859639575</v>
      </c>
      <c r="G29" s="169" t="n">
        <v>1393.60182123532</v>
      </c>
      <c r="H29" s="169" t="n">
        <v>6244.38177538907</v>
      </c>
      <c r="I29" s="166" t="n">
        <v>1857.56844831287</v>
      </c>
      <c r="J29" s="166" t="n">
        <v>3349.98204873287</v>
      </c>
      <c r="K29" s="167" t="n">
        <v>19603.4330677133</v>
      </c>
      <c r="L29" s="168" t="n">
        <f aca="false">SUM(C29:K29)</f>
        <v>49012.7595976672</v>
      </c>
      <c r="M29" s="170" t="n">
        <f aca="false">(L29-L25)/L25</f>
        <v>0.0784347493739308</v>
      </c>
      <c r="O29" s="171" t="s">
        <v>158</v>
      </c>
      <c r="P29" s="160" t="s">
        <v>159</v>
      </c>
      <c r="Q29" s="161" t="n">
        <f aca="false">SUM(C96:C99)</f>
        <v>17384.504078835</v>
      </c>
      <c r="R29" s="161" t="n">
        <f aca="false">SUM(D96:D99)</f>
        <v>18801.6093683685</v>
      </c>
      <c r="S29" s="161" t="n">
        <f aca="false">SUM(E96:E99)</f>
        <v>17533.8949478354</v>
      </c>
      <c r="T29" s="161" t="n">
        <f aca="false">SUM(F96:F99)</f>
        <v>24940.2167817533</v>
      </c>
      <c r="U29" s="161" t="n">
        <f aca="false">SUM(G96:G99)</f>
        <v>5443.66803185218</v>
      </c>
      <c r="V29" s="161" t="n">
        <f aca="false">SUM(H96:H99)</f>
        <v>24308.7400118202</v>
      </c>
      <c r="W29" s="161" t="n">
        <f aca="false">SUM(I96:I99)</f>
        <v>6589.0712888724</v>
      </c>
      <c r="X29" s="161" t="n">
        <f aca="false">SUM(J96:J99)</f>
        <v>15357.3022298763</v>
      </c>
      <c r="Y29" s="161" t="n">
        <f aca="false">SUM(K96:K99)</f>
        <v>78998.9337786005</v>
      </c>
      <c r="Z29" s="164" t="n">
        <f aca="false">SUM(L96:L99)</f>
        <v>209357.940517814</v>
      </c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</row>
    <row r="30" customFormat="false" ht="12.75" hidden="false" customHeight="false" outlineLevel="0" collapsed="false">
      <c r="B30" s="160" t="s">
        <v>160</v>
      </c>
      <c r="C30" s="161" t="n">
        <v>4548.85932734722</v>
      </c>
      <c r="D30" s="161" t="n">
        <v>4167.22984687717</v>
      </c>
      <c r="E30" s="161" t="n">
        <v>3008.72922453771</v>
      </c>
      <c r="F30" s="161" t="n">
        <v>5815.66049152747</v>
      </c>
      <c r="G30" s="161" t="n">
        <v>1191.4382843107</v>
      </c>
      <c r="H30" s="161" t="n">
        <v>6493.67799924185</v>
      </c>
      <c r="I30" s="162" t="n">
        <v>1776.45407088781</v>
      </c>
      <c r="J30" s="162" t="n">
        <v>3628.40474581808</v>
      </c>
      <c r="K30" s="163" t="n">
        <v>19815.557063802</v>
      </c>
      <c r="L30" s="164" t="n">
        <f aca="false">SUM(C30:K30)</f>
        <v>50446.01105435</v>
      </c>
      <c r="M30" s="165" t="n">
        <f aca="false">(L30-L26)/L26</f>
        <v>0.0390354626722619</v>
      </c>
      <c r="O30" s="171"/>
      <c r="P30" s="160" t="s">
        <v>161</v>
      </c>
      <c r="Q30" s="166" t="n">
        <f aca="false">SUM(C100:C103)</f>
        <v>18270.5173631331</v>
      </c>
      <c r="R30" s="166" t="n">
        <f aca="false">SUM(D100:D103)</f>
        <v>19498.8405882495</v>
      </c>
      <c r="S30" s="166" t="n">
        <f aca="false">SUM(E100:E103)</f>
        <v>18629.833156211</v>
      </c>
      <c r="T30" s="166" t="n">
        <f aca="false">SUM(F100:F103)</f>
        <v>25509.7414709463</v>
      </c>
      <c r="U30" s="166" t="n">
        <f aca="false">SUM(G100:G103)</f>
        <v>5617.30038906233</v>
      </c>
      <c r="V30" s="166" t="n">
        <f aca="false">SUM(H100:H103)</f>
        <v>25996.2628948079</v>
      </c>
      <c r="W30" s="166" t="n">
        <f aca="false">SUM(I100:I103)</f>
        <v>6622.46477661765</v>
      </c>
      <c r="X30" s="166" t="n">
        <f aca="false">SUM(J100:J103)</f>
        <v>15509.8699047642</v>
      </c>
      <c r="Y30" s="167" t="n">
        <f aca="false">SUM(K100:K103)</f>
        <v>81712.628403625</v>
      </c>
      <c r="Z30" s="168" t="n">
        <f aca="false">SUM(L100:L103)</f>
        <v>217367.458947417</v>
      </c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</row>
    <row r="31" customFormat="false" ht="12.75" hidden="false" customHeight="false" outlineLevel="0" collapsed="false">
      <c r="B31" s="160" t="s">
        <v>162</v>
      </c>
      <c r="C31" s="161" t="n">
        <v>4649.22445476376</v>
      </c>
      <c r="D31" s="161" t="n">
        <v>4173.79820551583</v>
      </c>
      <c r="E31" s="161" t="n">
        <v>3119.62990737227</v>
      </c>
      <c r="F31" s="161" t="n">
        <v>6030.50268826864</v>
      </c>
      <c r="G31" s="161" t="n">
        <v>1245.24352660259</v>
      </c>
      <c r="H31" s="161" t="n">
        <v>6740.35945603749</v>
      </c>
      <c r="I31" s="162" t="n">
        <v>1849.46141362765</v>
      </c>
      <c r="J31" s="162" t="n">
        <v>3914.10457363507</v>
      </c>
      <c r="K31" s="163" t="n">
        <v>20271.0358071545</v>
      </c>
      <c r="L31" s="164" t="n">
        <f aca="false">SUM(C31:K31)</f>
        <v>51993.3600329779</v>
      </c>
      <c r="M31" s="165" t="n">
        <f aca="false">(L31-L27)/L27</f>
        <v>0.0395356585044233</v>
      </c>
      <c r="Q31" s="110"/>
      <c r="R31" s="110"/>
      <c r="S31" s="110"/>
      <c r="T31" s="110"/>
      <c r="U31" s="110"/>
      <c r="V31" s="110"/>
      <c r="W31" s="110"/>
      <c r="X31" s="110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</row>
    <row r="32" customFormat="false" ht="12.75" hidden="false" customHeight="false" outlineLevel="0" collapsed="false">
      <c r="B32" s="160" t="s">
        <v>163</v>
      </c>
      <c r="C32" s="161" t="n">
        <v>4441.60148151385</v>
      </c>
      <c r="D32" s="161" t="n">
        <v>4266.68136730505</v>
      </c>
      <c r="E32" s="161" t="n">
        <v>2861.46396540793</v>
      </c>
      <c r="F32" s="161" t="n">
        <v>5844.8801222165</v>
      </c>
      <c r="G32" s="161" t="n">
        <v>1309.66278755468</v>
      </c>
      <c r="H32" s="161" t="n">
        <v>6500.55858058615</v>
      </c>
      <c r="I32" s="162" t="n">
        <v>1668.76735107258</v>
      </c>
      <c r="J32" s="162" t="n">
        <v>3537.35723940117</v>
      </c>
      <c r="K32" s="163" t="n">
        <v>19859.0288758957</v>
      </c>
      <c r="L32" s="164" t="n">
        <f aca="false">SUM(C32:K32)</f>
        <v>50290.0017709536</v>
      </c>
      <c r="M32" s="165" t="n">
        <f aca="false">(L32-L28)/L28</f>
        <v>0.0256316093885659</v>
      </c>
      <c r="Q32" s="110"/>
      <c r="R32" s="110"/>
      <c r="S32" s="110"/>
      <c r="T32" s="110"/>
      <c r="U32" s="110"/>
      <c r="V32" s="110"/>
      <c r="W32" s="110"/>
      <c r="X32" s="110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</row>
    <row r="33" customFormat="false" ht="12.75" hidden="false" customHeight="false" outlineLevel="0" collapsed="false">
      <c r="B33" s="160" t="s">
        <v>164</v>
      </c>
      <c r="C33" s="161" t="n">
        <v>4702.64199753555</v>
      </c>
      <c r="D33" s="161" t="n">
        <v>4398.61727390739</v>
      </c>
      <c r="E33" s="161" t="n">
        <v>2970.70753211626</v>
      </c>
      <c r="F33" s="161" t="n">
        <v>5846.31162132049</v>
      </c>
      <c r="G33" s="161" t="n">
        <v>1305.79297971479</v>
      </c>
      <c r="H33" s="161" t="n">
        <v>6534.95556005634</v>
      </c>
      <c r="I33" s="162" t="n">
        <v>1691.07761405579</v>
      </c>
      <c r="J33" s="162" t="n">
        <v>3436.36178645489</v>
      </c>
      <c r="K33" s="163" t="n">
        <v>19653.0602405156</v>
      </c>
      <c r="L33" s="164" t="n">
        <f aca="false">SUM(C33:K33)</f>
        <v>50539.5266056771</v>
      </c>
      <c r="M33" s="165" t="n">
        <f aca="false">(L33-L29)/L29</f>
        <v>0.0311503988051835</v>
      </c>
      <c r="Q33" s="110"/>
      <c r="R33" s="110"/>
      <c r="S33" s="110"/>
      <c r="T33" s="110"/>
      <c r="U33" s="110"/>
      <c r="V33" s="110"/>
      <c r="W33" s="110"/>
      <c r="X33" s="110"/>
    </row>
    <row r="34" customFormat="false" ht="12.75" hidden="false" customHeight="false" outlineLevel="0" collapsed="false">
      <c r="B34" s="160" t="s">
        <v>165</v>
      </c>
      <c r="C34" s="169" t="n">
        <v>5057.59083290346</v>
      </c>
      <c r="D34" s="169" t="n">
        <v>4085.98842851982</v>
      </c>
      <c r="E34" s="169" t="n">
        <v>2549.30241031795</v>
      </c>
      <c r="F34" s="169" t="n">
        <v>5884.65980732804</v>
      </c>
      <c r="G34" s="169" t="n">
        <v>1101.67776727117</v>
      </c>
      <c r="H34" s="169" t="n">
        <v>6325.72533854799</v>
      </c>
      <c r="I34" s="166" t="n">
        <v>1841.12397227198</v>
      </c>
      <c r="J34" s="166" t="n">
        <v>3864.15113869828</v>
      </c>
      <c r="K34" s="167" t="n">
        <v>19360.8442937887</v>
      </c>
      <c r="L34" s="168" t="n">
        <f aca="false">SUM(C34:K34)</f>
        <v>50071.0639896474</v>
      </c>
      <c r="M34" s="170" t="n">
        <f aca="false">(L34-L30)/L30</f>
        <v>-0.00743264049755311</v>
      </c>
      <c r="Q34" s="110"/>
      <c r="R34" s="110"/>
      <c r="S34" s="110"/>
      <c r="T34" s="110"/>
      <c r="U34" s="110"/>
      <c r="V34" s="110"/>
      <c r="W34" s="110"/>
      <c r="X34" s="110"/>
    </row>
    <row r="35" customFormat="false" ht="12.75" hidden="false" customHeight="false" outlineLevel="0" collapsed="false">
      <c r="B35" s="160" t="s">
        <v>166</v>
      </c>
      <c r="C35" s="169" t="n">
        <v>5109.275810358</v>
      </c>
      <c r="D35" s="169" t="n">
        <v>4156.50061742746</v>
      </c>
      <c r="E35" s="169" t="n">
        <v>2496.45238057573</v>
      </c>
      <c r="F35" s="169" t="n">
        <v>6074.52498466552</v>
      </c>
      <c r="G35" s="169" t="n">
        <v>1132.47791629031</v>
      </c>
      <c r="H35" s="169" t="n">
        <v>6711.16379751366</v>
      </c>
      <c r="I35" s="166" t="n">
        <v>1840.91500249763</v>
      </c>
      <c r="J35" s="166" t="n">
        <v>3872.96291803505</v>
      </c>
      <c r="K35" s="167" t="n">
        <v>19522.0346658455</v>
      </c>
      <c r="L35" s="168" t="n">
        <f aca="false">SUM(C35:K35)</f>
        <v>50916.3080932088</v>
      </c>
      <c r="M35" s="170" t="n">
        <f aca="false">(L35-L31)/L31</f>
        <v>-0.0207151824595655</v>
      </c>
      <c r="Q35" s="110"/>
      <c r="R35" s="110"/>
      <c r="S35" s="110"/>
      <c r="T35" s="110"/>
      <c r="U35" s="110"/>
      <c r="V35" s="110"/>
      <c r="W35" s="110"/>
      <c r="X35" s="110"/>
    </row>
    <row r="36" customFormat="false" ht="12.75" hidden="false" customHeight="false" outlineLevel="0" collapsed="false">
      <c r="B36" s="160" t="s">
        <v>167</v>
      </c>
      <c r="C36" s="169" t="n">
        <v>5231.23858134189</v>
      </c>
      <c r="D36" s="169" t="n">
        <v>4058.18565587254</v>
      </c>
      <c r="E36" s="169" t="n">
        <v>2698.71039048771</v>
      </c>
      <c r="F36" s="169" t="n">
        <v>5947.05136157116</v>
      </c>
      <c r="G36" s="169" t="n">
        <v>1088.59709288578</v>
      </c>
      <c r="H36" s="169" t="n">
        <v>6386.96737637646</v>
      </c>
      <c r="I36" s="166" t="n">
        <v>1779.47933496801</v>
      </c>
      <c r="J36" s="166" t="n">
        <v>3650.96151590887</v>
      </c>
      <c r="K36" s="167" t="n">
        <v>18883.4644033201</v>
      </c>
      <c r="L36" s="168" t="n">
        <f aca="false">SUM(C36:K36)</f>
        <v>49724.6557127326</v>
      </c>
      <c r="M36" s="170" t="n">
        <f aca="false">(L36-L32)/L32</f>
        <v>-0.0112417187972258</v>
      </c>
      <c r="Q36" s="110"/>
      <c r="R36" s="110"/>
      <c r="S36" s="110"/>
      <c r="T36" s="110"/>
      <c r="U36" s="110"/>
      <c r="V36" s="110"/>
      <c r="W36" s="110"/>
      <c r="X36" s="110"/>
    </row>
    <row r="37" customFormat="false" ht="12.75" hidden="false" customHeight="false" outlineLevel="0" collapsed="false">
      <c r="B37" s="160" t="s">
        <v>168</v>
      </c>
      <c r="C37" s="169" t="n">
        <v>5130.62269455573</v>
      </c>
      <c r="D37" s="169" t="n">
        <v>4090.22700939934</v>
      </c>
      <c r="E37" s="169" t="n">
        <v>2685.20901497663</v>
      </c>
      <c r="F37" s="169" t="n">
        <v>5946.04129991947</v>
      </c>
      <c r="G37" s="169" t="n">
        <v>1075.44203681307</v>
      </c>
      <c r="H37" s="169" t="n">
        <v>6438.86438090337</v>
      </c>
      <c r="I37" s="166" t="n">
        <v>1691.85728037205</v>
      </c>
      <c r="J37" s="166" t="n">
        <v>3852.21134197918</v>
      </c>
      <c r="K37" s="167" t="n">
        <v>18862.1314266268</v>
      </c>
      <c r="L37" s="168" t="n">
        <f aca="false">SUM(C37:K37)</f>
        <v>49772.6064855457</v>
      </c>
      <c r="M37" s="170" t="n">
        <f aca="false">(L37-L33)/L33</f>
        <v>-0.0151746597492918</v>
      </c>
      <c r="Q37" s="110"/>
      <c r="R37" s="110"/>
      <c r="S37" s="110"/>
      <c r="T37" s="110"/>
      <c r="U37" s="110"/>
      <c r="V37" s="110"/>
      <c r="W37" s="110"/>
      <c r="X37" s="110"/>
    </row>
    <row r="38" customFormat="false" ht="12.75" hidden="false" customHeight="false" outlineLevel="0" collapsed="false">
      <c r="B38" s="160" t="s">
        <v>169</v>
      </c>
      <c r="C38" s="161" t="n">
        <v>4574.09402229111</v>
      </c>
      <c r="D38" s="161" t="n">
        <v>4161.91973229179</v>
      </c>
      <c r="E38" s="161" t="n">
        <v>2858.35323619478</v>
      </c>
      <c r="F38" s="161" t="n">
        <v>6036.11606824617</v>
      </c>
      <c r="G38" s="161" t="n">
        <v>1292.463793903</v>
      </c>
      <c r="H38" s="161" t="n">
        <v>6688.01847837073</v>
      </c>
      <c r="I38" s="162" t="n">
        <v>1394.8583821591</v>
      </c>
      <c r="J38" s="162" t="n">
        <v>3735.86013691395</v>
      </c>
      <c r="K38" s="163" t="n">
        <v>21025.5060997374</v>
      </c>
      <c r="L38" s="164" t="n">
        <f aca="false">SUM(C38:K38)</f>
        <v>51767.189950108</v>
      </c>
      <c r="M38" s="165" t="n">
        <f aca="false">(L38-L34)/L34</f>
        <v>0.0338743742455983</v>
      </c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</row>
    <row r="39" customFormat="false" ht="12.75" hidden="false" customHeight="false" outlineLevel="0" collapsed="false">
      <c r="B39" s="160" t="s">
        <v>170</v>
      </c>
      <c r="C39" s="161" t="n">
        <v>4559.51033965809</v>
      </c>
      <c r="D39" s="161" t="n">
        <v>4352.94063622828</v>
      </c>
      <c r="E39" s="161" t="n">
        <v>3153.70416987675</v>
      </c>
      <c r="F39" s="161" t="n">
        <v>5910.45452248587</v>
      </c>
      <c r="G39" s="161" t="n">
        <v>1242.3017394242</v>
      </c>
      <c r="H39" s="161" t="n">
        <v>6684.12299305113</v>
      </c>
      <c r="I39" s="162" t="n">
        <v>1575.91557029276</v>
      </c>
      <c r="J39" s="162" t="n">
        <v>3624.83112814984</v>
      </c>
      <c r="K39" s="163" t="n">
        <v>20862.1341758099</v>
      </c>
      <c r="L39" s="164" t="n">
        <f aca="false">SUM(C39:K39)</f>
        <v>51965.9152749768</v>
      </c>
      <c r="M39" s="165" t="n">
        <f aca="false">(L39-L35)/L35</f>
        <v>0.0206143615096072</v>
      </c>
      <c r="Q39" s="110"/>
      <c r="R39" s="110"/>
      <c r="S39" s="110"/>
      <c r="T39" s="110"/>
      <c r="U39" s="110"/>
      <c r="V39" s="110"/>
      <c r="W39" s="110"/>
      <c r="X39" s="110"/>
    </row>
    <row r="40" customFormat="false" ht="12.75" hidden="false" customHeight="false" outlineLevel="0" collapsed="false">
      <c r="B40" s="160" t="s">
        <v>171</v>
      </c>
      <c r="C40" s="161" t="n">
        <v>4381.79813370023</v>
      </c>
      <c r="D40" s="161" t="n">
        <v>4098.03315193956</v>
      </c>
      <c r="E40" s="161" t="n">
        <v>2893.7639088832</v>
      </c>
      <c r="F40" s="161" t="n">
        <v>5798.37286606124</v>
      </c>
      <c r="G40" s="161" t="n">
        <v>1201.73899636385</v>
      </c>
      <c r="H40" s="161" t="n">
        <v>6643.03066866439</v>
      </c>
      <c r="I40" s="162" t="n">
        <v>1402.53019195667</v>
      </c>
      <c r="J40" s="162" t="n">
        <v>3448.38895648711</v>
      </c>
      <c r="K40" s="163" t="n">
        <v>20162.2661237366</v>
      </c>
      <c r="L40" s="164" t="n">
        <f aca="false">SUM(C40:K40)</f>
        <v>50029.9229977929</v>
      </c>
      <c r="M40" s="165" t="n">
        <f aca="false">(L40-L36)/L36</f>
        <v>0.00613915331709638</v>
      </c>
    </row>
    <row r="41" customFormat="false" ht="12.75" hidden="false" customHeight="false" outlineLevel="0" collapsed="false">
      <c r="B41" s="160" t="s">
        <v>172</v>
      </c>
      <c r="C41" s="161" t="n">
        <v>4651.36670782318</v>
      </c>
      <c r="D41" s="161" t="n">
        <v>4377.36953405973</v>
      </c>
      <c r="E41" s="161" t="n">
        <v>3099.34210594745</v>
      </c>
      <c r="F41" s="161" t="n">
        <v>5887.55859137554</v>
      </c>
      <c r="G41" s="161" t="n">
        <v>1330.34799349132</v>
      </c>
      <c r="H41" s="161" t="n">
        <v>6477.23814433049</v>
      </c>
      <c r="I41" s="162" t="n">
        <v>1305.85064770431</v>
      </c>
      <c r="J41" s="162" t="n">
        <v>3840.58476434109</v>
      </c>
      <c r="K41" s="163" t="n">
        <v>21002.9345839962</v>
      </c>
      <c r="L41" s="164" t="n">
        <f aca="false">SUM(C41:K41)</f>
        <v>51972.5930730693</v>
      </c>
      <c r="M41" s="165" t="n">
        <f aca="false">(L41-L37)/L37</f>
        <v>0.0442007510328502</v>
      </c>
    </row>
    <row r="42" customFormat="false" ht="12.75" hidden="false" customHeight="false" outlineLevel="0" collapsed="false">
      <c r="B42" s="160" t="s">
        <v>173</v>
      </c>
      <c r="C42" s="169" t="n">
        <v>5310.89269173672</v>
      </c>
      <c r="D42" s="169" t="n">
        <v>5068.97242711895</v>
      </c>
      <c r="E42" s="169" t="n">
        <v>4122.46801797271</v>
      </c>
      <c r="F42" s="169" t="n">
        <v>5892.29875803004</v>
      </c>
      <c r="G42" s="169" t="n">
        <v>1205.8438181938</v>
      </c>
      <c r="H42" s="169" t="n">
        <v>7254.96089792563</v>
      </c>
      <c r="I42" s="166" t="n">
        <v>1679.97475868522</v>
      </c>
      <c r="J42" s="166" t="n">
        <v>3928.45217783142</v>
      </c>
      <c r="K42" s="167" t="n">
        <v>21212.2721464875</v>
      </c>
      <c r="L42" s="168" t="n">
        <f aca="false">SUM(C42:K42)</f>
        <v>55676.135693982</v>
      </c>
      <c r="M42" s="170" t="n">
        <f aca="false">(L42-L38)/L38</f>
        <v>0.0755101010435622</v>
      </c>
    </row>
    <row r="43" customFormat="false" ht="12.75" hidden="false" customHeight="false" outlineLevel="0" collapsed="false">
      <c r="B43" s="160" t="s">
        <v>174</v>
      </c>
      <c r="C43" s="169" t="n">
        <v>5472.82719417772</v>
      </c>
      <c r="D43" s="169" t="n">
        <v>5025.75386191431</v>
      </c>
      <c r="E43" s="169" t="n">
        <v>3741.29155167546</v>
      </c>
      <c r="F43" s="169" t="n">
        <v>6198.4524646584</v>
      </c>
      <c r="G43" s="169" t="n">
        <v>1328.63107137124</v>
      </c>
      <c r="H43" s="169" t="n">
        <v>7460.46112450096</v>
      </c>
      <c r="I43" s="166" t="n">
        <v>1635.40634189115</v>
      </c>
      <c r="J43" s="166" t="n">
        <v>4331.57187970855</v>
      </c>
      <c r="K43" s="167" t="n">
        <v>20892.4667361654</v>
      </c>
      <c r="L43" s="168" t="n">
        <f aca="false">SUM(C43:K43)</f>
        <v>56086.8622260632</v>
      </c>
      <c r="M43" s="170" t="n">
        <f aca="false">(L43-L39)/L39</f>
        <v>0.0793009596632805</v>
      </c>
    </row>
    <row r="44" customFormat="false" ht="12.75" hidden="false" customHeight="false" outlineLevel="0" collapsed="false">
      <c r="B44" s="160" t="s">
        <v>175</v>
      </c>
      <c r="C44" s="169" t="n">
        <v>5291.93170838048</v>
      </c>
      <c r="D44" s="169" t="n">
        <v>5362.6054787809</v>
      </c>
      <c r="E44" s="169" t="n">
        <v>3816.64810046219</v>
      </c>
      <c r="F44" s="169" t="n">
        <v>5795.77828627584</v>
      </c>
      <c r="G44" s="169" t="n">
        <v>1221.44341277122</v>
      </c>
      <c r="H44" s="169" t="n">
        <v>7069.68878888352</v>
      </c>
      <c r="I44" s="166" t="n">
        <v>1385.27079984373</v>
      </c>
      <c r="J44" s="166" t="n">
        <v>3793.29160660598</v>
      </c>
      <c r="K44" s="167" t="n">
        <v>20685.863973781</v>
      </c>
      <c r="L44" s="168" t="n">
        <f aca="false">SUM(C44:K44)</f>
        <v>54422.5221557849</v>
      </c>
      <c r="M44" s="170" t="n">
        <f aca="false">(L44-L40)/L40</f>
        <v>0.0877994387116239</v>
      </c>
    </row>
    <row r="45" customFormat="false" ht="12.75" hidden="false" customHeight="false" outlineLevel="0" collapsed="false">
      <c r="B45" s="160" t="s">
        <v>176</v>
      </c>
      <c r="C45" s="169" t="n">
        <v>5556.43050605856</v>
      </c>
      <c r="D45" s="169" t="n">
        <v>5374.18962740889</v>
      </c>
      <c r="E45" s="169" t="n">
        <v>4173.01482643632</v>
      </c>
      <c r="F45" s="169" t="n">
        <v>5931.18855110769</v>
      </c>
      <c r="G45" s="169" t="n">
        <v>1308.17618102835</v>
      </c>
      <c r="H45" s="169" t="n">
        <v>7326.80258192876</v>
      </c>
      <c r="I45" s="166" t="n">
        <v>1528.33061531566</v>
      </c>
      <c r="J45" s="166" t="n">
        <v>4136.08134453725</v>
      </c>
      <c r="K45" s="167" t="n">
        <v>21286.1387248421</v>
      </c>
      <c r="L45" s="168" t="n">
        <f aca="false">SUM(C45:K45)</f>
        <v>56620.3529586636</v>
      </c>
      <c r="M45" s="170" t="n">
        <f aca="false">(L45-L41)/L41</f>
        <v>0.0894271309314879</v>
      </c>
    </row>
    <row r="46" customFormat="false" ht="12.75" hidden="false" customHeight="false" outlineLevel="0" collapsed="false">
      <c r="B46" s="160" t="s">
        <v>177</v>
      </c>
      <c r="C46" s="161" t="n">
        <v>5693.33419986663</v>
      </c>
      <c r="D46" s="161" t="n">
        <v>5078.01405447975</v>
      </c>
      <c r="E46" s="161" t="n">
        <v>4300.40098699164</v>
      </c>
      <c r="F46" s="161" t="n">
        <v>6388.54467908126</v>
      </c>
      <c r="G46" s="161" t="n">
        <v>1663.44652560287</v>
      </c>
      <c r="H46" s="161" t="n">
        <v>6672.78737740488</v>
      </c>
      <c r="I46" s="162" t="n">
        <v>1811.84179320032</v>
      </c>
      <c r="J46" s="162" t="n">
        <v>3534.20829198454</v>
      </c>
      <c r="K46" s="163" t="n">
        <v>21835.2480649905</v>
      </c>
      <c r="L46" s="164" t="n">
        <f aca="false">SUM(C46:K46)</f>
        <v>56977.8259736024</v>
      </c>
      <c r="M46" s="165" t="n">
        <f aca="false">(L46-L42)/L42</f>
        <v>0.0233796807805598</v>
      </c>
    </row>
    <row r="47" customFormat="false" ht="12.75" hidden="false" customHeight="false" outlineLevel="0" collapsed="false">
      <c r="B47" s="160" t="s">
        <v>178</v>
      </c>
      <c r="C47" s="161" t="n">
        <v>5900.09982953886</v>
      </c>
      <c r="D47" s="161" t="n">
        <v>5395.46970844495</v>
      </c>
      <c r="E47" s="161" t="n">
        <v>4242.74747847244</v>
      </c>
      <c r="F47" s="161" t="n">
        <v>6810.75661312244</v>
      </c>
      <c r="G47" s="161" t="n">
        <v>1884.46749859807</v>
      </c>
      <c r="H47" s="161" t="n">
        <v>7124.13837176692</v>
      </c>
      <c r="I47" s="162" t="n">
        <v>2189.96073409797</v>
      </c>
      <c r="J47" s="162" t="n">
        <v>3836.3266605877</v>
      </c>
      <c r="K47" s="163" t="n">
        <v>23727.3000259689</v>
      </c>
      <c r="L47" s="164" t="n">
        <f aca="false">SUM(C47:K47)</f>
        <v>61111.2669205982</v>
      </c>
      <c r="M47" s="165" t="n">
        <f aca="false">(L47-L43)/L43</f>
        <v>0.089582559892257</v>
      </c>
    </row>
    <row r="48" customFormat="false" ht="12.75" hidden="false" customHeight="false" outlineLevel="0" collapsed="false">
      <c r="B48" s="160" t="s">
        <v>179</v>
      </c>
      <c r="C48" s="161" t="n">
        <v>5644.78360723397</v>
      </c>
      <c r="D48" s="161" t="n">
        <v>5562.82642246031</v>
      </c>
      <c r="E48" s="161" t="n">
        <v>4488.58955595879</v>
      </c>
      <c r="F48" s="161" t="n">
        <v>6746.98461301424</v>
      </c>
      <c r="G48" s="161" t="n">
        <v>1645.67372174037</v>
      </c>
      <c r="H48" s="161" t="n">
        <v>6889.9464514835</v>
      </c>
      <c r="I48" s="162" t="n">
        <v>2055.42543531026</v>
      </c>
      <c r="J48" s="162" t="n">
        <v>4026.64863241068</v>
      </c>
      <c r="K48" s="163" t="n">
        <v>23511.3572884653</v>
      </c>
      <c r="L48" s="164" t="n">
        <f aca="false">SUM(C48:K48)</f>
        <v>60572.2357280775</v>
      </c>
      <c r="M48" s="165" t="n">
        <f aca="false">(L48-L44)/L44</f>
        <v>0.112999422457655</v>
      </c>
    </row>
    <row r="49" customFormat="false" ht="12.75" hidden="false" customHeight="false" outlineLevel="0" collapsed="false">
      <c r="B49" s="160" t="s">
        <v>180</v>
      </c>
      <c r="C49" s="161" t="n">
        <v>6055.87318017314</v>
      </c>
      <c r="D49" s="161" t="n">
        <v>5662.4505540599</v>
      </c>
      <c r="E49" s="161" t="n">
        <v>4413.36900913885</v>
      </c>
      <c r="F49" s="161" t="n">
        <v>6746.09334830869</v>
      </c>
      <c r="G49" s="161" t="n">
        <v>1663.22054009188</v>
      </c>
      <c r="H49" s="161" t="n">
        <v>7733.17542722074</v>
      </c>
      <c r="I49" s="162" t="n">
        <v>2020.39106500486</v>
      </c>
      <c r="J49" s="162" t="n">
        <v>3780.04042950458</v>
      </c>
      <c r="K49" s="163" t="n">
        <v>23332.3029432562</v>
      </c>
      <c r="L49" s="164" t="n">
        <f aca="false">SUM(C49:K49)</f>
        <v>61406.9164967589</v>
      </c>
      <c r="M49" s="165" t="n">
        <f aca="false">(L49-L45)/L45</f>
        <v>0.0845378611749343</v>
      </c>
    </row>
    <row r="50" customFormat="false" ht="12.75" hidden="false" customHeight="false" outlineLevel="0" collapsed="false">
      <c r="B50" s="160" t="s">
        <v>181</v>
      </c>
      <c r="C50" s="169" t="n">
        <v>5466.62116410068</v>
      </c>
      <c r="D50" s="169" t="n">
        <v>5535.60874702431</v>
      </c>
      <c r="E50" s="169" t="n">
        <v>4339.74677055129</v>
      </c>
      <c r="F50" s="169" t="n">
        <v>7075.89933046124</v>
      </c>
      <c r="G50" s="169" t="n">
        <v>1875.88404562452</v>
      </c>
      <c r="H50" s="169" t="n">
        <v>9058.9591894549</v>
      </c>
      <c r="I50" s="166" t="n">
        <v>2245.11704787213</v>
      </c>
      <c r="J50" s="166" t="n">
        <v>4192.17172509696</v>
      </c>
      <c r="K50" s="167" t="n">
        <v>24652.3348937827</v>
      </c>
      <c r="L50" s="168" t="n">
        <f aca="false">SUM(C50:K50)</f>
        <v>64442.3429139687</v>
      </c>
      <c r="M50" s="170" t="n">
        <f aca="false">(L50-L46)/L46</f>
        <v>0.13100740178863</v>
      </c>
    </row>
    <row r="51" customFormat="false" ht="12.75" hidden="false" customHeight="false" outlineLevel="0" collapsed="false">
      <c r="B51" s="160" t="s">
        <v>182</v>
      </c>
      <c r="C51" s="169" t="n">
        <v>5689.07001023592</v>
      </c>
      <c r="D51" s="169" t="n">
        <v>5729.77483138951</v>
      </c>
      <c r="E51" s="169" t="n">
        <v>5111.12585722442</v>
      </c>
      <c r="F51" s="169" t="n">
        <v>7129.51525226291</v>
      </c>
      <c r="G51" s="169" t="n">
        <v>1773.50782406145</v>
      </c>
      <c r="H51" s="169" t="n">
        <v>8508.72771850686</v>
      </c>
      <c r="I51" s="166" t="n">
        <v>2113.25718153346</v>
      </c>
      <c r="J51" s="166" t="n">
        <v>4468.80053982345</v>
      </c>
      <c r="K51" s="167" t="n">
        <v>24851.1017738234</v>
      </c>
      <c r="L51" s="168" t="n">
        <f aca="false">SUM(C51:K51)</f>
        <v>65374.8809888614</v>
      </c>
      <c r="M51" s="170" t="n">
        <f aca="false">(L51-L47)/L47</f>
        <v>0.0697680523266331</v>
      </c>
    </row>
    <row r="52" customFormat="false" ht="12.75" hidden="false" customHeight="false" outlineLevel="0" collapsed="false">
      <c r="B52" s="160" t="s">
        <v>183</v>
      </c>
      <c r="C52" s="169" t="n">
        <v>5516.15647423517</v>
      </c>
      <c r="D52" s="169" t="n">
        <v>5222.45750284661</v>
      </c>
      <c r="E52" s="169" t="n">
        <v>4901.35393258598</v>
      </c>
      <c r="F52" s="169" t="n">
        <v>6832.69330524048</v>
      </c>
      <c r="G52" s="169" t="n">
        <v>1939.28208182548</v>
      </c>
      <c r="H52" s="169" t="n">
        <v>7317.67999648302</v>
      </c>
      <c r="I52" s="166" t="n">
        <v>1880.12833933863</v>
      </c>
      <c r="J52" s="166" t="n">
        <v>4279.91661693992</v>
      </c>
      <c r="K52" s="167" t="n">
        <v>24090.8612720732</v>
      </c>
      <c r="L52" s="168" t="n">
        <f aca="false">SUM(C52:K52)</f>
        <v>61980.5295215684</v>
      </c>
      <c r="M52" s="170" t="n">
        <f aca="false">(L52-L48)/L48</f>
        <v>0.0232498235629458</v>
      </c>
    </row>
    <row r="53" customFormat="false" ht="12.75" hidden="false" customHeight="false" outlineLevel="0" collapsed="false">
      <c r="B53" s="160" t="s">
        <v>184</v>
      </c>
      <c r="C53" s="169" t="n">
        <v>5513.90402560365</v>
      </c>
      <c r="D53" s="169" t="n">
        <v>5279.14027103597</v>
      </c>
      <c r="E53" s="169" t="n">
        <v>4855.61094129273</v>
      </c>
      <c r="F53" s="169" t="n">
        <v>7106.66109957836</v>
      </c>
      <c r="G53" s="169" t="n">
        <v>1979.79454436253</v>
      </c>
      <c r="H53" s="169" t="n">
        <v>8733.64819564516</v>
      </c>
      <c r="I53" s="166" t="n">
        <v>2220.56016167631</v>
      </c>
      <c r="J53" s="166" t="n">
        <v>4095.96978821287</v>
      </c>
      <c r="K53" s="167" t="n">
        <v>25141.9843522772</v>
      </c>
      <c r="L53" s="168" t="n">
        <f aca="false">SUM(C53:K53)</f>
        <v>64927.2733796848</v>
      </c>
      <c r="M53" s="170" t="n">
        <f aca="false">(L53-L49)/L49</f>
        <v>0.0573283448145737</v>
      </c>
    </row>
    <row r="54" customFormat="false" ht="12.75" hidden="false" customHeight="false" outlineLevel="0" collapsed="false">
      <c r="B54" s="160" t="s">
        <v>185</v>
      </c>
      <c r="C54" s="161" t="n">
        <v>5944.57153483306</v>
      </c>
      <c r="D54" s="161" t="n">
        <v>5495.49147011647</v>
      </c>
      <c r="E54" s="161" t="n">
        <v>5296.36710122645</v>
      </c>
      <c r="F54" s="161" t="n">
        <v>6277.76724976761</v>
      </c>
      <c r="G54" s="161" t="n">
        <v>1583.25102933403</v>
      </c>
      <c r="H54" s="161" t="n">
        <v>8213.91193944737</v>
      </c>
      <c r="I54" s="162" t="n">
        <v>2058.94923078505</v>
      </c>
      <c r="J54" s="162" t="n">
        <v>5170.11904377981</v>
      </c>
      <c r="K54" s="163" t="n">
        <v>26446.7738167191</v>
      </c>
      <c r="L54" s="164" t="n">
        <f aca="false">SUM(C54:K54)</f>
        <v>66487.2024160089</v>
      </c>
      <c r="M54" s="165" t="n">
        <f aca="false">(L54-L50)/L50</f>
        <v>0.0317316132464346</v>
      </c>
    </row>
    <row r="55" customFormat="false" ht="12.75" hidden="false" customHeight="false" outlineLevel="0" collapsed="false">
      <c r="B55" s="160" t="s">
        <v>186</v>
      </c>
      <c r="C55" s="161" t="n">
        <v>5976.93254050933</v>
      </c>
      <c r="D55" s="161" t="n">
        <v>6498.99717022482</v>
      </c>
      <c r="E55" s="161" t="n">
        <v>6018.8484526922</v>
      </c>
      <c r="F55" s="161" t="n">
        <v>7029.44448277953</v>
      </c>
      <c r="G55" s="161" t="n">
        <v>1898.26318023368</v>
      </c>
      <c r="H55" s="161" t="n">
        <v>9194.10360772409</v>
      </c>
      <c r="I55" s="162" t="n">
        <v>2216.19398953697</v>
      </c>
      <c r="J55" s="162" t="n">
        <v>4986.88299491416</v>
      </c>
      <c r="K55" s="163" t="n">
        <v>26803.8236283421</v>
      </c>
      <c r="L55" s="164" t="n">
        <f aca="false">SUM(C55:K55)</f>
        <v>70623.4900469569</v>
      </c>
      <c r="M55" s="165" t="n">
        <f aca="false">(L55-L51)/L51</f>
        <v>0.0802847971377536</v>
      </c>
    </row>
    <row r="56" customFormat="false" ht="12.75" hidden="false" customHeight="false" outlineLevel="0" collapsed="false">
      <c r="B56" s="160" t="s">
        <v>187</v>
      </c>
      <c r="C56" s="161" t="n">
        <v>5820.41738751176</v>
      </c>
      <c r="D56" s="161" t="n">
        <v>6040.43861265569</v>
      </c>
      <c r="E56" s="161" t="n">
        <v>5618.2296358318</v>
      </c>
      <c r="F56" s="161" t="n">
        <v>6731.35149582783</v>
      </c>
      <c r="G56" s="161" t="n">
        <v>1806.95764382685</v>
      </c>
      <c r="H56" s="161" t="n">
        <v>8798.50087079335</v>
      </c>
      <c r="I56" s="162" t="n">
        <v>2123.56555209124</v>
      </c>
      <c r="J56" s="162" t="n">
        <v>4647.85085168781</v>
      </c>
      <c r="K56" s="163" t="n">
        <v>26764.3596325397</v>
      </c>
      <c r="L56" s="164" t="n">
        <f aca="false">SUM(C56:K56)</f>
        <v>68351.6716827661</v>
      </c>
      <c r="M56" s="165" t="n">
        <f aca="false">(L56-L52)/L52</f>
        <v>0.102792638436246</v>
      </c>
    </row>
    <row r="57" customFormat="false" ht="12.75" hidden="false" customHeight="false" outlineLevel="0" collapsed="false">
      <c r="B57" s="160" t="s">
        <v>188</v>
      </c>
      <c r="C57" s="161" t="n">
        <v>6089.63119769815</v>
      </c>
      <c r="D57" s="161" t="n">
        <v>6377.676189613</v>
      </c>
      <c r="E57" s="161" t="n">
        <v>5943.39987321322</v>
      </c>
      <c r="F57" s="161" t="n">
        <v>6500.2204700905</v>
      </c>
      <c r="G57" s="161" t="n">
        <v>1969.89518592307</v>
      </c>
      <c r="H57" s="161" t="n">
        <v>8423.94325114922</v>
      </c>
      <c r="I57" s="162" t="n">
        <v>2149.15105355155</v>
      </c>
      <c r="J57" s="162" t="n">
        <v>5192.87763309277</v>
      </c>
      <c r="K57" s="163" t="n">
        <v>26844.4123078509</v>
      </c>
      <c r="L57" s="164" t="n">
        <f aca="false">SUM(C57:K57)</f>
        <v>69491.2071621824</v>
      </c>
      <c r="M57" s="165" t="n">
        <f aca="false">(L57-L53)/L53</f>
        <v>0.0702930147059835</v>
      </c>
    </row>
    <row r="58" customFormat="false" ht="12.75" hidden="false" customHeight="false" outlineLevel="0" collapsed="false">
      <c r="B58" s="160" t="s">
        <v>189</v>
      </c>
      <c r="C58" s="169" t="n">
        <v>6629.26634086443</v>
      </c>
      <c r="D58" s="169" t="n">
        <v>5661.84658610939</v>
      </c>
      <c r="E58" s="169" t="n">
        <v>5658.56560058301</v>
      </c>
      <c r="F58" s="169" t="n">
        <v>6422.97865542734</v>
      </c>
      <c r="G58" s="169" t="n">
        <v>1623.11103601397</v>
      </c>
      <c r="H58" s="169" t="n">
        <v>8147.59343180124</v>
      </c>
      <c r="I58" s="166" t="n">
        <v>2741.5873445141</v>
      </c>
      <c r="J58" s="166" t="n">
        <v>4608.64572808371</v>
      </c>
      <c r="K58" s="167" t="n">
        <v>25757.3689081598</v>
      </c>
      <c r="L58" s="168" t="n">
        <f aca="false">SUM(C58:K58)</f>
        <v>67250.963631557</v>
      </c>
      <c r="M58" s="170" t="n">
        <f aca="false">(L58-L54)/L54</f>
        <v>0.011487341740885</v>
      </c>
    </row>
    <row r="59" customFormat="false" ht="12.75" hidden="false" customHeight="false" outlineLevel="0" collapsed="false">
      <c r="B59" s="160" t="s">
        <v>190</v>
      </c>
      <c r="C59" s="169" t="n">
        <v>6761.28281271704</v>
      </c>
      <c r="D59" s="169" t="n">
        <v>5341.86502798182</v>
      </c>
      <c r="E59" s="169" t="n">
        <v>5186.47223468338</v>
      </c>
      <c r="F59" s="169" t="n">
        <v>5942.82927987262</v>
      </c>
      <c r="G59" s="169" t="n">
        <v>1900.07905652201</v>
      </c>
      <c r="H59" s="169" t="n">
        <v>8845.79368637328</v>
      </c>
      <c r="I59" s="166" t="n">
        <v>2890.63675858558</v>
      </c>
      <c r="J59" s="166" t="n">
        <v>4634.70122543886</v>
      </c>
      <c r="K59" s="167" t="n">
        <v>24991.1059132618</v>
      </c>
      <c r="L59" s="168" t="n">
        <f aca="false">SUM(C59:K59)</f>
        <v>66494.7659954364</v>
      </c>
      <c r="M59" s="170" t="n">
        <f aca="false">(L59-L55)/L55</f>
        <v>-0.0584610594686749</v>
      </c>
    </row>
    <row r="60" customFormat="false" ht="13.5" hidden="false" customHeight="true" outlineLevel="0" collapsed="false">
      <c r="B60" s="160" t="s">
        <v>191</v>
      </c>
      <c r="C60" s="169" t="n">
        <v>6106.81879811763</v>
      </c>
      <c r="D60" s="169" t="n">
        <v>5835.88048665526</v>
      </c>
      <c r="E60" s="169" t="n">
        <v>5009.78309099031</v>
      </c>
      <c r="F60" s="169" t="n">
        <v>6210.0887820693</v>
      </c>
      <c r="G60" s="169" t="n">
        <v>1689.60292597308</v>
      </c>
      <c r="H60" s="169" t="n">
        <v>7251.75814987857</v>
      </c>
      <c r="I60" s="166" t="n">
        <v>2853.14304921951</v>
      </c>
      <c r="J60" s="166" t="n">
        <v>4630.65922541218</v>
      </c>
      <c r="K60" s="167" t="n">
        <v>25919.9500107156</v>
      </c>
      <c r="L60" s="168" t="n">
        <f aca="false">SUM(C60:K60)</f>
        <v>65507.6845190315</v>
      </c>
      <c r="M60" s="170" t="n">
        <f aca="false">(L60-L56)/L56</f>
        <v>-0.0416081581286571</v>
      </c>
    </row>
    <row r="61" customFormat="false" ht="12.75" hidden="false" customHeight="false" outlineLevel="0" collapsed="false">
      <c r="B61" s="160" t="s">
        <v>192</v>
      </c>
      <c r="C61" s="169" t="n">
        <v>6184.51874827729</v>
      </c>
      <c r="D61" s="169" t="n">
        <v>5216.19382759467</v>
      </c>
      <c r="E61" s="169" t="n">
        <v>4496.05417534151</v>
      </c>
      <c r="F61" s="169" t="n">
        <v>6007.86758385654</v>
      </c>
      <c r="G61" s="169" t="n">
        <v>1580.33871300155</v>
      </c>
      <c r="H61" s="169" t="n">
        <v>6846.65124345949</v>
      </c>
      <c r="I61" s="166" t="n">
        <v>2698.30671801267</v>
      </c>
      <c r="J61" s="166" t="n">
        <v>4227.66378238322</v>
      </c>
      <c r="K61" s="167" t="n">
        <v>24106.0568915458</v>
      </c>
      <c r="L61" s="168" t="n">
        <f aca="false">SUM(C61:K61)</f>
        <v>61363.6516834728</v>
      </c>
      <c r="M61" s="170" t="n">
        <f aca="false">(L61-L57)/L57</f>
        <v>-0.116958041320841</v>
      </c>
    </row>
    <row r="62" customFormat="false" ht="12.75" hidden="false" customHeight="false" outlineLevel="0" collapsed="false">
      <c r="B62" s="160" t="s">
        <v>193</v>
      </c>
      <c r="C62" s="161" t="n">
        <v>5005.17543420207</v>
      </c>
      <c r="D62" s="161" t="n">
        <v>4455.02112185637</v>
      </c>
      <c r="E62" s="161" t="n">
        <v>4068.04042808469</v>
      </c>
      <c r="F62" s="161" t="n">
        <v>5197.93029290256</v>
      </c>
      <c r="G62" s="161" t="n">
        <v>1476.78073773897</v>
      </c>
      <c r="H62" s="161" t="n">
        <v>5845.72948425972</v>
      </c>
      <c r="I62" s="162" t="n">
        <v>1677.59539363935</v>
      </c>
      <c r="J62" s="162" t="n">
        <v>3782.41819560215</v>
      </c>
      <c r="K62" s="163" t="n">
        <v>19550.1909632389</v>
      </c>
      <c r="L62" s="164" t="n">
        <f aca="false">SUM(C62:K62)</f>
        <v>51058.8820515248</v>
      </c>
      <c r="M62" s="165" t="n">
        <f aca="false">(L62-L58)/L58</f>
        <v>-0.240770997256524</v>
      </c>
    </row>
    <row r="63" customFormat="false" ht="12.75" hidden="false" customHeight="false" outlineLevel="0" collapsed="false">
      <c r="B63" s="160" t="s">
        <v>194</v>
      </c>
      <c r="C63" s="161" t="n">
        <v>4929.58069619587</v>
      </c>
      <c r="D63" s="161" t="n">
        <v>4373.29135914984</v>
      </c>
      <c r="E63" s="161" t="n">
        <v>3943.07274246828</v>
      </c>
      <c r="F63" s="161" t="n">
        <v>5192.6158546018</v>
      </c>
      <c r="G63" s="161" t="n">
        <v>1308.93246327459</v>
      </c>
      <c r="H63" s="161" t="n">
        <v>6215.15290627138</v>
      </c>
      <c r="I63" s="162" t="n">
        <v>1927.16850529542</v>
      </c>
      <c r="J63" s="162" t="n">
        <v>4042.71201734262</v>
      </c>
      <c r="K63" s="163" t="n">
        <v>19659.3907507249</v>
      </c>
      <c r="L63" s="164" t="n">
        <f aca="false">SUM(C63:K63)</f>
        <v>51591.9172953247</v>
      </c>
      <c r="M63" s="165" t="n">
        <f aca="false">(L63-L59)/L59</f>
        <v>-0.224120627796998</v>
      </c>
    </row>
    <row r="64" customFormat="false" ht="12.75" hidden="false" customHeight="false" outlineLevel="0" collapsed="false">
      <c r="B64" s="160" t="s">
        <v>195</v>
      </c>
      <c r="C64" s="161" t="n">
        <v>4893.75174168314</v>
      </c>
      <c r="D64" s="161" t="n">
        <v>4851.67366212265</v>
      </c>
      <c r="E64" s="161" t="n">
        <v>3829.39788086801</v>
      </c>
      <c r="F64" s="161" t="n">
        <v>5394.6373337177</v>
      </c>
      <c r="G64" s="161" t="n">
        <v>1144.23032787614</v>
      </c>
      <c r="H64" s="161" t="n">
        <v>6270.29595402131</v>
      </c>
      <c r="I64" s="162" t="n">
        <v>1739.9754591189</v>
      </c>
      <c r="J64" s="162" t="n">
        <v>3356.86720447841</v>
      </c>
      <c r="K64" s="163" t="n">
        <v>18685.7865859716</v>
      </c>
      <c r="L64" s="164" t="n">
        <f aca="false">SUM(C64:K64)</f>
        <v>50166.6161498578</v>
      </c>
      <c r="M64" s="165" t="n">
        <f aca="false">(L64-L60)/L60</f>
        <v>-0.234187309196018</v>
      </c>
    </row>
    <row r="65" customFormat="false" ht="12.75" hidden="false" customHeight="false" outlineLevel="0" collapsed="false">
      <c r="B65" s="160" t="s">
        <v>196</v>
      </c>
      <c r="C65" s="161" t="n">
        <v>4855.71028945898</v>
      </c>
      <c r="D65" s="161" t="n">
        <v>4460.60110536633</v>
      </c>
      <c r="E65" s="161" t="n">
        <v>3888.66085887024</v>
      </c>
      <c r="F65" s="161" t="n">
        <v>5061.74915832164</v>
      </c>
      <c r="G65" s="161" t="n">
        <v>1265.07136849726</v>
      </c>
      <c r="H65" s="161" t="n">
        <v>6155.23161997131</v>
      </c>
      <c r="I65" s="162" t="n">
        <v>1853.80931960598</v>
      </c>
      <c r="J65" s="162" t="n">
        <v>3407.97843954087</v>
      </c>
      <c r="K65" s="163" t="n">
        <v>18931.2137603843</v>
      </c>
      <c r="L65" s="164" t="n">
        <f aca="false">SUM(C65:K65)</f>
        <v>49880.0259200169</v>
      </c>
      <c r="M65" s="165" t="n">
        <f aca="false">(L65-L61)/L61</f>
        <v>-0.187140521276193</v>
      </c>
    </row>
    <row r="66" customFormat="false" ht="12.75" hidden="false" customHeight="false" outlineLevel="0" collapsed="false">
      <c r="B66" s="160" t="s">
        <v>197</v>
      </c>
      <c r="C66" s="169" t="n">
        <v>5168.48971400012</v>
      </c>
      <c r="D66" s="169" t="n">
        <v>4892.78516856005</v>
      </c>
      <c r="E66" s="169" t="n">
        <v>3677.76530449569</v>
      </c>
      <c r="F66" s="169" t="n">
        <v>5455.75151490621</v>
      </c>
      <c r="G66" s="169" t="n">
        <v>1238.98576463392</v>
      </c>
      <c r="H66" s="169" t="n">
        <v>6558.44382760524</v>
      </c>
      <c r="I66" s="166" t="n">
        <v>1543.7037171364</v>
      </c>
      <c r="J66" s="166" t="n">
        <v>4072.17749771429</v>
      </c>
      <c r="K66" s="167" t="n">
        <v>19475.3357917192</v>
      </c>
      <c r="L66" s="168" t="n">
        <f aca="false">SUM(C66:K66)</f>
        <v>52083.4383007711</v>
      </c>
      <c r="M66" s="170" t="n">
        <f aca="false">(L66-L62)/L62</f>
        <v>0.0200661708223938</v>
      </c>
    </row>
    <row r="67" customFormat="false" ht="12.75" hidden="false" customHeight="false" outlineLevel="0" collapsed="false">
      <c r="B67" s="160" t="s">
        <v>198</v>
      </c>
      <c r="C67" s="169" t="n">
        <v>5292.08266852362</v>
      </c>
      <c r="D67" s="169" t="n">
        <v>4778.33698042706</v>
      </c>
      <c r="E67" s="169" t="n">
        <v>3846.3296816702</v>
      </c>
      <c r="F67" s="169" t="n">
        <v>5837.96369261685</v>
      </c>
      <c r="G67" s="169" t="n">
        <v>1381.5254545063</v>
      </c>
      <c r="H67" s="169" t="n">
        <v>7032.27684723537</v>
      </c>
      <c r="I67" s="166" t="n">
        <v>1509.84591035623</v>
      </c>
      <c r="J67" s="166" t="n">
        <v>4243.46905803624</v>
      </c>
      <c r="K67" s="167" t="n">
        <v>20271.1243199673</v>
      </c>
      <c r="L67" s="168" t="n">
        <f aca="false">SUM(C67:K67)</f>
        <v>54192.9546133392</v>
      </c>
      <c r="M67" s="170" t="n">
        <f aca="false">(L67-L63)/L63</f>
        <v>0.0504155971394798</v>
      </c>
    </row>
    <row r="68" customFormat="false" ht="12.75" hidden="false" customHeight="false" outlineLevel="0" collapsed="false">
      <c r="B68" s="160" t="s">
        <v>199</v>
      </c>
      <c r="C68" s="169" t="n">
        <v>5138.55660883973</v>
      </c>
      <c r="D68" s="169" t="n">
        <v>4914.61458176575</v>
      </c>
      <c r="E68" s="169" t="n">
        <v>3735.74751507813</v>
      </c>
      <c r="F68" s="169" t="n">
        <v>5506.96873511448</v>
      </c>
      <c r="G68" s="169" t="n">
        <v>1202.85318479957</v>
      </c>
      <c r="H68" s="169" t="n">
        <v>7256.38956394725</v>
      </c>
      <c r="I68" s="166" t="n">
        <v>1336.01632888997</v>
      </c>
      <c r="J68" s="166" t="n">
        <v>3727.51252452697</v>
      </c>
      <c r="K68" s="167" t="n">
        <v>19823.1234413209</v>
      </c>
      <c r="L68" s="168" t="n">
        <f aca="false">SUM(C68:K68)</f>
        <v>52641.7824842827</v>
      </c>
      <c r="M68" s="170" t="n">
        <f aca="false">(L68-L64)/L64</f>
        <v>0.0493389134924129</v>
      </c>
    </row>
    <row r="69" customFormat="false" ht="12.75" hidden="false" customHeight="false" outlineLevel="0" collapsed="false">
      <c r="B69" s="160" t="s">
        <v>200</v>
      </c>
      <c r="C69" s="169" t="n">
        <v>5100.61145647567</v>
      </c>
      <c r="D69" s="169" t="n">
        <v>5202.96689807373</v>
      </c>
      <c r="E69" s="169" t="n">
        <v>4675.08318434904</v>
      </c>
      <c r="F69" s="169" t="n">
        <v>5431.29450196366</v>
      </c>
      <c r="G69" s="169" t="n">
        <v>1288.65472316896</v>
      </c>
      <c r="H69" s="169" t="n">
        <v>6893.40381233923</v>
      </c>
      <c r="I69" s="166" t="n">
        <v>1815.87480109083</v>
      </c>
      <c r="J69" s="166" t="n">
        <v>3884.53477456787</v>
      </c>
      <c r="K69" s="167" t="n">
        <v>20283.5172058692</v>
      </c>
      <c r="L69" s="168" t="n">
        <f aca="false">SUM(C69:K69)</f>
        <v>54575.9413578982</v>
      </c>
      <c r="M69" s="170" t="n">
        <f aca="false">(L69-L65)/L65</f>
        <v>0.0941442060477527</v>
      </c>
    </row>
    <row r="70" customFormat="false" ht="12.75" hidden="false" customHeight="false" outlineLevel="0" collapsed="false">
      <c r="B70" s="160" t="s">
        <v>201</v>
      </c>
      <c r="C70" s="161" t="n">
        <v>5006.21317848175</v>
      </c>
      <c r="D70" s="161" t="n">
        <v>4838.77975596143</v>
      </c>
      <c r="E70" s="161" t="n">
        <v>3728.22631697741</v>
      </c>
      <c r="F70" s="161" t="n">
        <v>5988.7805389288</v>
      </c>
      <c r="G70" s="161" t="n">
        <v>1237.99286480844</v>
      </c>
      <c r="H70" s="161" t="n">
        <v>6541.85048739823</v>
      </c>
      <c r="I70" s="162" t="n">
        <v>1822.24532359484</v>
      </c>
      <c r="J70" s="162" t="n">
        <v>4360.94581676516</v>
      </c>
      <c r="K70" s="163" t="n">
        <v>22208.9768301046</v>
      </c>
      <c r="L70" s="164" t="n">
        <f aca="false">SUM(C70:K70)</f>
        <v>55734.0111130206</v>
      </c>
      <c r="M70" s="165" t="n">
        <f aca="false">(L70-L66)/L66</f>
        <v>0.0700908567358438</v>
      </c>
    </row>
    <row r="71" customFormat="false" ht="12.75" hidden="false" customHeight="false" outlineLevel="0" collapsed="false">
      <c r="B71" s="160" t="s">
        <v>202</v>
      </c>
      <c r="C71" s="161" t="n">
        <v>5076.19093079488</v>
      </c>
      <c r="D71" s="161" t="n">
        <v>4869.19407085977</v>
      </c>
      <c r="E71" s="161" t="n">
        <v>3767.34023613717</v>
      </c>
      <c r="F71" s="161" t="n">
        <v>6091.55008304031</v>
      </c>
      <c r="G71" s="161" t="n">
        <v>1231.95231845404</v>
      </c>
      <c r="H71" s="161" t="n">
        <v>6828.84174035045</v>
      </c>
      <c r="I71" s="162" t="n">
        <v>1875.4624274676</v>
      </c>
      <c r="J71" s="162" t="n">
        <v>4002.50559317543</v>
      </c>
      <c r="K71" s="163" t="n">
        <v>21751.3046210025</v>
      </c>
      <c r="L71" s="164" t="n">
        <f aca="false">SUM(C71:K71)</f>
        <v>55494.3420212821</v>
      </c>
      <c r="M71" s="165" t="n">
        <f aca="false">(L71-L67)/L67</f>
        <v>0.0240139593278907</v>
      </c>
    </row>
    <row r="72" customFormat="false" ht="12.75" hidden="false" customHeight="false" outlineLevel="0" collapsed="false">
      <c r="B72" s="160" t="s">
        <v>203</v>
      </c>
      <c r="C72" s="161" t="n">
        <v>5021.7096824608</v>
      </c>
      <c r="D72" s="161" t="n">
        <v>4707.22456571362</v>
      </c>
      <c r="E72" s="161" t="n">
        <v>3721.13862451859</v>
      </c>
      <c r="F72" s="161" t="n">
        <v>5872.22502574285</v>
      </c>
      <c r="G72" s="161" t="n">
        <v>1375.70380723896</v>
      </c>
      <c r="H72" s="161" t="n">
        <v>6280.41332096329</v>
      </c>
      <c r="I72" s="162" t="n">
        <v>1728.63975875852</v>
      </c>
      <c r="J72" s="162" t="n">
        <v>3830.51038322646</v>
      </c>
      <c r="K72" s="163" t="n">
        <v>21223.2090907438</v>
      </c>
      <c r="L72" s="164" t="n">
        <f aca="false">SUM(C72:K72)</f>
        <v>53760.7742593669</v>
      </c>
      <c r="M72" s="165" t="n">
        <f aca="false">(L72-L68)/L68</f>
        <v>0.0212567227452504</v>
      </c>
    </row>
    <row r="73" customFormat="false" ht="12.75" hidden="false" customHeight="false" outlineLevel="0" collapsed="false">
      <c r="B73" s="160" t="s">
        <v>204</v>
      </c>
      <c r="C73" s="161" t="n">
        <v>5043.9696872885</v>
      </c>
      <c r="D73" s="161" t="n">
        <v>4788.76803666971</v>
      </c>
      <c r="E73" s="161" t="n">
        <v>3815.97378897371</v>
      </c>
      <c r="F73" s="161" t="n">
        <v>5798.85761117994</v>
      </c>
      <c r="G73" s="161" t="n">
        <v>1462.07323235074</v>
      </c>
      <c r="H73" s="161" t="n">
        <v>6422.97548730586</v>
      </c>
      <c r="I73" s="162" t="n">
        <v>1804.24922052132</v>
      </c>
      <c r="J73" s="162" t="n">
        <v>3967.47888278205</v>
      </c>
      <c r="K73" s="163" t="n">
        <v>21425.2157667548</v>
      </c>
      <c r="L73" s="164" t="n">
        <f aca="false">SUM(C73:K73)</f>
        <v>54529.5617138266</v>
      </c>
      <c r="M73" s="165" t="n">
        <f aca="false">(L73-L69)/L69</f>
        <v>-0.000849818489936372</v>
      </c>
    </row>
    <row r="74" customFormat="false" ht="12.75" hidden="false" customHeight="true" outlineLevel="0" collapsed="false">
      <c r="B74" s="160" t="s">
        <v>205</v>
      </c>
      <c r="C74" s="169" t="n">
        <v>4937.71228035283</v>
      </c>
      <c r="D74" s="169" t="n">
        <v>4735.78306030856</v>
      </c>
      <c r="E74" s="169" t="n">
        <v>3931.78858739744</v>
      </c>
      <c r="F74" s="169" t="n">
        <v>5629.10418780653</v>
      </c>
      <c r="G74" s="169" t="n">
        <v>1460.51339852138</v>
      </c>
      <c r="H74" s="169" t="n">
        <v>6114.90714310758</v>
      </c>
      <c r="I74" s="166" t="n">
        <v>1723.20040297638</v>
      </c>
      <c r="J74" s="166" t="n">
        <v>3867.16121722413</v>
      </c>
      <c r="K74" s="167" t="n">
        <v>21210.7073052367</v>
      </c>
      <c r="L74" s="168" t="n">
        <f aca="false">SUM(C74:K74)</f>
        <v>53610.8775829316</v>
      </c>
      <c r="M74" s="170" t="n">
        <f aca="false">(L74-L70)/L70</f>
        <v>-0.0380940378718418</v>
      </c>
    </row>
    <row r="75" customFormat="false" ht="12.75" hidden="false" customHeight="false" outlineLevel="0" collapsed="false">
      <c r="B75" s="160" t="s">
        <v>206</v>
      </c>
      <c r="C75" s="169" t="n">
        <v>4902.98161910867</v>
      </c>
      <c r="D75" s="169" t="n">
        <v>4754.47070183307</v>
      </c>
      <c r="E75" s="169" t="n">
        <v>4045.56620673435</v>
      </c>
      <c r="F75" s="169" t="n">
        <v>5787.08532557888</v>
      </c>
      <c r="G75" s="169" t="n">
        <v>1446.28398930318</v>
      </c>
      <c r="H75" s="169" t="n">
        <v>5963.19180942242</v>
      </c>
      <c r="I75" s="166" t="n">
        <v>1757.31556578358</v>
      </c>
      <c r="J75" s="166" t="n">
        <v>3645.1224420877</v>
      </c>
      <c r="K75" s="167" t="n">
        <v>21429.7825569657</v>
      </c>
      <c r="L75" s="168" t="n">
        <f aca="false">SUM(C75:K75)</f>
        <v>53731.8002168176</v>
      </c>
      <c r="M75" s="170" t="n">
        <f aca="false">(L75-L71)/L71</f>
        <v>-0.0317607478576575</v>
      </c>
    </row>
    <row r="76" customFormat="false" ht="12.75" hidden="false" customHeight="false" outlineLevel="0" collapsed="false">
      <c r="B76" s="160" t="s">
        <v>207</v>
      </c>
      <c r="C76" s="169" t="n">
        <v>4778.78072203278</v>
      </c>
      <c r="D76" s="169" t="n">
        <v>4475.25328876699</v>
      </c>
      <c r="E76" s="169" t="n">
        <v>3776.27524514564</v>
      </c>
      <c r="F76" s="169" t="n">
        <v>5557.98599159207</v>
      </c>
      <c r="G76" s="169" t="n">
        <v>1273.96829733504</v>
      </c>
      <c r="H76" s="169" t="n">
        <v>6393.90944787907</v>
      </c>
      <c r="I76" s="166" t="n">
        <v>1709.71560972759</v>
      </c>
      <c r="J76" s="166" t="n">
        <v>3471.94529219482</v>
      </c>
      <c r="K76" s="167" t="n">
        <v>20498.2635509769</v>
      </c>
      <c r="L76" s="168" t="n">
        <f aca="false">SUM(C76:K76)</f>
        <v>51936.0974456509</v>
      </c>
      <c r="M76" s="170" t="n">
        <f aca="false">(L76-L72)/L72</f>
        <v>-0.0339406721509049</v>
      </c>
    </row>
    <row r="77" customFormat="false" ht="12.75" hidden="false" customHeight="false" outlineLevel="0" collapsed="false">
      <c r="B77" s="160" t="s">
        <v>208</v>
      </c>
      <c r="C77" s="169" t="n">
        <v>4718.22522384248</v>
      </c>
      <c r="D77" s="169" t="n">
        <v>4249.0445912391</v>
      </c>
      <c r="E77" s="169" t="n">
        <v>4191.14969894184</v>
      </c>
      <c r="F77" s="169" t="n">
        <v>5366.48245880695</v>
      </c>
      <c r="G77" s="169" t="n">
        <v>1325.16270981868</v>
      </c>
      <c r="H77" s="169" t="n">
        <v>5730.81228062756</v>
      </c>
      <c r="I77" s="166" t="n">
        <v>1518.65816569947</v>
      </c>
      <c r="J77" s="166" t="n">
        <v>3193.23221939187</v>
      </c>
      <c r="K77" s="167" t="n">
        <v>20514.6478857833</v>
      </c>
      <c r="L77" s="168" t="n">
        <f aca="false">SUM(C77:K77)</f>
        <v>50807.4152341513</v>
      </c>
      <c r="M77" s="170" t="n">
        <f aca="false">(L77-L73)/L73</f>
        <v>-0.0682592407254122</v>
      </c>
    </row>
    <row r="78" customFormat="false" ht="12.75" hidden="false" customHeight="false" outlineLevel="0" collapsed="false">
      <c r="B78" s="160" t="s">
        <v>209</v>
      </c>
      <c r="C78" s="161" t="n">
        <v>4672.02142694813</v>
      </c>
      <c r="D78" s="161" t="n">
        <v>4224.62687136881</v>
      </c>
      <c r="E78" s="161" t="n">
        <v>3563.05292319945</v>
      </c>
      <c r="F78" s="161" t="n">
        <v>6071.93540021857</v>
      </c>
      <c r="G78" s="161" t="n">
        <v>1372.85576001602</v>
      </c>
      <c r="H78" s="161" t="n">
        <v>5649.53462004247</v>
      </c>
      <c r="I78" s="162" t="n">
        <v>1352.76294848152</v>
      </c>
      <c r="J78" s="162" t="n">
        <v>3260.59205405481</v>
      </c>
      <c r="K78" s="163" t="n">
        <v>20165.8834798563</v>
      </c>
      <c r="L78" s="164" t="n">
        <f aca="false">SUM(C78:K78)</f>
        <v>50333.2654841861</v>
      </c>
      <c r="M78" s="165" t="n">
        <f aca="false">(L78-L74)/L74</f>
        <v>-0.0611370722979731</v>
      </c>
    </row>
    <row r="79" customFormat="false" ht="12.75" hidden="false" customHeight="false" outlineLevel="0" collapsed="false">
      <c r="B79" s="160" t="s">
        <v>210</v>
      </c>
      <c r="C79" s="161" t="n">
        <v>4906.0010064113</v>
      </c>
      <c r="D79" s="161" t="n">
        <v>4593.69912849167</v>
      </c>
      <c r="E79" s="161" t="n">
        <v>3607.87616529398</v>
      </c>
      <c r="F79" s="161" t="n">
        <v>6031.58531330135</v>
      </c>
      <c r="G79" s="161" t="n">
        <v>1431.95020853726</v>
      </c>
      <c r="H79" s="161" t="n">
        <v>5399.7800101743</v>
      </c>
      <c r="I79" s="162" t="n">
        <v>1572.4704321128</v>
      </c>
      <c r="J79" s="162" t="n">
        <v>3236.85800439572</v>
      </c>
      <c r="K79" s="163" t="n">
        <v>20717.0101506608</v>
      </c>
      <c r="L79" s="164" t="n">
        <f aca="false">SUM(C79:K79)</f>
        <v>51497.2304193792</v>
      </c>
      <c r="M79" s="165" t="n">
        <f aca="false">(L79-L75)/L75</f>
        <v>-0.0415874731243234</v>
      </c>
    </row>
    <row r="80" customFormat="false" ht="12.75" hidden="false" customHeight="false" outlineLevel="0" collapsed="false">
      <c r="B80" s="160" t="s">
        <v>211</v>
      </c>
      <c r="C80" s="161" t="n">
        <v>4712.18548701434</v>
      </c>
      <c r="D80" s="161" t="n">
        <v>4311.2143999949</v>
      </c>
      <c r="E80" s="161" t="n">
        <v>3592.84819379896</v>
      </c>
      <c r="F80" s="161" t="n">
        <v>5909.64011358508</v>
      </c>
      <c r="G80" s="161" t="n">
        <v>1447.81824779153</v>
      </c>
      <c r="H80" s="161" t="n">
        <v>5415.6247343923</v>
      </c>
      <c r="I80" s="162" t="n">
        <v>1448.60504443141</v>
      </c>
      <c r="J80" s="162" t="n">
        <v>3128.39156732753</v>
      </c>
      <c r="K80" s="163" t="n">
        <v>20555.2873864444</v>
      </c>
      <c r="L80" s="164" t="n">
        <f aca="false">SUM(C80:K80)</f>
        <v>50521.6151747805</v>
      </c>
      <c r="M80" s="165" t="n">
        <f aca="false">(L80-L76)/L76</f>
        <v>-0.0272350511578324</v>
      </c>
    </row>
    <row r="81" customFormat="false" ht="12.75" hidden="false" customHeight="false" outlineLevel="0" collapsed="false">
      <c r="B81" s="160" t="s">
        <v>212</v>
      </c>
      <c r="C81" s="161" t="n">
        <v>4646.74954092196</v>
      </c>
      <c r="D81" s="161" t="n">
        <v>4425.05928596436</v>
      </c>
      <c r="E81" s="161" t="n">
        <v>3396.73839522661</v>
      </c>
      <c r="F81" s="161" t="n">
        <v>5881.37031109012</v>
      </c>
      <c r="G81" s="161" t="n">
        <v>1371.40509498452</v>
      </c>
      <c r="H81" s="161" t="n">
        <v>5756.4096083617</v>
      </c>
      <c r="I81" s="162" t="n">
        <v>1401.25805849804</v>
      </c>
      <c r="J81" s="162" t="n">
        <v>3424.01790583164</v>
      </c>
      <c r="K81" s="163" t="n">
        <v>20222.8866643405</v>
      </c>
      <c r="L81" s="164" t="n">
        <f aca="false">SUM(C81:K81)</f>
        <v>50525.8948652195</v>
      </c>
      <c r="M81" s="165" t="n">
        <f aca="false">(L81-L77)/L77</f>
        <v>-0.00554093074080693</v>
      </c>
    </row>
    <row r="82" customFormat="false" ht="12.75" hidden="false" customHeight="false" outlineLevel="0" collapsed="false">
      <c r="B82" s="176" t="s">
        <v>213</v>
      </c>
      <c r="C82" s="169" t="n">
        <v>4105.18700631179</v>
      </c>
      <c r="D82" s="169" t="n">
        <v>3560.60944300229</v>
      </c>
      <c r="E82" s="169" t="n">
        <v>3328.61372765221</v>
      </c>
      <c r="F82" s="169" t="n">
        <v>6377.83590549774</v>
      </c>
      <c r="G82" s="169" t="n">
        <v>1317.04424477369</v>
      </c>
      <c r="H82" s="169" t="n">
        <v>5510.16475639341</v>
      </c>
      <c r="I82" s="166" t="n">
        <v>1443.44789345845</v>
      </c>
      <c r="J82" s="166" t="n">
        <v>3108.33430945268</v>
      </c>
      <c r="K82" s="167" t="n">
        <v>19339.2394183905</v>
      </c>
      <c r="L82" s="168" t="n">
        <f aca="false">SUM(C82:K82)</f>
        <v>48090.4767049327</v>
      </c>
      <c r="M82" s="170" t="n">
        <f aca="false">(L82-L78)/L78</f>
        <v>-0.0445587775336774</v>
      </c>
    </row>
    <row r="83" customFormat="false" ht="12.75" hidden="false" customHeight="false" outlineLevel="0" collapsed="false">
      <c r="B83" s="176" t="s">
        <v>214</v>
      </c>
      <c r="C83" s="169" t="n">
        <v>4353.22365485782</v>
      </c>
      <c r="D83" s="169" t="n">
        <v>3771.5403109056</v>
      </c>
      <c r="E83" s="169" t="n">
        <v>3549.73052129092</v>
      </c>
      <c r="F83" s="169" t="n">
        <v>6322.97565921146</v>
      </c>
      <c r="G83" s="169" t="n">
        <v>1403.29077900241</v>
      </c>
      <c r="H83" s="169" t="n">
        <v>6081.94544344694</v>
      </c>
      <c r="I83" s="166" t="n">
        <v>1552.56045867162</v>
      </c>
      <c r="J83" s="166" t="n">
        <v>3287.26536695786</v>
      </c>
      <c r="K83" s="167" t="n">
        <v>20307.4379408889</v>
      </c>
      <c r="L83" s="168" t="n">
        <f aca="false">SUM(C83:K83)</f>
        <v>50629.9701352336</v>
      </c>
      <c r="M83" s="170" t="n">
        <f aca="false">(L83-L79)/L79</f>
        <v>-0.0168409111923664</v>
      </c>
    </row>
    <row r="84" customFormat="false" ht="12.75" hidden="false" customHeight="false" outlineLevel="0" collapsed="false">
      <c r="B84" s="176" t="s">
        <v>215</v>
      </c>
      <c r="C84" s="169" t="n">
        <v>4090.3327852067</v>
      </c>
      <c r="D84" s="169" t="n">
        <v>3740.22156347591</v>
      </c>
      <c r="E84" s="169" t="n">
        <v>3139.81821989813</v>
      </c>
      <c r="F84" s="169" t="n">
        <v>6128.44420413043</v>
      </c>
      <c r="G84" s="169" t="n">
        <v>1508.27586218265</v>
      </c>
      <c r="H84" s="169" t="n">
        <v>6107.68053238895</v>
      </c>
      <c r="I84" s="166" t="n">
        <v>1400.93759427997</v>
      </c>
      <c r="J84" s="166" t="n">
        <v>3353.09503418142</v>
      </c>
      <c r="K84" s="167" t="n">
        <v>19464.8146923869</v>
      </c>
      <c r="L84" s="168" t="n">
        <f aca="false">SUM(C84:K84)</f>
        <v>48933.6204881311</v>
      </c>
      <c r="M84" s="170" t="n">
        <f aca="false">(L84-L80)/L80</f>
        <v>-0.0314319857185028</v>
      </c>
    </row>
    <row r="85" customFormat="false" ht="12.75" hidden="false" customHeight="false" outlineLevel="0" collapsed="false">
      <c r="B85" s="176" t="s">
        <v>216</v>
      </c>
      <c r="C85" s="169" t="n">
        <v>4229.18977194023</v>
      </c>
      <c r="D85" s="169" t="n">
        <v>3725.80470276781</v>
      </c>
      <c r="E85" s="169" t="n">
        <v>3712.7145549119</v>
      </c>
      <c r="F85" s="169" t="n">
        <v>6099.58430652971</v>
      </c>
      <c r="G85" s="169" t="n">
        <v>1258.83202125775</v>
      </c>
      <c r="H85" s="169" t="n">
        <v>5841.24445066015</v>
      </c>
      <c r="I85" s="166" t="n">
        <v>1343.10908085093</v>
      </c>
      <c r="J85" s="166" t="n">
        <v>3137.23217686932</v>
      </c>
      <c r="K85" s="167" t="n">
        <v>19564.3304514024</v>
      </c>
      <c r="L85" s="168" t="n">
        <f aca="false">SUM(C85:K85)</f>
        <v>48912.0415171902</v>
      </c>
      <c r="M85" s="170" t="n">
        <f aca="false">(L85-L81)/L81</f>
        <v>-0.0319411136078694</v>
      </c>
    </row>
    <row r="86" customFormat="false" ht="12.75" hidden="false" customHeight="false" outlineLevel="0" collapsed="false">
      <c r="B86" s="177" t="str">
        <f aca="false">EXPT_VL!B86</f>
        <v>2015:1</v>
      </c>
      <c r="C86" s="161" t="n">
        <v>3930.59867815512</v>
      </c>
      <c r="D86" s="161" t="n">
        <v>4252.07286229541</v>
      </c>
      <c r="E86" s="161" t="n">
        <v>3454.98751228922</v>
      </c>
      <c r="F86" s="161" t="n">
        <v>5437.3393261372</v>
      </c>
      <c r="G86" s="161" t="n">
        <v>1018.31538724689</v>
      </c>
      <c r="H86" s="161" t="n">
        <v>5153.51366694794</v>
      </c>
      <c r="I86" s="162" t="n">
        <v>1537.16703933751</v>
      </c>
      <c r="J86" s="162" t="n">
        <v>3902.84742472121</v>
      </c>
      <c r="K86" s="163" t="n">
        <v>19545.671381298</v>
      </c>
      <c r="L86" s="164" t="n">
        <f aca="false">SUM(C86:K86)</f>
        <v>48232.5132784285</v>
      </c>
      <c r="M86" s="165" t="n">
        <f aca="false">(L86-L82)/L82</f>
        <v>0.00295352808347524</v>
      </c>
    </row>
    <row r="87" customFormat="false" ht="12.75" hidden="false" customHeight="false" outlineLevel="0" collapsed="false">
      <c r="B87" s="177" t="str">
        <f aca="false">EXPT_VL!B87</f>
        <v>2015:2</v>
      </c>
      <c r="C87" s="161" t="n">
        <v>4010.32429710774</v>
      </c>
      <c r="D87" s="161" t="n">
        <v>4133.41711531543</v>
      </c>
      <c r="E87" s="161" t="n">
        <v>3649.11563940325</v>
      </c>
      <c r="F87" s="161" t="n">
        <v>5426.25722974249</v>
      </c>
      <c r="G87" s="161" t="n">
        <v>1377.5262557511</v>
      </c>
      <c r="H87" s="161" t="n">
        <v>5391.59633882663</v>
      </c>
      <c r="I87" s="162" t="n">
        <v>1956.03736180542</v>
      </c>
      <c r="J87" s="162" t="n">
        <v>3823.29154446958</v>
      </c>
      <c r="K87" s="163" t="n">
        <v>20821.1172018777</v>
      </c>
      <c r="L87" s="164" t="n">
        <f aca="false">SUM(C87:K87)</f>
        <v>50588.6829842993</v>
      </c>
      <c r="M87" s="165" t="n">
        <f aca="false">(L87-L83)/L83</f>
        <v>-0.000815468601383327</v>
      </c>
    </row>
    <row r="88" customFormat="false" ht="12.75" hidden="false" customHeight="false" outlineLevel="0" collapsed="false">
      <c r="B88" s="177" t="str">
        <f aca="false">EXPT_VL!B88</f>
        <v>2015:3</v>
      </c>
      <c r="C88" s="161" t="n">
        <v>3996.46875894476</v>
      </c>
      <c r="D88" s="161" t="n">
        <v>4447.94695773375</v>
      </c>
      <c r="E88" s="161" t="n">
        <v>3917.34255546625</v>
      </c>
      <c r="F88" s="161" t="n">
        <v>5409.32703707309</v>
      </c>
      <c r="G88" s="161" t="n">
        <v>1514.04542403067</v>
      </c>
      <c r="H88" s="161" t="n">
        <v>5131.20581879659</v>
      </c>
      <c r="I88" s="162" t="n">
        <v>1546.6809568229</v>
      </c>
      <c r="J88" s="162" t="n">
        <v>3122.64818927213</v>
      </c>
      <c r="K88" s="163" t="n">
        <v>19422.7769272724</v>
      </c>
      <c r="L88" s="164" t="n">
        <f aca="false">SUM(C88:K88)</f>
        <v>48508.4426254126</v>
      </c>
      <c r="M88" s="165" t="n">
        <f aca="false">(L88-L84)/L84</f>
        <v>-0.00868886991146762</v>
      </c>
    </row>
    <row r="89" customFormat="false" ht="12.75" hidden="false" customHeight="false" outlineLevel="0" collapsed="false">
      <c r="B89" s="177" t="str">
        <f aca="false">EXPT_VL!B89</f>
        <v>2015:4</v>
      </c>
      <c r="C89" s="161" t="n">
        <v>4338.68307814562</v>
      </c>
      <c r="D89" s="161" t="n">
        <v>4380.59410770661</v>
      </c>
      <c r="E89" s="161" t="n">
        <v>4275.82747829453</v>
      </c>
      <c r="F89" s="161" t="n">
        <v>5346.81394740272</v>
      </c>
      <c r="G89" s="161" t="n">
        <v>1262.4472129358</v>
      </c>
      <c r="H89" s="161" t="n">
        <v>5497.48493264404</v>
      </c>
      <c r="I89" s="162" t="n">
        <v>1663.21720659475</v>
      </c>
      <c r="J89" s="162" t="n">
        <v>3436.12397856997</v>
      </c>
      <c r="K89" s="163" t="n">
        <v>19851.4063637679</v>
      </c>
      <c r="L89" s="164" t="n">
        <f aca="false">SUM(C89:K89)</f>
        <v>50052.598306062</v>
      </c>
      <c r="M89" s="165" t="n">
        <f aca="false">(L89-L85)/L85</f>
        <v>0.023318527575074</v>
      </c>
    </row>
    <row r="90" customFormat="false" ht="12.75" hidden="false" customHeight="false" outlineLevel="0" collapsed="false">
      <c r="B90" s="177" t="str">
        <f aca="false">EXPT_VL!B90</f>
        <v>2016:1</v>
      </c>
      <c r="C90" s="169" t="n">
        <v>3965.10111203643</v>
      </c>
      <c r="D90" s="169" t="n">
        <v>3958.3704174511</v>
      </c>
      <c r="E90" s="169" t="n">
        <v>3378.36160466722</v>
      </c>
      <c r="F90" s="169" t="n">
        <v>5794.84755587713</v>
      </c>
      <c r="G90" s="169" t="n">
        <v>1307.49966437164</v>
      </c>
      <c r="H90" s="169" t="n">
        <v>4555.53892255065</v>
      </c>
      <c r="I90" s="166" t="n">
        <v>1411.3669762111</v>
      </c>
      <c r="J90" s="166" t="n">
        <v>3457.49419815064</v>
      </c>
      <c r="K90" s="167" t="n">
        <v>18275.5331731227</v>
      </c>
      <c r="L90" s="168" t="n">
        <f aca="false">SUM(C90:K90)</f>
        <v>46104.1136244386</v>
      </c>
      <c r="M90" s="170" t="n">
        <f aca="false">(L90-L86)/L86</f>
        <v>-0.0441279027220374</v>
      </c>
    </row>
    <row r="91" customFormat="false" ht="12.75" hidden="false" customHeight="true" outlineLevel="0" collapsed="false">
      <c r="B91" s="177" t="str">
        <f aca="false">EXPT_VL!B91</f>
        <v>2016:2</v>
      </c>
      <c r="C91" s="169" t="n">
        <v>4032.31149990613</v>
      </c>
      <c r="D91" s="169" t="n">
        <v>4293.5099572512</v>
      </c>
      <c r="E91" s="169" t="n">
        <v>3534.12468980741</v>
      </c>
      <c r="F91" s="169" t="n">
        <v>6194.11851637314</v>
      </c>
      <c r="G91" s="169" t="n">
        <v>1203.65933745068</v>
      </c>
      <c r="H91" s="169" t="n">
        <v>5027.00257077606</v>
      </c>
      <c r="I91" s="166" t="n">
        <v>1712.21389116455</v>
      </c>
      <c r="J91" s="166" t="n">
        <v>3812.06915829142</v>
      </c>
      <c r="K91" s="167" t="n">
        <v>19707.5085218555</v>
      </c>
      <c r="L91" s="168" t="n">
        <f aca="false">SUM(C91:K91)</f>
        <v>49516.5181428761</v>
      </c>
      <c r="M91" s="170" t="n">
        <f aca="false">(L91-L87)/L87</f>
        <v>-0.0211937686093941</v>
      </c>
    </row>
    <row r="92" customFormat="false" ht="12.75" hidden="false" customHeight="false" outlineLevel="0" collapsed="false">
      <c r="B92" s="177" t="str">
        <f aca="false">EXPT_VL!B92</f>
        <v>2016:3</v>
      </c>
      <c r="C92" s="169" t="n">
        <v>3667.84522962566</v>
      </c>
      <c r="D92" s="169" t="n">
        <v>4621.18342378318</v>
      </c>
      <c r="E92" s="169" t="n">
        <v>3513.53435861602</v>
      </c>
      <c r="F92" s="169" t="n">
        <v>5793.85754187811</v>
      </c>
      <c r="G92" s="169" t="n">
        <v>1122.59449745523</v>
      </c>
      <c r="H92" s="169" t="n">
        <v>5154.69505785939</v>
      </c>
      <c r="I92" s="166" t="n">
        <v>1443.0897384406</v>
      </c>
      <c r="J92" s="166" t="n">
        <v>3386.87169099914</v>
      </c>
      <c r="K92" s="167" t="n">
        <v>18429.2149013879</v>
      </c>
      <c r="L92" s="168" t="n">
        <f aca="false">SUM(C92:K92)</f>
        <v>47132.8864400453</v>
      </c>
      <c r="M92" s="170" t="n">
        <f aca="false">(L92-L88)/L88</f>
        <v>-0.0283570469575681</v>
      </c>
    </row>
    <row r="93" customFormat="false" ht="12.75" hidden="false" customHeight="false" outlineLevel="0" collapsed="false">
      <c r="B93" s="177" t="str">
        <f aca="false">EXPT_VL!B93</f>
        <v>2016:4</v>
      </c>
      <c r="C93" s="169" t="n">
        <v>4435.56533038703</v>
      </c>
      <c r="D93" s="169" t="n">
        <v>4695.4667469974</v>
      </c>
      <c r="E93" s="169" t="n">
        <v>3946.34275723112</v>
      </c>
      <c r="F93" s="169" t="n">
        <v>6062.57598432772</v>
      </c>
      <c r="G93" s="169" t="n">
        <v>1085.43924518431</v>
      </c>
      <c r="H93" s="169" t="n">
        <v>5767.18223932917</v>
      </c>
      <c r="I93" s="166" t="n">
        <v>1481.30545792791</v>
      </c>
      <c r="J93" s="166" t="n">
        <v>3654.58726082479</v>
      </c>
      <c r="K93" s="167" t="n">
        <v>18714.1333975098</v>
      </c>
      <c r="L93" s="168" t="n">
        <f aca="false">SUM(C93:K93)</f>
        <v>49842.5984197193</v>
      </c>
      <c r="M93" s="170" t="n">
        <f aca="false">(L93-L89)/L89</f>
        <v>-0.00419558411450635</v>
      </c>
    </row>
    <row r="94" customFormat="false" ht="12.75" hidden="false" customHeight="false" outlineLevel="0" collapsed="false">
      <c r="A94" s="173" t="s">
        <v>158</v>
      </c>
    </row>
    <row r="95" customFormat="false" ht="12.75" hidden="false" customHeight="false" outlineLevel="0" collapsed="false">
      <c r="A95" s="173"/>
    </row>
    <row r="96" customFormat="false" ht="12.75" hidden="false" customHeight="false" outlineLevel="0" collapsed="false">
      <c r="A96" s="173"/>
      <c r="B96" s="177" t="s">
        <v>225</v>
      </c>
      <c r="C96" s="161" t="n">
        <v>4265.41114572923</v>
      </c>
      <c r="D96" s="161" t="n">
        <v>4745.91886572249</v>
      </c>
      <c r="E96" s="161" t="n">
        <v>4138.49853386881</v>
      </c>
      <c r="F96" s="161" t="n">
        <v>6196.34017590671</v>
      </c>
      <c r="G96" s="161" t="n">
        <v>1128.76030013587</v>
      </c>
      <c r="H96" s="161" t="n">
        <v>5829.17243682682</v>
      </c>
      <c r="I96" s="162" t="n">
        <v>1697.6699722622</v>
      </c>
      <c r="J96" s="162" t="n">
        <v>3707.97638522396</v>
      </c>
      <c r="K96" s="163" t="n">
        <v>19930.6282809245</v>
      </c>
      <c r="L96" s="164" t="n">
        <f aca="false">SUM(C96:K96)</f>
        <v>51640.3760966006</v>
      </c>
      <c r="M96" s="165" t="n">
        <f aca="false">(L96-L90)/L90</f>
        <v>0.120081746224645</v>
      </c>
    </row>
    <row r="97" customFormat="false" ht="12.75" hidden="false" customHeight="false" outlineLevel="0" collapsed="false">
      <c r="A97" s="173"/>
      <c r="B97" s="177" t="s">
        <v>226</v>
      </c>
      <c r="C97" s="161" t="n">
        <v>3966.45674711693</v>
      </c>
      <c r="D97" s="161" t="n">
        <v>4844.03909209598</v>
      </c>
      <c r="E97" s="161" t="n">
        <v>4122.54141904171</v>
      </c>
      <c r="F97" s="161" t="n">
        <v>6420.47368706176</v>
      </c>
      <c r="G97" s="161" t="n">
        <v>1561.55919044703</v>
      </c>
      <c r="H97" s="161" t="n">
        <v>6034.4850534094</v>
      </c>
      <c r="I97" s="162" t="n">
        <v>1861.64599590773</v>
      </c>
      <c r="J97" s="162" t="n">
        <v>3808.1366487178</v>
      </c>
      <c r="K97" s="163" t="n">
        <v>20236.835297193</v>
      </c>
      <c r="L97" s="164" t="n">
        <f aca="false">SUM(C97:K97)</f>
        <v>52856.1731309913</v>
      </c>
      <c r="M97" s="165" t="n">
        <f aca="false">(L97-L91)/L91</f>
        <v>0.0674452710604353</v>
      </c>
    </row>
    <row r="98" customFormat="false" ht="12.75" hidden="false" customHeight="false" outlineLevel="0" collapsed="false">
      <c r="A98" s="173"/>
      <c r="B98" s="177" t="s">
        <v>227</v>
      </c>
      <c r="C98" s="161" t="n">
        <v>4512.80424105023</v>
      </c>
      <c r="D98" s="161" t="n">
        <v>4313.4324588419</v>
      </c>
      <c r="E98" s="161" t="n">
        <v>4424.82574578159</v>
      </c>
      <c r="F98" s="161" t="n">
        <v>6005.3761510887</v>
      </c>
      <c r="G98" s="161" t="n">
        <v>1385.69914534637</v>
      </c>
      <c r="H98" s="161" t="n">
        <v>6419.60665289687</v>
      </c>
      <c r="I98" s="162" t="n">
        <v>1391.31667144011</v>
      </c>
      <c r="J98" s="162" t="n">
        <v>3751.08564258912</v>
      </c>
      <c r="K98" s="163" t="n">
        <v>19143.4607926786</v>
      </c>
      <c r="L98" s="164" t="n">
        <f aca="false">SUM(C98:K98)</f>
        <v>51347.6075017135</v>
      </c>
      <c r="M98" s="165" t="n">
        <f aca="false">(L98-L92)/L92</f>
        <v>0.0894220867849774</v>
      </c>
    </row>
    <row r="99" customFormat="false" ht="12.75" hidden="false" customHeight="false" outlineLevel="0" collapsed="false">
      <c r="A99" s="173"/>
      <c r="B99" s="177" t="str">
        <f aca="false">EXPT_VL!B99</f>
        <v>2017:4</v>
      </c>
      <c r="C99" s="161" t="n">
        <v>4639.83194493857</v>
      </c>
      <c r="D99" s="161" t="n">
        <v>4898.21895170811</v>
      </c>
      <c r="E99" s="161" t="n">
        <v>4848.02924914325</v>
      </c>
      <c r="F99" s="161" t="n">
        <v>6318.02676769617</v>
      </c>
      <c r="G99" s="161" t="n">
        <v>1367.64939592291</v>
      </c>
      <c r="H99" s="161" t="n">
        <v>6025.47586868715</v>
      </c>
      <c r="I99" s="162" t="n">
        <v>1638.43864926236</v>
      </c>
      <c r="J99" s="162" t="n">
        <v>4090.10355334546</v>
      </c>
      <c r="K99" s="163" t="n">
        <v>19688.0094078044</v>
      </c>
      <c r="L99" s="164" t="n">
        <f aca="false">SUM(C99:K99)</f>
        <v>53513.7837885084</v>
      </c>
      <c r="M99" s="165" t="n">
        <f aca="false">(L99-L93)/L93</f>
        <v>0.0736555774615607</v>
      </c>
    </row>
    <row r="100" customFormat="false" ht="12.75" hidden="false" customHeight="false" outlineLevel="0" collapsed="false">
      <c r="A100" s="173"/>
      <c r="B100" s="177" t="str">
        <f aca="false">EXPT_VL!B100</f>
        <v>2018:1</v>
      </c>
      <c r="C100" s="169" t="n">
        <v>4282.64855639364</v>
      </c>
      <c r="D100" s="169" t="n">
        <v>4679.95185032825</v>
      </c>
      <c r="E100" s="169" t="n">
        <v>4491.53838226947</v>
      </c>
      <c r="F100" s="169" t="n">
        <v>6250.30517509868</v>
      </c>
      <c r="G100" s="169" t="n">
        <v>1469.3781688254</v>
      </c>
      <c r="H100" s="169" t="n">
        <v>6151.1947453118</v>
      </c>
      <c r="I100" s="166" t="n">
        <v>1557.8761996275</v>
      </c>
      <c r="J100" s="166" t="n">
        <v>3786.08706130492</v>
      </c>
      <c r="K100" s="167" t="n">
        <v>20193.0663078326</v>
      </c>
      <c r="L100" s="168" t="n">
        <f aca="false">SUM(C100:K100)</f>
        <v>52862.0464469922</v>
      </c>
      <c r="M100" s="170" t="n">
        <f aca="false">(L100-L96)/L96</f>
        <v>0.0236572705842863</v>
      </c>
    </row>
    <row r="101" customFormat="false" ht="12.75" hidden="false" customHeight="false" outlineLevel="0" collapsed="false">
      <c r="A101" s="173"/>
      <c r="B101" s="177" t="str">
        <f aca="false">EXPT_VL!B101</f>
        <v>2018:2</v>
      </c>
      <c r="C101" s="169" t="n">
        <v>5001.24091023681</v>
      </c>
      <c r="D101" s="169" t="n">
        <v>5095.3559474021</v>
      </c>
      <c r="E101" s="169" t="n">
        <v>3909.13079837418</v>
      </c>
      <c r="F101" s="169" t="n">
        <v>6462.85010876675</v>
      </c>
      <c r="G101" s="169" t="n">
        <v>1498.04248609956</v>
      </c>
      <c r="H101" s="169" t="n">
        <v>6447.88020635581</v>
      </c>
      <c r="I101" s="166" t="n">
        <v>1633.25197208742</v>
      </c>
      <c r="J101" s="166" t="n">
        <v>4187.01468623079</v>
      </c>
      <c r="K101" s="167" t="n">
        <v>20985.3177385397</v>
      </c>
      <c r="L101" s="168" t="n">
        <f aca="false">SUM(C101:K101)</f>
        <v>55220.0848540931</v>
      </c>
      <c r="M101" s="170" t="n">
        <f aca="false">(L101-L97)/L97</f>
        <v>0.0447234747253345</v>
      </c>
    </row>
    <row r="102" customFormat="false" ht="12.75" hidden="false" customHeight="false" outlineLevel="0" collapsed="false">
      <c r="A102" s="173"/>
      <c r="B102" s="177" t="str">
        <f aca="false">EXPT_VL!B102</f>
        <v>2018:3</v>
      </c>
      <c r="C102" s="169" t="n">
        <v>4258.7650333054</v>
      </c>
      <c r="D102" s="169" t="n">
        <v>5021.00800655849</v>
      </c>
      <c r="E102" s="169" t="n">
        <v>5058.24436145342</v>
      </c>
      <c r="F102" s="169" t="n">
        <v>6241.74944555677</v>
      </c>
      <c r="G102" s="169" t="n">
        <v>1210.22797172371</v>
      </c>
      <c r="H102" s="169" t="n">
        <v>6993.59801498152</v>
      </c>
      <c r="I102" s="166" t="n">
        <v>1801.31345451041</v>
      </c>
      <c r="J102" s="166" t="n">
        <v>3733.07195583868</v>
      </c>
      <c r="K102" s="167" t="n">
        <v>20180.7307119134</v>
      </c>
      <c r="L102" s="168" t="n">
        <f aca="false">SUM(C102:K102)</f>
        <v>54498.7089558419</v>
      </c>
      <c r="M102" s="170" t="n">
        <f aca="false">(L102-L98)/L98</f>
        <v>0.0613680287640126</v>
      </c>
    </row>
    <row r="103" customFormat="false" ht="12.75" hidden="false" customHeight="false" outlineLevel="0" collapsed="false">
      <c r="A103" s="173"/>
      <c r="B103" s="177" t="str">
        <f aca="false">EXPT_VL!B103</f>
        <v>2018:4</v>
      </c>
      <c r="C103" s="169" t="n">
        <v>4727.86286319729</v>
      </c>
      <c r="D103" s="169" t="n">
        <v>4702.52478396068</v>
      </c>
      <c r="E103" s="169" t="n">
        <v>5170.91961411388</v>
      </c>
      <c r="F103" s="169" t="n">
        <v>6554.83674152407</v>
      </c>
      <c r="G103" s="169" t="n">
        <v>1439.65176241366</v>
      </c>
      <c r="H103" s="169" t="n">
        <v>6403.58992815877</v>
      </c>
      <c r="I103" s="166" t="n">
        <v>1630.02315039232</v>
      </c>
      <c r="J103" s="166" t="n">
        <v>3803.69620138983</v>
      </c>
      <c r="K103" s="167" t="n">
        <v>20353.5136453393</v>
      </c>
      <c r="L103" s="168" t="n">
        <f aca="false">SUM(C103:K103)</f>
        <v>54786.6186904898</v>
      </c>
      <c r="M103" s="170" t="n">
        <f aca="false">(L103-L99)/L99</f>
        <v>0.0237851785441261</v>
      </c>
    </row>
    <row r="104" customFormat="false" ht="12.75" hidden="false" customHeight="false" outlineLevel="0" collapsed="false">
      <c r="B104" s="177" t="str">
        <f aca="false">EXPT_VL!B104</f>
        <v>2019:1</v>
      </c>
      <c r="C104" s="161" t="n">
        <v>4391.31321507486</v>
      </c>
      <c r="D104" s="161" t="n">
        <v>5074.85525797027</v>
      </c>
      <c r="E104" s="161" t="n">
        <v>4651.22975449866</v>
      </c>
      <c r="F104" s="161" t="n">
        <v>6188.70372984345</v>
      </c>
      <c r="G104" s="161" t="n">
        <v>1502.37190646714</v>
      </c>
      <c r="H104" s="161" t="n">
        <v>6359.47243774602</v>
      </c>
      <c r="I104" s="162" t="n">
        <v>1723.72301213575</v>
      </c>
      <c r="J104" s="162" t="n">
        <v>4165.01545166658</v>
      </c>
      <c r="K104" s="163" t="n">
        <v>20262.2620847597</v>
      </c>
      <c r="L104" s="164" t="n">
        <f aca="false">SUM(C104:K104)</f>
        <v>54318.9468501624</v>
      </c>
      <c r="M104" s="165" t="n">
        <f aca="false">(L104-L100)/L100</f>
        <v>0.0275604238029468</v>
      </c>
    </row>
  </sheetData>
  <mergeCells count="8">
    <mergeCell ref="L1:M2"/>
    <mergeCell ref="Y1:Z2"/>
    <mergeCell ref="AG1:AH1"/>
    <mergeCell ref="AK1:AL2"/>
    <mergeCell ref="AS1:AT1"/>
    <mergeCell ref="AW1:AX2"/>
    <mergeCell ref="O29:O30"/>
    <mergeCell ref="A94:A103"/>
  </mergeCells>
  <hyperlinks>
    <hyperlink ref="L1" location="Indice!A1" display="Índice"/>
    <hyperlink ref="Y1" location="Indice!A1" display="Índice"/>
    <hyperlink ref="AK1" location="Indice!A1" display="Índice"/>
    <hyperlink ref="AW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04"/>
  <sheetViews>
    <sheetView showFormulas="false" showGridLines="false" showRowColHeaders="false" showZeros="true" rightToLeft="false" tabSelected="false" showOutlineSymbols="true" defaultGridColor="true" view="normal" topLeftCell="A76" colorId="64" zoomScale="100" zoomScaleNormal="100" zoomScalePageLayoutView="100" workbookViewId="0">
      <selection pane="topLeft" activeCell="W6" activeCellId="0" sqref="W6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4" min="3" style="0" width="11.04"/>
    <col collapsed="false" customWidth="false" hidden="false" outlineLevel="0" max="15" min="15" style="0" width="11.55"/>
    <col collapsed="false" customWidth="true" hidden="false" outlineLevel="0" max="20" min="16" style="0" width="11.04"/>
    <col collapsed="false" customWidth="true" hidden="false" outlineLevel="0" max="21" min="21" style="0" width="13.83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B1" s="133" t="s">
        <v>4</v>
      </c>
      <c r="D1" s="10"/>
      <c r="E1" s="10"/>
      <c r="F1" s="10"/>
      <c r="G1" s="10"/>
      <c r="L1" s="134" t="s">
        <v>0</v>
      </c>
      <c r="M1" s="134"/>
      <c r="P1" s="133" t="s">
        <v>4</v>
      </c>
      <c r="Y1" s="134" t="s">
        <v>0</v>
      </c>
      <c r="Z1" s="134"/>
      <c r="AB1" s="10" t="s">
        <v>4</v>
      </c>
      <c r="AG1" s="174" t="s">
        <v>234</v>
      </c>
      <c r="AH1" s="174"/>
      <c r="AI1" s="135"/>
      <c r="AK1" s="134" t="s">
        <v>0</v>
      </c>
      <c r="AL1" s="134"/>
      <c r="AN1" s="10" t="s">
        <v>4</v>
      </c>
      <c r="AS1" s="174" t="s">
        <v>234</v>
      </c>
      <c r="AT1" s="174"/>
      <c r="AU1" s="135"/>
      <c r="AW1" s="134" t="s">
        <v>0</v>
      </c>
      <c r="AX1" s="134"/>
    </row>
    <row r="2" customFormat="false" ht="15.75" hidden="false" customHeight="true" outlineLevel="0" collapsed="false">
      <c r="B2" s="10" t="s">
        <v>241</v>
      </c>
      <c r="L2" s="134"/>
      <c r="M2" s="134"/>
      <c r="P2" s="10" t="s">
        <v>242</v>
      </c>
      <c r="Y2" s="134"/>
      <c r="Z2" s="134"/>
      <c r="AB2" s="21" t="s">
        <v>243</v>
      </c>
      <c r="AK2" s="134"/>
      <c r="AL2" s="134"/>
      <c r="AN2" s="21" t="s">
        <v>244</v>
      </c>
      <c r="AW2" s="134"/>
      <c r="AX2" s="134"/>
    </row>
    <row r="3" customFormat="false" ht="13.5" hidden="false" customHeight="false" outlineLevel="0" collapsed="false">
      <c r="B3" s="21" t="str">
        <f aca="false">EXPT_VL!B3</f>
        <v>Periodo:1995:1-2019:1</v>
      </c>
      <c r="C3" s="21"/>
      <c r="P3" s="21" t="str">
        <f aca="false">EXPT_TN!$P$3</f>
        <v>Periodo:1995:1-2019:1</v>
      </c>
      <c r="AB3" s="21" t="str">
        <f aca="false">EXPT_VL!AB3</f>
        <v>Periodo:1995-2014</v>
      </c>
      <c r="AN3" s="21" t="str">
        <f aca="false">EXPT_VL!AB3</f>
        <v>Periodo:1995-2014</v>
      </c>
    </row>
    <row r="4" customFormat="false" ht="13.5" hidden="false" customHeight="false" outlineLevel="0" collapsed="false">
      <c r="B4" s="21" t="s">
        <v>27</v>
      </c>
      <c r="P4" s="21" t="s">
        <v>122</v>
      </c>
      <c r="AB4" s="21" t="s">
        <v>122</v>
      </c>
      <c r="AN4" s="21" t="s">
        <v>239</v>
      </c>
    </row>
    <row r="5" customFormat="false" ht="35.25" hidden="false" customHeight="false" outlineLevel="0" collapsed="false">
      <c r="B5" s="136" t="s">
        <v>124</v>
      </c>
      <c r="C5" s="137" t="s">
        <v>47</v>
      </c>
      <c r="D5" s="137" t="s">
        <v>73</v>
      </c>
      <c r="E5" s="137" t="s">
        <v>116</v>
      </c>
      <c r="F5" s="137" t="s">
        <v>76</v>
      </c>
      <c r="G5" s="137" t="s">
        <v>77</v>
      </c>
      <c r="H5" s="137" t="s">
        <v>79</v>
      </c>
      <c r="I5" s="137" t="s">
        <v>82</v>
      </c>
      <c r="J5" s="138" t="s">
        <v>83</v>
      </c>
      <c r="K5" s="139" t="s">
        <v>125</v>
      </c>
      <c r="L5" s="140" t="s">
        <v>245</v>
      </c>
      <c r="M5" s="141" t="s">
        <v>127</v>
      </c>
      <c r="P5" s="142" t="s">
        <v>128</v>
      </c>
      <c r="Q5" s="137" t="s">
        <v>47</v>
      </c>
      <c r="R5" s="137" t="s">
        <v>73</v>
      </c>
      <c r="S5" s="137" t="str">
        <f aca="false">E5</f>
        <v>Castilla La Mancha</v>
      </c>
      <c r="T5" s="137" t="s">
        <v>76</v>
      </c>
      <c r="U5" s="137" t="s">
        <v>77</v>
      </c>
      <c r="V5" s="137" t="s">
        <v>79</v>
      </c>
      <c r="W5" s="137" t="s">
        <v>82</v>
      </c>
      <c r="X5" s="137" t="s">
        <v>83</v>
      </c>
      <c r="Y5" s="143" t="s">
        <v>125</v>
      </c>
      <c r="Z5" s="144" t="s">
        <v>129</v>
      </c>
      <c r="AB5" s="145" t="s">
        <v>128</v>
      </c>
      <c r="AC5" s="146" t="s">
        <v>47</v>
      </c>
      <c r="AD5" s="146" t="s">
        <v>73</v>
      </c>
      <c r="AE5" s="146" t="s">
        <v>116</v>
      </c>
      <c r="AF5" s="146" t="s">
        <v>76</v>
      </c>
      <c r="AG5" s="146" t="s">
        <v>77</v>
      </c>
      <c r="AH5" s="146" t="s">
        <v>79</v>
      </c>
      <c r="AI5" s="146" t="s">
        <v>82</v>
      </c>
      <c r="AJ5" s="146" t="s">
        <v>83</v>
      </c>
      <c r="AK5" s="147" t="s">
        <v>125</v>
      </c>
      <c r="AL5" s="148" t="s">
        <v>129</v>
      </c>
      <c r="AN5" s="145" t="s">
        <v>128</v>
      </c>
      <c r="AO5" s="146" t="s">
        <v>47</v>
      </c>
      <c r="AP5" s="146" t="s">
        <v>73</v>
      </c>
      <c r="AQ5" s="146" t="s">
        <v>116</v>
      </c>
      <c r="AR5" s="146" t="s">
        <v>76</v>
      </c>
      <c r="AS5" s="146" t="s">
        <v>77</v>
      </c>
      <c r="AT5" s="146" t="s">
        <v>79</v>
      </c>
      <c r="AU5" s="146" t="s">
        <v>82</v>
      </c>
      <c r="AV5" s="146" t="s">
        <v>83</v>
      </c>
      <c r="AW5" s="147" t="s">
        <v>125</v>
      </c>
      <c r="AX5" s="148" t="s">
        <v>129</v>
      </c>
    </row>
    <row r="6" customFormat="false" ht="13.5" hidden="false" customHeight="false" outlineLevel="0" collapsed="false">
      <c r="B6" s="155" t="s">
        <v>130</v>
      </c>
      <c r="C6" s="150" t="n">
        <v>2420.61731044868</v>
      </c>
      <c r="D6" s="150" t="n">
        <v>1660.75026132861</v>
      </c>
      <c r="E6" s="150" t="n">
        <v>566.492778246202</v>
      </c>
      <c r="F6" s="150" t="n">
        <v>2515.99959410633</v>
      </c>
      <c r="G6" s="150" t="n">
        <v>272.484006605768</v>
      </c>
      <c r="H6" s="150" t="n">
        <v>2294.95446058188</v>
      </c>
      <c r="I6" s="151" t="n">
        <v>263.252877280916</v>
      </c>
      <c r="J6" s="151" t="n">
        <v>1588.70586885789</v>
      </c>
      <c r="K6" s="152" t="n">
        <v>11494.7343123048</v>
      </c>
      <c r="L6" s="153" t="n">
        <f aca="false">SUM(C6:K6)</f>
        <v>23077.9914697611</v>
      </c>
      <c r="M6" s="154"/>
      <c r="P6" s="155" t="n">
        <v>1995</v>
      </c>
      <c r="Q6" s="150" t="n">
        <f aca="false">SUM(C6:C9)</f>
        <v>9779.93397285193</v>
      </c>
      <c r="R6" s="150" t="n">
        <f aca="false">SUM(D6:D9)</f>
        <v>6726.4355410398</v>
      </c>
      <c r="S6" s="150" t="n">
        <f aca="false">SUM(E6:E9)</f>
        <v>2499.83667927836</v>
      </c>
      <c r="T6" s="150" t="n">
        <f aca="false">SUM(F6:F9)</f>
        <v>9685.23005608281</v>
      </c>
      <c r="U6" s="150" t="n">
        <f aca="false">SUM(G6:G9)</f>
        <v>902.055372175637</v>
      </c>
      <c r="V6" s="150" t="n">
        <f aca="false">SUM(H6:H9)</f>
        <v>9264.20208825392</v>
      </c>
      <c r="W6" s="151" t="n">
        <f aca="false">SUM(I6:I9)</f>
        <v>1306.56213681001</v>
      </c>
      <c r="X6" s="151" t="n">
        <f aca="false">SUM(J6:J9)</f>
        <v>5515.22814062041</v>
      </c>
      <c r="Y6" s="152" t="n">
        <f aca="false">SUM(K6:K9)</f>
        <v>43856.2395795881</v>
      </c>
      <c r="Z6" s="153" t="n">
        <f aca="false">SUM(L6:L9)</f>
        <v>89535.723566701</v>
      </c>
      <c r="AB6" s="156" t="n">
        <v>1995</v>
      </c>
      <c r="AC6" s="157" t="n">
        <v>12238.5743059877</v>
      </c>
      <c r="AD6" s="157" t="n">
        <v>7237.6101785579</v>
      </c>
      <c r="AE6" s="157" t="n">
        <v>2838.43528420792</v>
      </c>
      <c r="AF6" s="157" t="n">
        <v>10932.2186114743</v>
      </c>
      <c r="AG6" s="157" t="n">
        <v>1115.70358412718</v>
      </c>
      <c r="AH6" s="157" t="n">
        <v>10421.4036055902</v>
      </c>
      <c r="AI6" s="157" t="n">
        <v>1509.67679300844</v>
      </c>
      <c r="AJ6" s="157" t="n">
        <v>6660.21832250474</v>
      </c>
      <c r="AK6" s="158" t="n">
        <v>35463.5712895301</v>
      </c>
      <c r="AL6" s="159" t="n">
        <f aca="false">SUM(AC6:AK6)</f>
        <v>88417.4119749884</v>
      </c>
      <c r="AN6" s="156" t="n">
        <v>1995</v>
      </c>
      <c r="AO6" s="157" t="n">
        <v>2458.64033313578</v>
      </c>
      <c r="AP6" s="157" t="n">
        <v>511.174637518101</v>
      </c>
      <c r="AQ6" s="157" t="n">
        <v>338.598604929564</v>
      </c>
      <c r="AR6" s="157" t="n">
        <v>1246.98855539145</v>
      </c>
      <c r="AS6" s="157" t="n">
        <v>213.648211951538</v>
      </c>
      <c r="AT6" s="157" t="n">
        <v>1157.20151733624</v>
      </c>
      <c r="AU6" s="157" t="n">
        <v>203.114656198429</v>
      </c>
      <c r="AV6" s="157" t="n">
        <v>1144.99018188433</v>
      </c>
      <c r="AW6" s="158" t="n">
        <v>5619.60644386816</v>
      </c>
      <c r="AX6" s="159" t="n">
        <f aca="false">SUM(AO6:AW6)</f>
        <v>12893.9631422136</v>
      </c>
    </row>
    <row r="7" customFormat="false" ht="12.75" hidden="false" customHeight="false" outlineLevel="0" collapsed="false">
      <c r="B7" s="160" t="s">
        <v>131</v>
      </c>
      <c r="C7" s="161" t="n">
        <v>2507.05534895023</v>
      </c>
      <c r="D7" s="161" t="n">
        <v>1662.39196670419</v>
      </c>
      <c r="E7" s="161" t="n">
        <v>598.704641674025</v>
      </c>
      <c r="F7" s="161" t="n">
        <v>2404.47279885551</v>
      </c>
      <c r="G7" s="161" t="n">
        <v>187.470653567275</v>
      </c>
      <c r="H7" s="161" t="n">
        <v>2482.62098063555</v>
      </c>
      <c r="I7" s="162" t="n">
        <v>408.535144139108</v>
      </c>
      <c r="J7" s="162" t="n">
        <v>1297.20080033688</v>
      </c>
      <c r="K7" s="163" t="n">
        <v>10836.0435996695</v>
      </c>
      <c r="L7" s="164" t="n">
        <f aca="false">SUM(C7:K7)</f>
        <v>22384.4959345322</v>
      </c>
      <c r="M7" s="165"/>
      <c r="P7" s="160" t="n">
        <v>1996</v>
      </c>
      <c r="Q7" s="166" t="n">
        <f aca="false">SUM(C10:C13)</f>
        <v>10630.5425045882</v>
      </c>
      <c r="R7" s="166" t="n">
        <f aca="false">SUM(D10:D13)</f>
        <v>7733.53539027612</v>
      </c>
      <c r="S7" s="166" t="n">
        <f aca="false">SUM(E10:E13)</f>
        <v>2574.22548564061</v>
      </c>
      <c r="T7" s="166" t="n">
        <f aca="false">SUM(F10:F13)</f>
        <v>10839.1928564151</v>
      </c>
      <c r="U7" s="166" t="n">
        <f aca="false">SUM(G10:G13)</f>
        <v>837.753450683923</v>
      </c>
      <c r="V7" s="166" t="n">
        <f aca="false">SUM(H10:H13)</f>
        <v>9459.46970673632</v>
      </c>
      <c r="W7" s="166" t="n">
        <f aca="false">SUM(I10:I13)</f>
        <v>1541.50864900686</v>
      </c>
      <c r="X7" s="166" t="n">
        <f aca="false">SUM(J10:J13)</f>
        <v>5643.35556511335</v>
      </c>
      <c r="Y7" s="167" t="n">
        <f aca="false">SUM(K10:K13)</f>
        <v>46202.2895812979</v>
      </c>
      <c r="Z7" s="168" t="n">
        <f aca="false">SUM(L10:L13)</f>
        <v>95461.8731897583</v>
      </c>
      <c r="AB7" s="156" t="n">
        <v>1996</v>
      </c>
      <c r="AC7" s="157" t="n">
        <v>13181.6493749933</v>
      </c>
      <c r="AD7" s="157" t="n">
        <v>8263.7483032876</v>
      </c>
      <c r="AE7" s="157" t="n">
        <v>2904.17636098397</v>
      </c>
      <c r="AF7" s="157" t="n">
        <v>12064.7836450957</v>
      </c>
      <c r="AG7" s="157" t="n">
        <v>1067.53114228049</v>
      </c>
      <c r="AH7" s="157" t="n">
        <v>10612.2788552661</v>
      </c>
      <c r="AI7" s="157" t="n">
        <v>1757.95062790656</v>
      </c>
      <c r="AJ7" s="157" t="n">
        <v>6821.06218630963</v>
      </c>
      <c r="AK7" s="158" t="n">
        <v>36462.0852440129</v>
      </c>
      <c r="AL7" s="159" t="n">
        <f aca="false">SUM(AC7:AK7)</f>
        <v>93135.2657401363</v>
      </c>
      <c r="AN7" s="156" t="n">
        <v>1996</v>
      </c>
      <c r="AO7" s="157" t="n">
        <v>2551.10687040514</v>
      </c>
      <c r="AP7" s="157" t="n">
        <v>530.212913011477</v>
      </c>
      <c r="AQ7" s="157" t="n">
        <v>329.950875343362</v>
      </c>
      <c r="AR7" s="157" t="n">
        <v>1225.59078868059</v>
      </c>
      <c r="AS7" s="157" t="n">
        <v>229.777691596569</v>
      </c>
      <c r="AT7" s="157" t="n">
        <v>1152.80914852982</v>
      </c>
      <c r="AU7" s="157" t="n">
        <v>216.441978899696</v>
      </c>
      <c r="AV7" s="157" t="n">
        <v>1177.70662119628</v>
      </c>
      <c r="AW7" s="158" t="n">
        <v>6025.92938249941</v>
      </c>
      <c r="AX7" s="159" t="n">
        <f aca="false">SUM(AO7:AW7)</f>
        <v>13439.5262701624</v>
      </c>
    </row>
    <row r="8" customFormat="false" ht="12.75" hidden="false" customHeight="false" outlineLevel="0" collapsed="false">
      <c r="B8" s="160" t="s">
        <v>132</v>
      </c>
      <c r="C8" s="161" t="n">
        <v>2528.27724149488</v>
      </c>
      <c r="D8" s="161" t="n">
        <v>1630.28250288569</v>
      </c>
      <c r="E8" s="161" t="n">
        <v>686.186549612595</v>
      </c>
      <c r="F8" s="161" t="n">
        <v>2365.35527898193</v>
      </c>
      <c r="G8" s="161" t="n">
        <v>254.244474228129</v>
      </c>
      <c r="H8" s="161" t="n">
        <v>2263.85478572308</v>
      </c>
      <c r="I8" s="162" t="n">
        <v>346.430132113204</v>
      </c>
      <c r="J8" s="162" t="n">
        <v>1317.46606564111</v>
      </c>
      <c r="K8" s="163" t="n">
        <v>10722.3824542038</v>
      </c>
      <c r="L8" s="164" t="n">
        <f aca="false">SUM(C8:K8)</f>
        <v>22114.4794848844</v>
      </c>
      <c r="M8" s="165"/>
      <c r="P8" s="160" t="n">
        <v>1997</v>
      </c>
      <c r="Q8" s="150" t="n">
        <f aca="false">SUM(C14:C17)</f>
        <v>10055.9493690796</v>
      </c>
      <c r="R8" s="150" t="n">
        <f aca="false">SUM(D14:D17)</f>
        <v>6817.47745226445</v>
      </c>
      <c r="S8" s="150" t="n">
        <f aca="false">SUM(E14:E17)</f>
        <v>2722.38992208596</v>
      </c>
      <c r="T8" s="150" t="n">
        <f aca="false">SUM(F14:F17)</f>
        <v>12037.6818806866</v>
      </c>
      <c r="U8" s="150" t="n">
        <f aca="false">SUM(G14:G17)</f>
        <v>955.428427750933</v>
      </c>
      <c r="V8" s="150" t="n">
        <f aca="false">SUM(H14:H17)</f>
        <v>10324.5328381903</v>
      </c>
      <c r="W8" s="151" t="n">
        <f aca="false">SUM(I14:I17)</f>
        <v>1650.7473277956</v>
      </c>
      <c r="X8" s="151" t="n">
        <f aca="false">SUM(J14:J17)</f>
        <v>6142.89720074849</v>
      </c>
      <c r="Y8" s="163" t="n">
        <f aca="false">SUM(K14:K17)</f>
        <v>48905.9819093907</v>
      </c>
      <c r="Z8" s="164" t="n">
        <f aca="false">SUM(L14:L17)</f>
        <v>99613.0863279927</v>
      </c>
      <c r="AB8" s="156" t="n">
        <v>1997</v>
      </c>
      <c r="AC8" s="157" t="n">
        <v>12680.4141638349</v>
      </c>
      <c r="AD8" s="157" t="n">
        <v>7322.85589888977</v>
      </c>
      <c r="AE8" s="157" t="n">
        <v>3072.87004131174</v>
      </c>
      <c r="AF8" s="157" t="n">
        <v>13033.6732716951</v>
      </c>
      <c r="AG8" s="157" t="n">
        <v>1194.42174958044</v>
      </c>
      <c r="AH8" s="157" t="n">
        <v>11343.4863617685</v>
      </c>
      <c r="AI8" s="157" t="n">
        <v>1873.13741406204</v>
      </c>
      <c r="AJ8" s="157" t="n">
        <v>7435.01923678487</v>
      </c>
      <c r="AK8" s="158" t="n">
        <v>38631.8429023337</v>
      </c>
      <c r="AL8" s="159" t="n">
        <f aca="false">SUM(AC8:AK8)</f>
        <v>96587.721040261</v>
      </c>
      <c r="AN8" s="156" t="n">
        <v>1997</v>
      </c>
      <c r="AO8" s="157" t="n">
        <v>2624.46479475531</v>
      </c>
      <c r="AP8" s="157" t="n">
        <v>505.378446625323</v>
      </c>
      <c r="AQ8" s="157" t="n">
        <v>350.480119225781</v>
      </c>
      <c r="AR8" s="157" t="n">
        <v>995.991391008465</v>
      </c>
      <c r="AS8" s="157" t="n">
        <v>238.993321829505</v>
      </c>
      <c r="AT8" s="157" t="n">
        <v>1018.95352357818</v>
      </c>
      <c r="AU8" s="157" t="n">
        <v>222.390086266439</v>
      </c>
      <c r="AV8" s="157" t="n">
        <v>1292.12203603638</v>
      </c>
      <c r="AW8" s="158" t="n">
        <v>6190.89787690453</v>
      </c>
      <c r="AX8" s="159" t="n">
        <f aca="false">SUM(AO8:AW8)</f>
        <v>13439.6715962299</v>
      </c>
    </row>
    <row r="9" customFormat="false" ht="12.75" hidden="false" customHeight="false" outlineLevel="0" collapsed="false">
      <c r="B9" s="160" t="s">
        <v>133</v>
      </c>
      <c r="C9" s="161" t="n">
        <v>2323.98407195814</v>
      </c>
      <c r="D9" s="161" t="n">
        <v>1773.01081012131</v>
      </c>
      <c r="E9" s="161" t="n">
        <v>648.452709745534</v>
      </c>
      <c r="F9" s="161" t="n">
        <v>2399.40238413905</v>
      </c>
      <c r="G9" s="161" t="n">
        <v>187.856237774465</v>
      </c>
      <c r="H9" s="161" t="n">
        <v>2222.7718613134</v>
      </c>
      <c r="I9" s="162" t="n">
        <v>288.343983276783</v>
      </c>
      <c r="J9" s="162" t="n">
        <v>1311.85540578453</v>
      </c>
      <c r="K9" s="163" t="n">
        <v>10803.0792134101</v>
      </c>
      <c r="L9" s="164" t="n">
        <f aca="false">SUM(C9:K9)</f>
        <v>21958.7566775233</v>
      </c>
      <c r="M9" s="165"/>
      <c r="P9" s="160" t="n">
        <v>1998</v>
      </c>
      <c r="Q9" s="166" t="n">
        <f aca="false">SUM(C18:C21)</f>
        <v>11573.3336269791</v>
      </c>
      <c r="R9" s="166" t="n">
        <f aca="false">SUM(D18:D21)</f>
        <v>7694.38564814088</v>
      </c>
      <c r="S9" s="166" t="n">
        <f aca="false">SUM(E18:E21)</f>
        <v>2892.14378273453</v>
      </c>
      <c r="T9" s="166" t="n">
        <f aca="false">SUM(F18:F21)</f>
        <v>12864.0291576093</v>
      </c>
      <c r="U9" s="166" t="n">
        <f aca="false">SUM(G18:G21)</f>
        <v>956.273584236203</v>
      </c>
      <c r="V9" s="166" t="n">
        <f aca="false">SUM(H18:H21)</f>
        <v>10685.6537286426</v>
      </c>
      <c r="W9" s="166" t="n">
        <f aca="false">SUM(I18:I21)</f>
        <v>1853.68350651223</v>
      </c>
      <c r="X9" s="166" t="n">
        <f aca="false">SUM(J18:J21)</f>
        <v>6586.45572474959</v>
      </c>
      <c r="Y9" s="167" t="n">
        <f aca="false">SUM(K18:K21)</f>
        <v>51803.7599727681</v>
      </c>
      <c r="Z9" s="168" t="n">
        <f aca="false">SUM(L18:L21)</f>
        <v>106909.718732372</v>
      </c>
      <c r="AB9" s="156" t="n">
        <v>1998</v>
      </c>
      <c r="AC9" s="157" t="n">
        <v>13958.422165491</v>
      </c>
      <c r="AD9" s="157" t="n">
        <v>8247.9233038527</v>
      </c>
      <c r="AE9" s="157" t="n">
        <v>3239.2150565113</v>
      </c>
      <c r="AF9" s="157" t="n">
        <v>14112.3871396506</v>
      </c>
      <c r="AG9" s="157" t="n">
        <v>1156.28536836897</v>
      </c>
      <c r="AH9" s="157" t="n">
        <v>11634.0260326914</v>
      </c>
      <c r="AI9" s="157" t="n">
        <v>2075.56222918425</v>
      </c>
      <c r="AJ9" s="157" t="n">
        <v>7779.02231259304</v>
      </c>
      <c r="AK9" s="158" t="n">
        <v>39516.9556591651</v>
      </c>
      <c r="AL9" s="159" t="n">
        <f aca="false">SUM(AC9:AK9)</f>
        <v>101719.799267508</v>
      </c>
      <c r="AN9" s="156" t="n">
        <v>1998</v>
      </c>
      <c r="AO9" s="157" t="n">
        <v>2385.08853851189</v>
      </c>
      <c r="AP9" s="157" t="n">
        <v>553.53765571182</v>
      </c>
      <c r="AQ9" s="157" t="n">
        <v>347.071273776766</v>
      </c>
      <c r="AR9" s="157" t="n">
        <v>1248.35798204134</v>
      </c>
      <c r="AS9" s="157" t="n">
        <v>200.011784132765</v>
      </c>
      <c r="AT9" s="157" t="n">
        <v>948.372304048807</v>
      </c>
      <c r="AU9" s="157" t="n">
        <v>221.878722672017</v>
      </c>
      <c r="AV9" s="157" t="n">
        <v>1192.56658784345</v>
      </c>
      <c r="AW9" s="158" t="n">
        <v>5832.10240830251</v>
      </c>
      <c r="AX9" s="159" t="n">
        <f aca="false">SUM(AO9:AW9)</f>
        <v>12928.9872570414</v>
      </c>
    </row>
    <row r="10" customFormat="false" ht="12.75" hidden="false" customHeight="false" outlineLevel="0" collapsed="false">
      <c r="B10" s="160" t="s">
        <v>134</v>
      </c>
      <c r="C10" s="169" t="n">
        <v>2628.38032491279</v>
      </c>
      <c r="D10" s="169" t="n">
        <v>1836.39747654074</v>
      </c>
      <c r="E10" s="169" t="n">
        <v>646.902495434911</v>
      </c>
      <c r="F10" s="169" t="n">
        <v>2719.7345880334</v>
      </c>
      <c r="G10" s="169" t="n">
        <v>194.042040321026</v>
      </c>
      <c r="H10" s="169" t="n">
        <v>2327.13248334083</v>
      </c>
      <c r="I10" s="166" t="n">
        <v>386.367376235649</v>
      </c>
      <c r="J10" s="166" t="n">
        <v>1363.26563014587</v>
      </c>
      <c r="K10" s="167" t="n">
        <v>11620.3620707462</v>
      </c>
      <c r="L10" s="168" t="n">
        <f aca="false">SUM(C10:K10)</f>
        <v>23722.5844857114</v>
      </c>
      <c r="M10" s="170" t="n">
        <f aca="false">(L10-L6)/L6</f>
        <v>0.0279310708990837</v>
      </c>
      <c r="P10" s="160" t="n">
        <v>1999</v>
      </c>
      <c r="Q10" s="150" t="n">
        <f aca="false">SUM(C22:C25)</f>
        <v>11563.1094093167</v>
      </c>
      <c r="R10" s="150" t="n">
        <f aca="false">SUM(D22:D25)</f>
        <v>7705.59155165637</v>
      </c>
      <c r="S10" s="150" t="n">
        <f aca="false">SUM(E22:E25)</f>
        <v>2858.83124119349</v>
      </c>
      <c r="T10" s="150" t="n">
        <f aca="false">SUM(F22:F25)</f>
        <v>12392.6702669248</v>
      </c>
      <c r="U10" s="150" t="n">
        <f aca="false">SUM(G22:G25)</f>
        <v>1424.04937327853</v>
      </c>
      <c r="V10" s="150" t="n">
        <f aca="false">SUM(H22:H25)</f>
        <v>11936.8675848833</v>
      </c>
      <c r="W10" s="151" t="n">
        <f aca="false">SUM(I22:I25)</f>
        <v>1641.52164808203</v>
      </c>
      <c r="X10" s="151" t="n">
        <f aca="false">SUM(J22:J25)</f>
        <v>7498.50648831013</v>
      </c>
      <c r="Y10" s="163" t="n">
        <f aca="false">SUM(K22:K25)</f>
        <v>53436.0009057385</v>
      </c>
      <c r="Z10" s="164" t="n">
        <f aca="false">SUM(L22:L25)</f>
        <v>110457.148469384</v>
      </c>
      <c r="AB10" s="156" t="n">
        <v>1999</v>
      </c>
      <c r="AC10" s="157" t="n">
        <v>14269.6496211401</v>
      </c>
      <c r="AD10" s="157" t="n">
        <v>8863.30367836262</v>
      </c>
      <c r="AE10" s="157" t="n">
        <v>3494.73776707262</v>
      </c>
      <c r="AF10" s="157" t="n">
        <v>14075.1797058167</v>
      </c>
      <c r="AG10" s="157" t="n">
        <v>1614.60249213792</v>
      </c>
      <c r="AH10" s="157" t="n">
        <v>13181.8452005741</v>
      </c>
      <c r="AI10" s="157" t="n">
        <v>1946.01377999774</v>
      </c>
      <c r="AJ10" s="157" t="n">
        <v>8668.28369740397</v>
      </c>
      <c r="AK10" s="158" t="n">
        <v>41222.7048251866</v>
      </c>
      <c r="AL10" s="159" t="n">
        <f aca="false">SUM(AC10:AK10)</f>
        <v>107336.320767692</v>
      </c>
      <c r="AN10" s="156" t="n">
        <v>1999</v>
      </c>
      <c r="AO10" s="157" t="n">
        <v>2706.54021182342</v>
      </c>
      <c r="AP10" s="157" t="n">
        <v>1157.71212670625</v>
      </c>
      <c r="AQ10" s="157" t="n">
        <v>635.906525879136</v>
      </c>
      <c r="AR10" s="157" t="n">
        <v>1682.50943889192</v>
      </c>
      <c r="AS10" s="157" t="n">
        <v>190.553118859395</v>
      </c>
      <c r="AT10" s="157" t="n">
        <v>1244.97761569073</v>
      </c>
      <c r="AU10" s="157" t="n">
        <v>304.492131915716</v>
      </c>
      <c r="AV10" s="157" t="n">
        <v>1169.77720909384</v>
      </c>
      <c r="AW10" s="158" t="n">
        <v>7142.780656038</v>
      </c>
      <c r="AX10" s="159" t="n">
        <f aca="false">SUM(AO10:AW10)</f>
        <v>16235.2490348984</v>
      </c>
    </row>
    <row r="11" customFormat="false" ht="12.75" hidden="false" customHeight="false" outlineLevel="0" collapsed="false">
      <c r="B11" s="160" t="s">
        <v>135</v>
      </c>
      <c r="C11" s="169" t="n">
        <v>2744.32135991751</v>
      </c>
      <c r="D11" s="169" t="n">
        <v>1920.66209422271</v>
      </c>
      <c r="E11" s="169" t="n">
        <v>610.602298735066</v>
      </c>
      <c r="F11" s="169" t="n">
        <v>2658.41171047522</v>
      </c>
      <c r="G11" s="169" t="n">
        <v>197.195403290195</v>
      </c>
      <c r="H11" s="169" t="n">
        <v>2421.10605710459</v>
      </c>
      <c r="I11" s="166" t="n">
        <v>378.992126435283</v>
      </c>
      <c r="J11" s="166" t="n">
        <v>1534.31290371726</v>
      </c>
      <c r="K11" s="167" t="n">
        <v>11654.1316147666</v>
      </c>
      <c r="L11" s="168" t="n">
        <f aca="false">SUM(C11:K11)</f>
        <v>24119.7355686645</v>
      </c>
      <c r="M11" s="170" t="n">
        <f aca="false">(L11-L7)/L7</f>
        <v>0.0775197100353425</v>
      </c>
      <c r="P11" s="160" t="n">
        <v>2000</v>
      </c>
      <c r="Q11" s="166" t="n">
        <f aca="false">SUM(C26:C29)</f>
        <v>12214.7850169694</v>
      </c>
      <c r="R11" s="166" t="n">
        <f aca="false">SUM(D26:D29)</f>
        <v>8860.22983677163</v>
      </c>
      <c r="S11" s="166" t="n">
        <f aca="false">SUM(E26:E29)</f>
        <v>2841.12535517969</v>
      </c>
      <c r="T11" s="166" t="n">
        <f aca="false">SUM(F26:F29)</f>
        <v>13567.9098474327</v>
      </c>
      <c r="U11" s="166" t="n">
        <f aca="false">SUM(G26:G29)</f>
        <v>1144.78436688057</v>
      </c>
      <c r="V11" s="166" t="n">
        <f aca="false">SUM(H26:H29)</f>
        <v>12616.7690431574</v>
      </c>
      <c r="W11" s="166" t="n">
        <f aca="false">SUM(I26:I29)</f>
        <v>1789.63305556994</v>
      </c>
      <c r="X11" s="166" t="n">
        <f aca="false">SUM(J26:J29)</f>
        <v>8154.65901586595</v>
      </c>
      <c r="Y11" s="167" t="n">
        <f aca="false">SUM(K26:K29)</f>
        <v>59255.4935625115</v>
      </c>
      <c r="Z11" s="168" t="n">
        <f aca="false">SUM(L26:L29)</f>
        <v>120445.389100339</v>
      </c>
      <c r="AB11" s="156" t="n">
        <v>2000</v>
      </c>
      <c r="AC11" s="157" t="n">
        <v>15658.5579773038</v>
      </c>
      <c r="AD11" s="157" t="n">
        <v>9497.53427043979</v>
      </c>
      <c r="AE11" s="157" t="n">
        <v>3536.63889507149</v>
      </c>
      <c r="AF11" s="157" t="n">
        <v>14731.9640363975</v>
      </c>
      <c r="AG11" s="157" t="n">
        <v>1409.57478506198</v>
      </c>
      <c r="AH11" s="157" t="n">
        <v>13577.208005916</v>
      </c>
      <c r="AI11" s="157" t="n">
        <v>2203.23390470908</v>
      </c>
      <c r="AJ11" s="157" t="n">
        <v>10198.1466986236</v>
      </c>
      <c r="AK11" s="158" t="n">
        <v>45908.977016741</v>
      </c>
      <c r="AL11" s="159" t="n">
        <f aca="false">SUM(AC11:AK11)</f>
        <v>116721.835590264</v>
      </c>
      <c r="AN11" s="156" t="n">
        <v>2000</v>
      </c>
      <c r="AO11" s="157" t="n">
        <v>3443.77296033441</v>
      </c>
      <c r="AP11" s="157" t="n">
        <v>637.304433668162</v>
      </c>
      <c r="AQ11" s="157" t="n">
        <v>695.513539891802</v>
      </c>
      <c r="AR11" s="157" t="n">
        <v>1164.05418896483</v>
      </c>
      <c r="AS11" s="157" t="n">
        <v>264.790418181414</v>
      </c>
      <c r="AT11" s="157" t="n">
        <v>960.438962758598</v>
      </c>
      <c r="AU11" s="157" t="n">
        <v>413.600849139145</v>
      </c>
      <c r="AV11" s="157" t="n">
        <v>2043.48768275765</v>
      </c>
      <c r="AW11" s="158" t="n">
        <v>7449.18822537584</v>
      </c>
      <c r="AX11" s="159" t="n">
        <f aca="false">SUM(AO11:AW11)</f>
        <v>17072.1512610719</v>
      </c>
    </row>
    <row r="12" customFormat="false" ht="12.75" hidden="false" customHeight="false" outlineLevel="0" collapsed="false">
      <c r="B12" s="160" t="s">
        <v>136</v>
      </c>
      <c r="C12" s="169" t="n">
        <v>2659.80352267012</v>
      </c>
      <c r="D12" s="169" t="n">
        <v>1999.02333808963</v>
      </c>
      <c r="E12" s="169" t="n">
        <v>677.819397270566</v>
      </c>
      <c r="F12" s="169" t="n">
        <v>2712.82374407763</v>
      </c>
      <c r="G12" s="169" t="n">
        <v>242.246599557844</v>
      </c>
      <c r="H12" s="169" t="n">
        <v>2363.72030608966</v>
      </c>
      <c r="I12" s="166" t="n">
        <v>351.293126208036</v>
      </c>
      <c r="J12" s="166" t="n">
        <v>1345.67144393999</v>
      </c>
      <c r="K12" s="167" t="n">
        <v>11370.1757208819</v>
      </c>
      <c r="L12" s="168" t="n">
        <f aca="false">SUM(C12:K12)</f>
        <v>23722.5771987854</v>
      </c>
      <c r="M12" s="170" t="n">
        <f aca="false">(L12-L8)/L8</f>
        <v>0.072716959718638</v>
      </c>
      <c r="P12" s="160" t="n">
        <v>2001</v>
      </c>
      <c r="Q12" s="150" t="n">
        <f aca="false">SUM(C30:C33)</f>
        <v>14548.2863548119</v>
      </c>
      <c r="R12" s="150" t="n">
        <f aca="false">SUM(D30:D33)</f>
        <v>9810.13352934454</v>
      </c>
      <c r="S12" s="150" t="n">
        <f aca="false">SUM(E30:E33)</f>
        <v>3538.02363208677</v>
      </c>
      <c r="T12" s="150" t="n">
        <f aca="false">SUM(F30:F33)</f>
        <v>14663.7834131369</v>
      </c>
      <c r="U12" s="150" t="n">
        <f aca="false">SUM(G30:G33)</f>
        <v>1474.63207868838</v>
      </c>
      <c r="V12" s="150" t="n">
        <f aca="false">SUM(H30:H33)</f>
        <v>12415.603745274</v>
      </c>
      <c r="W12" s="151" t="n">
        <f aca="false">SUM(I30:I33)</f>
        <v>2013.66515742173</v>
      </c>
      <c r="X12" s="151" t="n">
        <f aca="false">SUM(J30:J33)</f>
        <v>9380.12415353913</v>
      </c>
      <c r="Y12" s="163" t="n">
        <f aca="false">SUM(K30:K33)</f>
        <v>63290.7033798317</v>
      </c>
      <c r="Z12" s="164" t="n">
        <f aca="false">SUM(L30:L33)</f>
        <v>131134.955444135</v>
      </c>
      <c r="AB12" s="156" t="n">
        <v>2001</v>
      </c>
      <c r="AC12" s="157" t="n">
        <v>18083.3619607423</v>
      </c>
      <c r="AD12" s="157" t="n">
        <v>11511.8853336272</v>
      </c>
      <c r="AE12" s="157" t="n">
        <v>4190.05665119713</v>
      </c>
      <c r="AF12" s="157" t="n">
        <v>16460.7283861164</v>
      </c>
      <c r="AG12" s="157" t="n">
        <v>1712.61588723585</v>
      </c>
      <c r="AH12" s="157" t="n">
        <v>13551.9145802334</v>
      </c>
      <c r="AI12" s="157" t="n">
        <v>2364.62009001451</v>
      </c>
      <c r="AJ12" s="157" t="n">
        <v>11421.4736473836</v>
      </c>
      <c r="AK12" s="158" t="n">
        <v>48939.7391540849</v>
      </c>
      <c r="AL12" s="159" t="n">
        <f aca="false">SUM(AC12:AK12)</f>
        <v>128236.395690635</v>
      </c>
      <c r="AN12" s="156" t="n">
        <v>2001</v>
      </c>
      <c r="AO12" s="157" t="n">
        <v>3535.0756059304</v>
      </c>
      <c r="AP12" s="157" t="n">
        <v>1701.75180428266</v>
      </c>
      <c r="AQ12" s="157" t="n">
        <v>652.033019110358</v>
      </c>
      <c r="AR12" s="157" t="n">
        <v>1796.94497297952</v>
      </c>
      <c r="AS12" s="157" t="n">
        <v>237.983808547462</v>
      </c>
      <c r="AT12" s="157" t="n">
        <v>1136.31083495936</v>
      </c>
      <c r="AU12" s="157" t="n">
        <v>350.954932592782</v>
      </c>
      <c r="AV12" s="157" t="n">
        <v>2041.34949384444</v>
      </c>
      <c r="AW12" s="158" t="n">
        <v>8145.41152294796</v>
      </c>
      <c r="AX12" s="159" t="n">
        <f aca="false">SUM(AO12:AW12)</f>
        <v>19597.8159951949</v>
      </c>
    </row>
    <row r="13" customFormat="false" ht="12.75" hidden="false" customHeight="false" outlineLevel="0" collapsed="false">
      <c r="B13" s="160" t="s">
        <v>137</v>
      </c>
      <c r="C13" s="169" t="n">
        <v>2598.03729708774</v>
      </c>
      <c r="D13" s="169" t="n">
        <v>1977.45248142305</v>
      </c>
      <c r="E13" s="169" t="n">
        <v>638.901294200065</v>
      </c>
      <c r="F13" s="169" t="n">
        <v>2748.22281382886</v>
      </c>
      <c r="G13" s="169" t="n">
        <v>204.269407514858</v>
      </c>
      <c r="H13" s="169" t="n">
        <v>2347.51086020124</v>
      </c>
      <c r="I13" s="166" t="n">
        <v>424.856020127896</v>
      </c>
      <c r="J13" s="166" t="n">
        <v>1400.10558731023</v>
      </c>
      <c r="K13" s="167" t="n">
        <v>11557.6201749031</v>
      </c>
      <c r="L13" s="168" t="n">
        <f aca="false">SUM(C13:K13)</f>
        <v>23896.9759365971</v>
      </c>
      <c r="M13" s="170" t="n">
        <f aca="false">(L13-L9)/L9</f>
        <v>0.0882663480240508</v>
      </c>
      <c r="P13" s="160" t="n">
        <v>2002</v>
      </c>
      <c r="Q13" s="166" t="n">
        <f aca="false">SUM(C34:C37)</f>
        <v>16159.5326047669</v>
      </c>
      <c r="R13" s="166" t="n">
        <f aca="false">SUM(D34:D37)</f>
        <v>9711.52434037088</v>
      </c>
      <c r="S13" s="166" t="n">
        <f aca="false">SUM(E34:E37)</f>
        <v>3953.05069726554</v>
      </c>
      <c r="T13" s="166" t="n">
        <f aca="false">SUM(F34:F37)</f>
        <v>16013.0346556775</v>
      </c>
      <c r="U13" s="166" t="n">
        <f aca="false">SUM(G34:G37)</f>
        <v>1812.19274904517</v>
      </c>
      <c r="V13" s="166" t="n">
        <f aca="false">SUM(H34:H37)</f>
        <v>13334.7532172645</v>
      </c>
      <c r="W13" s="166" t="n">
        <f aca="false">SUM(I34:I37)</f>
        <v>2429.34665216727</v>
      </c>
      <c r="X13" s="166" t="n">
        <f aca="false">SUM(J34:J37)</f>
        <v>10712.9659175903</v>
      </c>
      <c r="Y13" s="167" t="n">
        <f aca="false">SUM(K34:K37)</f>
        <v>64872.2323792771</v>
      </c>
      <c r="Z13" s="168" t="n">
        <f aca="false">SUM(L34:L37)</f>
        <v>138998.633213425</v>
      </c>
      <c r="AB13" s="156" t="n">
        <v>2002</v>
      </c>
      <c r="AC13" s="157" t="n">
        <v>20373.0700330324</v>
      </c>
      <c r="AD13" s="157" t="n">
        <v>10481.810688534</v>
      </c>
      <c r="AE13" s="157" t="n">
        <v>4781.15479027596</v>
      </c>
      <c r="AF13" s="157" t="n">
        <v>18577.6213091133</v>
      </c>
      <c r="AG13" s="157" t="n">
        <v>2351.33516117789</v>
      </c>
      <c r="AH13" s="157" t="n">
        <v>14371.5306794638</v>
      </c>
      <c r="AI13" s="157" t="n">
        <v>2858.50941392149</v>
      </c>
      <c r="AJ13" s="157" t="n">
        <v>12942.6482338631</v>
      </c>
      <c r="AK13" s="158" t="n">
        <v>53407.2337197015</v>
      </c>
      <c r="AL13" s="159" t="n">
        <f aca="false">SUM(AC13:AK13)</f>
        <v>140144.914029084</v>
      </c>
      <c r="AN13" s="156" t="n">
        <v>2002</v>
      </c>
      <c r="AO13" s="157" t="n">
        <v>4213.53742826554</v>
      </c>
      <c r="AP13" s="157" t="n">
        <v>770.2863481631</v>
      </c>
      <c r="AQ13" s="157" t="n">
        <v>828.104093010429</v>
      </c>
      <c r="AR13" s="157" t="n">
        <v>2564.58665343582</v>
      </c>
      <c r="AS13" s="157" t="n">
        <v>539.142412132723</v>
      </c>
      <c r="AT13" s="157" t="n">
        <v>1036.77746219934</v>
      </c>
      <c r="AU13" s="157" t="n">
        <v>429.162761754216</v>
      </c>
      <c r="AV13" s="157" t="n">
        <v>2229.68231627281</v>
      </c>
      <c r="AW13" s="158" t="n">
        <v>9538.31446123052</v>
      </c>
      <c r="AX13" s="159" t="n">
        <f aca="false">SUM(AO13:AW13)</f>
        <v>22149.5939364645</v>
      </c>
    </row>
    <row r="14" customFormat="false" ht="12.75" hidden="false" customHeight="false" outlineLevel="0" collapsed="false">
      <c r="B14" s="160" t="s">
        <v>138</v>
      </c>
      <c r="C14" s="161" t="n">
        <v>2487.39735684088</v>
      </c>
      <c r="D14" s="161" t="n">
        <v>1575.80332581065</v>
      </c>
      <c r="E14" s="161" t="n">
        <v>717.405938151697</v>
      </c>
      <c r="F14" s="161" t="n">
        <v>2958.3294671053</v>
      </c>
      <c r="G14" s="161" t="n">
        <v>223.591493399408</v>
      </c>
      <c r="H14" s="161" t="n">
        <v>2553.4353579011</v>
      </c>
      <c r="I14" s="162" t="n">
        <v>370.450362012818</v>
      </c>
      <c r="J14" s="162" t="n">
        <v>1582.74918693623</v>
      </c>
      <c r="K14" s="163" t="n">
        <v>12122.6999620736</v>
      </c>
      <c r="L14" s="164" t="n">
        <f aca="false">SUM(C14:K14)</f>
        <v>24591.8624502316</v>
      </c>
      <c r="M14" s="165" t="n">
        <f aca="false">(L14-L10)/L10</f>
        <v>0.0366434763903491</v>
      </c>
      <c r="P14" s="160" t="n">
        <v>2003</v>
      </c>
      <c r="Q14" s="150" t="n">
        <f aca="false">SUM(C38:C41)</f>
        <v>16447.768505008</v>
      </c>
      <c r="R14" s="150" t="n">
        <f aca="false">SUM(D38:D41)</f>
        <v>10742.424041458</v>
      </c>
      <c r="S14" s="150" t="n">
        <f aca="false">SUM(E38:E41)</f>
        <v>4168.6340397636</v>
      </c>
      <c r="T14" s="150" t="n">
        <f aca="false">SUM(F38:F41)</f>
        <v>16477.7471813927</v>
      </c>
      <c r="U14" s="150" t="n">
        <f aca="false">SUM(G38:G41)</f>
        <v>1593.04417467241</v>
      </c>
      <c r="V14" s="150" t="n">
        <f aca="false">SUM(H38:H41)</f>
        <v>12284.7829158426</v>
      </c>
      <c r="W14" s="151" t="n">
        <f aca="false">SUM(I38:I41)</f>
        <v>3015.03957545914</v>
      </c>
      <c r="X14" s="151" t="n">
        <f aca="false">SUM(J38:J41)</f>
        <v>10510.3826050999</v>
      </c>
      <c r="Y14" s="163" t="n">
        <f aca="false">SUM(K38:K41)</f>
        <v>66840.0770387334</v>
      </c>
      <c r="Z14" s="164" t="n">
        <f aca="false">SUM(L38:L41)</f>
        <v>142079.90007743</v>
      </c>
      <c r="AB14" s="156" t="n">
        <v>2003</v>
      </c>
      <c r="AC14" s="157" t="n">
        <v>20520.074356569</v>
      </c>
      <c r="AD14" s="157" t="n">
        <v>11491.2513209553</v>
      </c>
      <c r="AE14" s="157" t="n">
        <v>4975.48726012686</v>
      </c>
      <c r="AF14" s="157" t="n">
        <v>19050.6279989578</v>
      </c>
      <c r="AG14" s="157" t="n">
        <v>2125.68938136427</v>
      </c>
      <c r="AH14" s="157" t="n">
        <v>13381.8054689905</v>
      </c>
      <c r="AI14" s="157" t="n">
        <v>3393.57072731917</v>
      </c>
      <c r="AJ14" s="157" t="n">
        <v>12785.7646124574</v>
      </c>
      <c r="AK14" s="158" t="n">
        <v>55795.8629877115</v>
      </c>
      <c r="AL14" s="159" t="n">
        <f aca="false">SUM(AC14:AK14)</f>
        <v>143520.134114452</v>
      </c>
      <c r="AN14" s="156" t="n">
        <v>2003</v>
      </c>
      <c r="AO14" s="157" t="n">
        <v>4072.30585156104</v>
      </c>
      <c r="AP14" s="157" t="n">
        <v>748.827279497369</v>
      </c>
      <c r="AQ14" s="157" t="n">
        <v>806.853220363251</v>
      </c>
      <c r="AR14" s="157" t="n">
        <v>2572.88081756508</v>
      </c>
      <c r="AS14" s="157" t="n">
        <v>532.645206691863</v>
      </c>
      <c r="AT14" s="157" t="n">
        <v>1097.02255314788</v>
      </c>
      <c r="AU14" s="157" t="n">
        <v>378.531151860036</v>
      </c>
      <c r="AV14" s="157" t="n">
        <v>2275.38200735747</v>
      </c>
      <c r="AW14" s="158" t="n">
        <v>9417.90483903656</v>
      </c>
      <c r="AX14" s="159" t="n">
        <f aca="false">SUM(AO14:AW14)</f>
        <v>21902.3529270805</v>
      </c>
    </row>
    <row r="15" customFormat="false" ht="12.75" hidden="false" customHeight="false" outlineLevel="0" collapsed="false">
      <c r="B15" s="160" t="s">
        <v>139</v>
      </c>
      <c r="C15" s="161" t="n">
        <v>2574.41036938259</v>
      </c>
      <c r="D15" s="161" t="n">
        <v>1713.93918532004</v>
      </c>
      <c r="E15" s="161" t="n">
        <v>637.447980495557</v>
      </c>
      <c r="F15" s="161" t="n">
        <v>3064.69358561889</v>
      </c>
      <c r="G15" s="161" t="n">
        <v>203.911305273936</v>
      </c>
      <c r="H15" s="161" t="n">
        <v>2590.5147598999</v>
      </c>
      <c r="I15" s="162" t="n">
        <v>503.835200238547</v>
      </c>
      <c r="J15" s="162" t="n">
        <v>1548.90582740108</v>
      </c>
      <c r="K15" s="163" t="n">
        <v>12186.3943468443</v>
      </c>
      <c r="L15" s="164" t="n">
        <f aca="false">SUM(C15:K15)</f>
        <v>25024.0525604748</v>
      </c>
      <c r="M15" s="165" t="n">
        <f aca="false">(L15-L11)/L11</f>
        <v>0.0374928236354787</v>
      </c>
      <c r="P15" s="160" t="n">
        <v>2004</v>
      </c>
      <c r="Q15" s="166" t="n">
        <f aca="false">SUM(C42:C45)</f>
        <v>17430.1928241439</v>
      </c>
      <c r="R15" s="166" t="n">
        <f aca="false">SUM(D42:D45)</f>
        <v>10923.1240928535</v>
      </c>
      <c r="S15" s="166" t="n">
        <f aca="false">SUM(E42:E45)</f>
        <v>4038.54263338829</v>
      </c>
      <c r="T15" s="166" t="n">
        <f aca="false">SUM(F42:F45)</f>
        <v>16833.6731479815</v>
      </c>
      <c r="U15" s="166" t="n">
        <f aca="false">SUM(G42:G45)</f>
        <v>1916.34315747168</v>
      </c>
      <c r="V15" s="166" t="n">
        <f aca="false">SUM(H42:H45)</f>
        <v>12527.2164063777</v>
      </c>
      <c r="W15" s="166" t="n">
        <f aca="false">SUM(I42:I45)</f>
        <v>2780.95111274815</v>
      </c>
      <c r="X15" s="166" t="n">
        <f aca="false">SUM(J42:J45)</f>
        <v>11190.7046988638</v>
      </c>
      <c r="Y15" s="167" t="n">
        <f aca="false">SUM(K42:K45)</f>
        <v>69715.0210939413</v>
      </c>
      <c r="Z15" s="168" t="n">
        <f aca="false">SUM(L42:L45)</f>
        <v>147355.76916777</v>
      </c>
      <c r="AB15" s="156" t="n">
        <v>2004</v>
      </c>
      <c r="AC15" s="157" t="n">
        <v>22031.8318086462</v>
      </c>
      <c r="AD15" s="157" t="n">
        <v>12217.2882251122</v>
      </c>
      <c r="AE15" s="157" t="n">
        <v>5005.43889205486</v>
      </c>
      <c r="AF15" s="157" t="n">
        <v>19730.6752047563</v>
      </c>
      <c r="AG15" s="157" t="n">
        <v>2480.63670349691</v>
      </c>
      <c r="AH15" s="157" t="n">
        <v>13721.0476043826</v>
      </c>
      <c r="AI15" s="157" t="n">
        <v>3185.7926241968</v>
      </c>
      <c r="AJ15" s="157" t="n">
        <v>14036.1014143536</v>
      </c>
      <c r="AK15" s="158" t="n">
        <v>58981.6759687537</v>
      </c>
      <c r="AL15" s="159" t="n">
        <f aca="false">SUM(AC15:AK15)</f>
        <v>151390.488445753</v>
      </c>
      <c r="AN15" s="156" t="n">
        <v>2004</v>
      </c>
      <c r="AO15" s="157" t="n">
        <v>4601.63898450237</v>
      </c>
      <c r="AP15" s="157" t="n">
        <v>1294.16413225871</v>
      </c>
      <c r="AQ15" s="157" t="n">
        <v>966.896258666561</v>
      </c>
      <c r="AR15" s="157" t="n">
        <v>2897.0020567748</v>
      </c>
      <c r="AS15" s="157" t="n">
        <v>564.293546025228</v>
      </c>
      <c r="AT15" s="157" t="n">
        <v>1193.83119800481</v>
      </c>
      <c r="AU15" s="157" t="n">
        <v>404.841511448643</v>
      </c>
      <c r="AV15" s="157" t="n">
        <v>2845.39671548974</v>
      </c>
      <c r="AW15" s="158" t="n">
        <v>10900.3818248475</v>
      </c>
      <c r="AX15" s="159" t="n">
        <f aca="false">SUM(AO15:AW15)</f>
        <v>25668.4462280184</v>
      </c>
    </row>
    <row r="16" customFormat="false" ht="12.75" hidden="false" customHeight="false" outlineLevel="0" collapsed="false">
      <c r="B16" s="160" t="s">
        <v>140</v>
      </c>
      <c r="C16" s="161" t="n">
        <v>2518.06529922709</v>
      </c>
      <c r="D16" s="161" t="n">
        <v>1776.05749998976</v>
      </c>
      <c r="E16" s="161" t="n">
        <v>699.303952996832</v>
      </c>
      <c r="F16" s="161" t="n">
        <v>2931.40372714239</v>
      </c>
      <c r="G16" s="161" t="n">
        <v>250.359810009235</v>
      </c>
      <c r="H16" s="161" t="n">
        <v>2579.59134539284</v>
      </c>
      <c r="I16" s="162" t="n">
        <v>344.634064945239</v>
      </c>
      <c r="J16" s="162" t="n">
        <v>1501.42085246115</v>
      </c>
      <c r="K16" s="163" t="n">
        <v>12342.1766600827</v>
      </c>
      <c r="L16" s="164" t="n">
        <f aca="false">SUM(C16:K16)</f>
        <v>24943.0132122472</v>
      </c>
      <c r="M16" s="165" t="n">
        <f aca="false">(L16-L12)/L12</f>
        <v>0.0514461815524971</v>
      </c>
      <c r="P16" s="160" t="n">
        <v>2005</v>
      </c>
      <c r="Q16" s="150" t="n">
        <f aca="false">SUM(C46:C49)</f>
        <v>17806.9099297508</v>
      </c>
      <c r="R16" s="150" t="n">
        <f aca="false">SUM(D46:D49)</f>
        <v>10503.043473538</v>
      </c>
      <c r="S16" s="150" t="n">
        <f aca="false">SUM(E46:E49)</f>
        <v>4916.76986913443</v>
      </c>
      <c r="T16" s="150" t="n">
        <f aca="false">SUM(F46:F49)</f>
        <v>19255.2280820268</v>
      </c>
      <c r="U16" s="150" t="n">
        <f aca="false">SUM(G46:G49)</f>
        <v>2716.41610066792</v>
      </c>
      <c r="V16" s="150" t="n">
        <f aca="false">SUM(H46:H49)</f>
        <v>13858.880087135</v>
      </c>
      <c r="W16" s="151" t="n">
        <f aca="false">SUM(I46:I49)</f>
        <v>2970.43655630478</v>
      </c>
      <c r="X16" s="151" t="n">
        <f aca="false">SUM(J46:J49)</f>
        <v>11676.2340061746</v>
      </c>
      <c r="Y16" s="163" t="n">
        <f aca="false">SUM(K46:K49)</f>
        <v>70514.1256214439</v>
      </c>
      <c r="Z16" s="164" t="n">
        <f aca="false">SUM(L46:L49)</f>
        <v>154218.043726176</v>
      </c>
      <c r="AB16" s="156" t="n">
        <v>2005</v>
      </c>
      <c r="AC16" s="157" t="n">
        <v>24412.9543333573</v>
      </c>
      <c r="AD16" s="157" t="n">
        <v>11685.2904031307</v>
      </c>
      <c r="AE16" s="157" t="n">
        <v>6222.47875484708</v>
      </c>
      <c r="AF16" s="157" t="n">
        <v>22792.9448568066</v>
      </c>
      <c r="AG16" s="157" t="n">
        <v>3407.82435762553</v>
      </c>
      <c r="AH16" s="157" t="n">
        <v>15390.6887719016</v>
      </c>
      <c r="AI16" s="157" t="n">
        <v>3430.17752030179</v>
      </c>
      <c r="AJ16" s="157" t="n">
        <v>15979.21012307</v>
      </c>
      <c r="AK16" s="158" t="n">
        <v>64553.1707574174</v>
      </c>
      <c r="AL16" s="159" t="n">
        <f aca="false">SUM(AC16:AK16)</f>
        <v>167874.739878458</v>
      </c>
      <c r="AN16" s="156" t="n">
        <v>2005</v>
      </c>
      <c r="AO16" s="157" t="n">
        <v>6606.04440360644</v>
      </c>
      <c r="AP16" s="157" t="n">
        <v>1182.24692959268</v>
      </c>
      <c r="AQ16" s="157" t="n">
        <v>1305.70888571265</v>
      </c>
      <c r="AR16" s="157" t="n">
        <v>3537.71677477978</v>
      </c>
      <c r="AS16" s="157" t="n">
        <v>691.408256957609</v>
      </c>
      <c r="AT16" s="157" t="n">
        <v>1531.80868476654</v>
      </c>
      <c r="AU16" s="157" t="n">
        <v>459.740963997008</v>
      </c>
      <c r="AV16" s="157" t="n">
        <v>4302.97611689533</v>
      </c>
      <c r="AW16" s="158" t="n">
        <v>13916.7536972266</v>
      </c>
      <c r="AX16" s="159" t="n">
        <f aca="false">SUM(AO16:AW16)</f>
        <v>33534.4047135347</v>
      </c>
    </row>
    <row r="17" customFormat="false" ht="12.75" hidden="false" customHeight="false" outlineLevel="0" collapsed="false">
      <c r="B17" s="160" t="s">
        <v>141</v>
      </c>
      <c r="C17" s="161" t="n">
        <v>2476.07634362904</v>
      </c>
      <c r="D17" s="161" t="n">
        <v>1751.677441144</v>
      </c>
      <c r="E17" s="161" t="n">
        <v>668.232050441871</v>
      </c>
      <c r="F17" s="161" t="n">
        <v>3083.25510082004</v>
      </c>
      <c r="G17" s="161" t="n">
        <v>277.565819068354</v>
      </c>
      <c r="H17" s="161" t="n">
        <v>2600.99137499648</v>
      </c>
      <c r="I17" s="162" t="n">
        <v>431.827700599001</v>
      </c>
      <c r="J17" s="162" t="n">
        <v>1509.82133395003</v>
      </c>
      <c r="K17" s="163" t="n">
        <v>12254.7109403902</v>
      </c>
      <c r="L17" s="164" t="n">
        <f aca="false">SUM(C17:K17)</f>
        <v>25054.158105039</v>
      </c>
      <c r="M17" s="165" t="n">
        <f aca="false">(L17-L13)/L13</f>
        <v>0.0484237910065348</v>
      </c>
      <c r="P17" s="160" t="n">
        <v>2006</v>
      </c>
      <c r="Q17" s="166" t="n">
        <f aca="false">SUM(C50:C53)</f>
        <v>20000.2896814845</v>
      </c>
      <c r="R17" s="166" t="n">
        <f aca="false">SUM(D50:D53)</f>
        <v>12565.582980156</v>
      </c>
      <c r="S17" s="166" t="n">
        <f aca="false">SUM(E50:E53)</f>
        <v>5165.93968893077</v>
      </c>
      <c r="T17" s="166" t="n">
        <f aca="false">SUM(F50:F53)</f>
        <v>19191.9630079084</v>
      </c>
      <c r="U17" s="166" t="n">
        <f aca="false">SUM(G50:G53)</f>
        <v>2344.24281045674</v>
      </c>
      <c r="V17" s="166" t="n">
        <f aca="false">SUM(H50:H53)</f>
        <v>15555.1644689733</v>
      </c>
      <c r="W17" s="166" t="n">
        <f aca="false">SUM(I50:I53)</f>
        <v>3328.87866812614</v>
      </c>
      <c r="X17" s="166" t="n">
        <f aca="false">SUM(J50:J53)</f>
        <v>11750.9187335966</v>
      </c>
      <c r="Y17" s="167" t="n">
        <f aca="false">SUM(K50:K53)</f>
        <v>74365.632174475</v>
      </c>
      <c r="Z17" s="168" t="n">
        <f aca="false">SUM(L50:L53)</f>
        <v>164268.612214107</v>
      </c>
      <c r="AB17" s="156" t="n">
        <v>2006</v>
      </c>
      <c r="AC17" s="157" t="n">
        <v>25731.9288813805</v>
      </c>
      <c r="AD17" s="157" t="n">
        <v>14330.1814329481</v>
      </c>
      <c r="AE17" s="157" t="n">
        <v>6609.64908128641</v>
      </c>
      <c r="AF17" s="157" t="n">
        <v>23045.2340301011</v>
      </c>
      <c r="AG17" s="157" t="n">
        <v>3087.19512899448</v>
      </c>
      <c r="AH17" s="157" t="n">
        <v>17388.6045874566</v>
      </c>
      <c r="AI17" s="157" t="n">
        <v>3952.44000863982</v>
      </c>
      <c r="AJ17" s="157" t="n">
        <v>16463.0229308192</v>
      </c>
      <c r="AK17" s="158" t="n">
        <v>68285.9538635984</v>
      </c>
      <c r="AL17" s="159" t="n">
        <f aca="false">SUM(AC17:AK17)</f>
        <v>178894.209945225</v>
      </c>
      <c r="AN17" s="156" t="n">
        <v>2006</v>
      </c>
      <c r="AO17" s="157" t="n">
        <v>5731.63919989597</v>
      </c>
      <c r="AP17" s="157" t="n">
        <v>1764.59845279211</v>
      </c>
      <c r="AQ17" s="157" t="n">
        <v>1443.70939235564</v>
      </c>
      <c r="AR17" s="157" t="n">
        <v>3853.27102219269</v>
      </c>
      <c r="AS17" s="157" t="n">
        <v>742.95231853774</v>
      </c>
      <c r="AT17" s="157" t="n">
        <v>1833.44011848336</v>
      </c>
      <c r="AU17" s="157" t="n">
        <v>623.561340513683</v>
      </c>
      <c r="AV17" s="157" t="n">
        <v>4712.10419722262</v>
      </c>
      <c r="AW17" s="158" t="n">
        <v>14245.5354951309</v>
      </c>
      <c r="AX17" s="159" t="n">
        <f aca="false">SUM(AO17:AW17)</f>
        <v>34950.8115371247</v>
      </c>
    </row>
    <row r="18" customFormat="false" ht="12.75" hidden="false" customHeight="false" outlineLevel="0" collapsed="false">
      <c r="B18" s="160" t="s">
        <v>142</v>
      </c>
      <c r="C18" s="169" t="n">
        <v>2796.79002676382</v>
      </c>
      <c r="D18" s="169" t="n">
        <v>1883.85285647193</v>
      </c>
      <c r="E18" s="169" t="n">
        <v>720.786548833658</v>
      </c>
      <c r="F18" s="169" t="n">
        <v>3218.89366941914</v>
      </c>
      <c r="G18" s="169" t="n">
        <v>220.121866440968</v>
      </c>
      <c r="H18" s="169" t="n">
        <v>2662.35847527802</v>
      </c>
      <c r="I18" s="166" t="n">
        <v>401.570377715531</v>
      </c>
      <c r="J18" s="166" t="n">
        <v>1473.55730387164</v>
      </c>
      <c r="K18" s="167" t="n">
        <v>12880.634180284</v>
      </c>
      <c r="L18" s="168" t="n">
        <f aca="false">SUM(C18:K18)</f>
        <v>26258.5653050787</v>
      </c>
      <c r="M18" s="170" t="n">
        <f aca="false">(L18-L14)/L14</f>
        <v>0.0677745680393283</v>
      </c>
      <c r="P18" s="160" t="n">
        <v>2007</v>
      </c>
      <c r="Q18" s="150" t="n">
        <f aca="false">SUM(C54:C57)</f>
        <v>20577.9127209096</v>
      </c>
      <c r="R18" s="150" t="n">
        <f aca="false">SUM(D54:D57)</f>
        <v>12393.3702152779</v>
      </c>
      <c r="S18" s="150" t="n">
        <f aca="false">SUM(E54:E57)</f>
        <v>6141.29843706651</v>
      </c>
      <c r="T18" s="150" t="n">
        <f aca="false">SUM(F54:F57)</f>
        <v>20689.7582638286</v>
      </c>
      <c r="U18" s="150" t="n">
        <f aca="false">SUM(G54:G57)</f>
        <v>2281.93597238049</v>
      </c>
      <c r="V18" s="150" t="n">
        <f aca="false">SUM(H54:H57)</f>
        <v>14351.2927784474</v>
      </c>
      <c r="W18" s="151" t="n">
        <f aca="false">SUM(I54:I57)</f>
        <v>3794.63162761967</v>
      </c>
      <c r="X18" s="151" t="n">
        <f aca="false">SUM(J54:J57)</f>
        <v>13171.2109994695</v>
      </c>
      <c r="Y18" s="163" t="n">
        <f aca="false">SUM(K54:K57)</f>
        <v>78199.2059559731</v>
      </c>
      <c r="Z18" s="164" t="n">
        <f aca="false">SUM(L54:L57)</f>
        <v>171600.616970973</v>
      </c>
      <c r="AB18" s="156" t="n">
        <v>2007</v>
      </c>
      <c r="AC18" s="157" t="n">
        <v>26309.1138450072</v>
      </c>
      <c r="AD18" s="157" t="n">
        <v>13801.8080597506</v>
      </c>
      <c r="AE18" s="157" t="n">
        <v>7235.78725269428</v>
      </c>
      <c r="AF18" s="157" t="n">
        <v>24243.2465690311</v>
      </c>
      <c r="AG18" s="157" t="n">
        <v>2452.89276798963</v>
      </c>
      <c r="AH18" s="157" t="n">
        <v>15972.7708667345</v>
      </c>
      <c r="AI18" s="157" t="n">
        <v>4339.3507808401</v>
      </c>
      <c r="AJ18" s="157" t="n">
        <v>17769.9508119648</v>
      </c>
      <c r="AK18" s="158" t="n">
        <v>72741.206351719</v>
      </c>
      <c r="AL18" s="159" t="n">
        <f aca="false">SUM(AC18:AK18)</f>
        <v>184866.127305731</v>
      </c>
      <c r="AN18" s="156" t="n">
        <v>2007</v>
      </c>
      <c r="AO18" s="157" t="n">
        <v>5731.20112409757</v>
      </c>
      <c r="AP18" s="157" t="n">
        <v>1408.43784447271</v>
      </c>
      <c r="AQ18" s="157" t="n">
        <v>1094.48881562777</v>
      </c>
      <c r="AR18" s="157" t="n">
        <v>3553.48830520252</v>
      </c>
      <c r="AS18" s="157" t="n">
        <v>170.956795609147</v>
      </c>
      <c r="AT18" s="157" t="n">
        <v>1621.47808828715</v>
      </c>
      <c r="AU18" s="157" t="n">
        <v>544.719153220427</v>
      </c>
      <c r="AV18" s="157" t="n">
        <v>4598.73981249527</v>
      </c>
      <c r="AW18" s="158" t="n">
        <v>13733.4729798008</v>
      </c>
      <c r="AX18" s="159" t="n">
        <f aca="false">SUM(AO18:AW18)</f>
        <v>32456.9829188133</v>
      </c>
    </row>
    <row r="19" customFormat="false" ht="12.75" hidden="false" customHeight="false" outlineLevel="0" collapsed="false">
      <c r="B19" s="160" t="s">
        <v>143</v>
      </c>
      <c r="C19" s="169" t="n">
        <v>2940.67475500892</v>
      </c>
      <c r="D19" s="169" t="n">
        <v>1873.94117236461</v>
      </c>
      <c r="E19" s="169" t="n">
        <v>706.267530161535</v>
      </c>
      <c r="F19" s="169" t="n">
        <v>3268.52891053262</v>
      </c>
      <c r="G19" s="169" t="n">
        <v>225.058614732521</v>
      </c>
      <c r="H19" s="169" t="n">
        <v>2711.07293604786</v>
      </c>
      <c r="I19" s="166" t="n">
        <v>512.881561451508</v>
      </c>
      <c r="J19" s="166" t="n">
        <v>1589.96232265875</v>
      </c>
      <c r="K19" s="167" t="n">
        <v>13123.9545343726</v>
      </c>
      <c r="L19" s="168" t="n">
        <f aca="false">SUM(C19:K19)</f>
        <v>26952.3423373309</v>
      </c>
      <c r="M19" s="170" t="n">
        <f aca="false">(L19-L15)/L15</f>
        <v>0.0770574539114341</v>
      </c>
      <c r="P19" s="160" t="n">
        <v>2008</v>
      </c>
      <c r="Q19" s="166" t="n">
        <f aca="false">SUM(C58:C61)</f>
        <v>18245.1438654755</v>
      </c>
      <c r="R19" s="166" t="n">
        <f aca="false">SUM(D58:D61)</f>
        <v>12238.2081863068</v>
      </c>
      <c r="S19" s="166" t="n">
        <f aca="false">SUM(E58:E61)</f>
        <v>5632.01145275632</v>
      </c>
      <c r="T19" s="166" t="n">
        <f aca="false">SUM(F58:F61)</f>
        <v>19433.5897907133</v>
      </c>
      <c r="U19" s="166" t="n">
        <f aca="false">SUM(G58:G61)</f>
        <v>2898.38949914606</v>
      </c>
      <c r="V19" s="166" t="n">
        <f aca="false">SUM(H58:H61)</f>
        <v>12572.6879264398</v>
      </c>
      <c r="W19" s="166" t="n">
        <f aca="false">SUM(I58:I61)</f>
        <v>3337.69391935135</v>
      </c>
      <c r="X19" s="166" t="n">
        <f aca="false">SUM(J58:J61)</f>
        <v>12770.2439200214</v>
      </c>
      <c r="Y19" s="167" t="n">
        <f aca="false">SUM(K58:K61)</f>
        <v>77158.1879740413</v>
      </c>
      <c r="Z19" s="168" t="n">
        <f aca="false">SUM(L58:L61)</f>
        <v>164286.156534252</v>
      </c>
      <c r="AB19" s="156" t="n">
        <v>2008</v>
      </c>
      <c r="AC19" s="157" t="n">
        <v>27156.5288184947</v>
      </c>
      <c r="AD19" s="157" t="n">
        <v>14175.321973977</v>
      </c>
      <c r="AE19" s="157" t="n">
        <v>7431.66817386077</v>
      </c>
      <c r="AF19" s="157" t="n">
        <v>23887.270943846</v>
      </c>
      <c r="AG19" s="157" t="n">
        <v>3345.12281851018</v>
      </c>
      <c r="AH19" s="157" t="n">
        <v>15499.8438245039</v>
      </c>
      <c r="AI19" s="157" t="n">
        <v>4017.23441300759</v>
      </c>
      <c r="AJ19" s="157" t="n">
        <v>18758.9191454699</v>
      </c>
      <c r="AK19" s="158" t="n">
        <v>75747.3328112565</v>
      </c>
      <c r="AL19" s="159" t="n">
        <f aca="false">SUM(AC19:AK19)</f>
        <v>190019.242922927</v>
      </c>
      <c r="AN19" s="156" t="n">
        <v>2008</v>
      </c>
      <c r="AO19" s="157" t="n">
        <v>8911.38495301926</v>
      </c>
      <c r="AP19" s="157" t="n">
        <v>1937.11378767026</v>
      </c>
      <c r="AQ19" s="157" t="n">
        <v>1799.65672110445</v>
      </c>
      <c r="AR19" s="157" t="n">
        <v>4453.68115313279</v>
      </c>
      <c r="AS19" s="157" t="n">
        <v>446.733319364114</v>
      </c>
      <c r="AT19" s="157" t="n">
        <v>2927.15589806409</v>
      </c>
      <c r="AU19" s="157" t="n">
        <v>679.540493656249</v>
      </c>
      <c r="AV19" s="157" t="n">
        <v>5988.67522544851</v>
      </c>
      <c r="AW19" s="158" t="n">
        <v>18590.0368452373</v>
      </c>
      <c r="AX19" s="159" t="n">
        <f aca="false">SUM(AO19:AW19)</f>
        <v>45733.978396697</v>
      </c>
    </row>
    <row r="20" customFormat="false" ht="13.5" hidden="false" customHeight="true" outlineLevel="0" collapsed="false">
      <c r="B20" s="160" t="s">
        <v>144</v>
      </c>
      <c r="C20" s="169" t="n">
        <v>2948.90789955145</v>
      </c>
      <c r="D20" s="169" t="n">
        <v>1956.250786098</v>
      </c>
      <c r="E20" s="169" t="n">
        <v>760.528631318104</v>
      </c>
      <c r="F20" s="169" t="n">
        <v>3023.44106887157</v>
      </c>
      <c r="G20" s="169" t="n">
        <v>202.739321752823</v>
      </c>
      <c r="H20" s="169" t="n">
        <v>2715.32824329205</v>
      </c>
      <c r="I20" s="166" t="n">
        <v>473.890003878987</v>
      </c>
      <c r="J20" s="166" t="n">
        <v>1772.07990890883</v>
      </c>
      <c r="K20" s="167" t="n">
        <v>12930.6982928352</v>
      </c>
      <c r="L20" s="168" t="n">
        <f aca="false">SUM(C20:K20)</f>
        <v>26783.864156507</v>
      </c>
      <c r="M20" s="170" t="n">
        <f aca="false">(L20-L16)/L16</f>
        <v>0.0738022679375383</v>
      </c>
      <c r="P20" s="160" t="n">
        <v>2009</v>
      </c>
      <c r="Q20" s="150" t="n">
        <f aca="false">SUM(C62:C65)</f>
        <v>15498.9761960399</v>
      </c>
      <c r="R20" s="150" t="n">
        <f aca="false">SUM(D62:D65)</f>
        <v>9491.99068978279</v>
      </c>
      <c r="S20" s="150" t="n">
        <f aca="false">SUM(E62:E65)</f>
        <v>4462.22318643808</v>
      </c>
      <c r="T20" s="150" t="n">
        <f aca="false">SUM(F62:F65)</f>
        <v>13285.7593758436</v>
      </c>
      <c r="U20" s="150" t="n">
        <f aca="false">SUM(G62:G65)</f>
        <v>2036.13283842921</v>
      </c>
      <c r="V20" s="150" t="n">
        <f aca="false">SUM(H62:H65)</f>
        <v>10685.2278781181</v>
      </c>
      <c r="W20" s="151" t="n">
        <f aca="false">SUM(I62:I65)</f>
        <v>2569.03285346471</v>
      </c>
      <c r="X20" s="151" t="n">
        <f aca="false">SUM(J62:J65)</f>
        <v>8334.80479569111</v>
      </c>
      <c r="Y20" s="163" t="n">
        <f aca="false">SUM(K62:K65)</f>
        <v>61475.539288017</v>
      </c>
      <c r="Z20" s="164" t="n">
        <f aca="false">SUM(L62:L65)</f>
        <v>127839.687101824</v>
      </c>
      <c r="AB20" s="156" t="n">
        <v>2009</v>
      </c>
      <c r="AC20" s="157" t="n">
        <v>22261.2175882149</v>
      </c>
      <c r="AD20" s="157" t="n">
        <v>12029.1930515799</v>
      </c>
      <c r="AE20" s="157" t="n">
        <v>6113.72701068638</v>
      </c>
      <c r="AF20" s="157" t="n">
        <v>17765.1097995783</v>
      </c>
      <c r="AG20" s="157" t="n">
        <v>3115.77809771454</v>
      </c>
      <c r="AH20" s="157" t="n">
        <v>12773.1314557719</v>
      </c>
      <c r="AI20" s="157" t="n">
        <v>3072.09190045196</v>
      </c>
      <c r="AJ20" s="157" t="n">
        <v>13115.3130037712</v>
      </c>
      <c r="AK20" s="158" t="n">
        <v>61272.3203319029</v>
      </c>
      <c r="AL20" s="159" t="n">
        <f aca="false">SUM(AC20:AK20)</f>
        <v>151517.882239672</v>
      </c>
      <c r="AN20" s="156" t="n">
        <v>2009</v>
      </c>
      <c r="AO20" s="157" t="n">
        <v>6762.24139217505</v>
      </c>
      <c r="AP20" s="157" t="n">
        <v>2537.20236179713</v>
      </c>
      <c r="AQ20" s="157" t="n">
        <v>1651.50382424831</v>
      </c>
      <c r="AR20" s="157" t="n">
        <v>4479.35042373468</v>
      </c>
      <c r="AS20" s="157" t="n">
        <v>1079.64525928533</v>
      </c>
      <c r="AT20" s="157" t="n">
        <v>2087.90357765379</v>
      </c>
      <c r="AU20" s="157" t="n">
        <v>503.059046987253</v>
      </c>
      <c r="AV20" s="157" t="n">
        <v>4780.5082080801</v>
      </c>
      <c r="AW20" s="158" t="n">
        <v>18307.9678272888</v>
      </c>
      <c r="AX20" s="159" t="n">
        <f aca="false">SUM(AO20:AW20)</f>
        <v>42189.3819212504</v>
      </c>
    </row>
    <row r="21" customFormat="false" ht="12.75" hidden="false" customHeight="false" outlineLevel="0" collapsed="false">
      <c r="B21" s="160" t="s">
        <v>145</v>
      </c>
      <c r="C21" s="169" t="n">
        <v>2886.96094565488</v>
      </c>
      <c r="D21" s="169" t="n">
        <v>1980.34083320635</v>
      </c>
      <c r="E21" s="169" t="n">
        <v>704.561072421232</v>
      </c>
      <c r="F21" s="169" t="n">
        <v>3353.16550878595</v>
      </c>
      <c r="G21" s="169" t="n">
        <v>308.353781309891</v>
      </c>
      <c r="H21" s="169" t="n">
        <v>2596.89407402462</v>
      </c>
      <c r="I21" s="166" t="n">
        <v>465.341563466206</v>
      </c>
      <c r="J21" s="166" t="n">
        <v>1750.85618931038</v>
      </c>
      <c r="K21" s="167" t="n">
        <v>12868.4729652764</v>
      </c>
      <c r="L21" s="168" t="n">
        <f aca="false">SUM(C21:K21)</f>
        <v>26914.9469334559</v>
      </c>
      <c r="M21" s="170" t="n">
        <f aca="false">(L21-L17)/L17</f>
        <v>0.0742706588110261</v>
      </c>
      <c r="P21" s="160" t="n">
        <v>2010</v>
      </c>
      <c r="Q21" s="166" t="n">
        <f aca="false">SUM(C66:C69)</f>
        <v>16243.0254808082</v>
      </c>
      <c r="R21" s="166" t="n">
        <f aca="false">SUM(D66:D69)</f>
        <v>9417.88988972384</v>
      </c>
      <c r="S21" s="166" t="n">
        <f aca="false">SUM(E66:E69)</f>
        <v>3835.02181767673</v>
      </c>
      <c r="T21" s="166" t="n">
        <f aca="false">SUM(F66:F69)</f>
        <v>13661.511290595</v>
      </c>
      <c r="U21" s="166" t="n">
        <f aca="false">SUM(G66:G69)</f>
        <v>1732.28997084679</v>
      </c>
      <c r="V21" s="166" t="n">
        <f aca="false">SUM(H66:H69)</f>
        <v>11996.4810993407</v>
      </c>
      <c r="W21" s="166" t="n">
        <f aca="false">SUM(I66:I69)</f>
        <v>4265.49797568609</v>
      </c>
      <c r="X21" s="166" t="n">
        <f aca="false">SUM(J66:J69)</f>
        <v>8596.12469301988</v>
      </c>
      <c r="Y21" s="167" t="n">
        <f aca="false">SUM(K66:K69)</f>
        <v>62695.3208916226</v>
      </c>
      <c r="Z21" s="168" t="n">
        <f aca="false">SUM(L66:L69)</f>
        <v>132443.16310932</v>
      </c>
      <c r="AB21" s="156" t="n">
        <v>2010</v>
      </c>
      <c r="AC21" s="157" t="n">
        <v>23022.6709284119</v>
      </c>
      <c r="AD21" s="157" t="n">
        <v>12154.5259874141</v>
      </c>
      <c r="AE21" s="157" t="n">
        <v>5677.37256044026</v>
      </c>
      <c r="AF21" s="157" t="n">
        <v>17728.1813755666</v>
      </c>
      <c r="AG21" s="157" t="n">
        <v>2757.49994840844</v>
      </c>
      <c r="AH21" s="157" t="n">
        <v>13480.6107595581</v>
      </c>
      <c r="AI21" s="157" t="n">
        <v>4753.33151548882</v>
      </c>
      <c r="AJ21" s="157" t="n">
        <v>13054.7556989615</v>
      </c>
      <c r="AK21" s="158" t="n">
        <v>64423.4221930791</v>
      </c>
      <c r="AL21" s="159" t="n">
        <f aca="false">SUM(AC21:AK21)</f>
        <v>157052.370967329</v>
      </c>
      <c r="AN21" s="156" t="n">
        <v>2010</v>
      </c>
      <c r="AO21" s="157" t="n">
        <v>6779.64544760361</v>
      </c>
      <c r="AP21" s="157" t="n">
        <v>2736.63609769027</v>
      </c>
      <c r="AQ21" s="157" t="n">
        <v>1842.35074276353</v>
      </c>
      <c r="AR21" s="157" t="n">
        <v>4066.67008497165</v>
      </c>
      <c r="AS21" s="157" t="n">
        <v>1025.20997756166</v>
      </c>
      <c r="AT21" s="157" t="n">
        <v>1484.12966021738</v>
      </c>
      <c r="AU21" s="157" t="n">
        <v>487.833539802729</v>
      </c>
      <c r="AV21" s="157" t="n">
        <v>4458.63100594167</v>
      </c>
      <c r="AW21" s="158" t="n">
        <v>17640.306924829</v>
      </c>
      <c r="AX21" s="159" t="n">
        <f aca="false">SUM(AO21:AW21)</f>
        <v>40521.4134813815</v>
      </c>
    </row>
    <row r="22" customFormat="false" ht="12.75" hidden="false" customHeight="false" outlineLevel="0" collapsed="false">
      <c r="B22" s="160" t="s">
        <v>146</v>
      </c>
      <c r="C22" s="161" t="n">
        <v>2686.12529612432</v>
      </c>
      <c r="D22" s="161" t="n">
        <v>1877.18123577791</v>
      </c>
      <c r="E22" s="161" t="n">
        <v>700.425549092937</v>
      </c>
      <c r="F22" s="161" t="n">
        <v>3013.95516272563</v>
      </c>
      <c r="G22" s="161" t="n">
        <v>338.857811483358</v>
      </c>
      <c r="H22" s="161" t="n">
        <v>2948.20544560508</v>
      </c>
      <c r="I22" s="162" t="n">
        <v>486.460120732625</v>
      </c>
      <c r="J22" s="162" t="n">
        <v>1702.47238513941</v>
      </c>
      <c r="K22" s="163" t="n">
        <v>13088.3467904325</v>
      </c>
      <c r="L22" s="164" t="n">
        <f aca="false">SUM(C22:K22)</f>
        <v>26842.0297971138</v>
      </c>
      <c r="M22" s="165" t="n">
        <f aca="false">(L22-L18)/L18</f>
        <v>0.0222199684276829</v>
      </c>
      <c r="P22" s="160" t="s">
        <v>147</v>
      </c>
      <c r="Q22" s="150" t="n">
        <f aca="false">SUM(C70:C73)</f>
        <v>15661.7858617674</v>
      </c>
      <c r="R22" s="150" t="n">
        <f aca="false">SUM(D70:D73)</f>
        <v>9890.0456738949</v>
      </c>
      <c r="S22" s="150" t="n">
        <f aca="false">SUM(E70:E73)</f>
        <v>3981.06656319256</v>
      </c>
      <c r="T22" s="150" t="n">
        <f aca="false">SUM(F70:F73)</f>
        <v>13990.3005269788</v>
      </c>
      <c r="U22" s="150" t="n">
        <f aca="false">SUM(G70:G73)</f>
        <v>2649.14348571332</v>
      </c>
      <c r="V22" s="150" t="n">
        <f aca="false">SUM(H70:H73)</f>
        <v>8961.62208139479</v>
      </c>
      <c r="W22" s="151" t="n">
        <f aca="false">SUM(I70:I73)</f>
        <v>3237.62308993533</v>
      </c>
      <c r="X22" s="151" t="n">
        <f aca="false">SUM(J70:J73)</f>
        <v>9464.36791962991</v>
      </c>
      <c r="Y22" s="163" t="n">
        <f aca="false">SUM(K70:K73)</f>
        <v>63794.7309125642</v>
      </c>
      <c r="Z22" s="164" t="n">
        <f aca="false">SUM(L70:L73)</f>
        <v>131630.686115071</v>
      </c>
      <c r="AB22" s="156" t="n">
        <v>2011</v>
      </c>
      <c r="AC22" s="157" t="n">
        <v>26814.8677582255</v>
      </c>
      <c r="AD22" s="157" t="n">
        <v>14774.0264653282</v>
      </c>
      <c r="AE22" s="157" t="n">
        <v>6809.13030365239</v>
      </c>
      <c r="AF22" s="157" t="n">
        <v>19962.4129175981</v>
      </c>
      <c r="AG22" s="157" t="n">
        <v>4177.06494089436</v>
      </c>
      <c r="AH22" s="157" t="n">
        <v>11302.2018501932</v>
      </c>
      <c r="AI22" s="157" t="n">
        <v>3937.93790411373</v>
      </c>
      <c r="AJ22" s="157" t="n">
        <v>16100.1013177467</v>
      </c>
      <c r="AK22" s="158" t="n">
        <v>72539.8837726589</v>
      </c>
      <c r="AL22" s="159" t="n">
        <f aca="false">SUM(AC22:AK22)</f>
        <v>176417.627230411</v>
      </c>
      <c r="AN22" s="156" t="n">
        <v>2011</v>
      </c>
      <c r="AO22" s="157" t="n">
        <v>11153.0818964581</v>
      </c>
      <c r="AP22" s="157" t="n">
        <v>4883.98079143328</v>
      </c>
      <c r="AQ22" s="157" t="n">
        <v>2828.06374045983</v>
      </c>
      <c r="AR22" s="157" t="n">
        <v>5972.1123906193</v>
      </c>
      <c r="AS22" s="157" t="n">
        <v>1527.92145518104</v>
      </c>
      <c r="AT22" s="157" t="n">
        <v>2340.57976879843</v>
      </c>
      <c r="AU22" s="157" t="n">
        <v>700.314814178398</v>
      </c>
      <c r="AV22" s="157" t="n">
        <v>6635.73339811678</v>
      </c>
      <c r="AW22" s="158" t="n">
        <v>25735.6912322102</v>
      </c>
      <c r="AX22" s="159" t="n">
        <f aca="false">SUM(AO22:AW22)</f>
        <v>61777.4794874553</v>
      </c>
    </row>
    <row r="23" customFormat="false" ht="12.75" hidden="false" customHeight="false" outlineLevel="0" collapsed="false">
      <c r="B23" s="160" t="s">
        <v>148</v>
      </c>
      <c r="C23" s="161" t="n">
        <v>3011.6381188731</v>
      </c>
      <c r="D23" s="161" t="n">
        <v>1881.71528187503</v>
      </c>
      <c r="E23" s="161" t="n">
        <v>756.607191228408</v>
      </c>
      <c r="F23" s="161" t="n">
        <v>3039.55323880926</v>
      </c>
      <c r="G23" s="161" t="n">
        <v>329.78547474087</v>
      </c>
      <c r="H23" s="161" t="n">
        <v>2970.24987321267</v>
      </c>
      <c r="I23" s="162" t="n">
        <v>386.817705139651</v>
      </c>
      <c r="J23" s="162" t="n">
        <v>2007.02220806937</v>
      </c>
      <c r="K23" s="163" t="n">
        <v>13466.411892742</v>
      </c>
      <c r="L23" s="164" t="n">
        <f aca="false">SUM(C23:K23)</f>
        <v>27849.8009846903</v>
      </c>
      <c r="M23" s="165" t="n">
        <f aca="false">(L23-L19)/L19</f>
        <v>0.0332979833858964</v>
      </c>
      <c r="P23" s="160" t="str">
        <f aca="false">EXPT_VL!$P23</f>
        <v>2012</v>
      </c>
      <c r="Q23" s="166" t="n">
        <f aca="false">SUM(C74:C77)</f>
        <v>16541.5169943912</v>
      </c>
      <c r="R23" s="166" t="n">
        <f aca="false">SUM(D74:D77)</f>
        <v>9660.53452427819</v>
      </c>
      <c r="S23" s="166" t="n">
        <f aca="false">SUM(E74:E77)</f>
        <v>4046.01483141065</v>
      </c>
      <c r="T23" s="166" t="n">
        <f aca="false">SUM(F74:F77)</f>
        <v>13897.6228767206</v>
      </c>
      <c r="U23" s="166" t="n">
        <f aca="false">SUM(G74:G77)</f>
        <v>2839.78180026793</v>
      </c>
      <c r="V23" s="166" t="n">
        <f aca="false">SUM(H74:H77)</f>
        <v>8554.68906119057</v>
      </c>
      <c r="W23" s="166" t="n">
        <f aca="false">SUM(I74:I77)</f>
        <v>2967.14811316489</v>
      </c>
      <c r="X23" s="166" t="n">
        <f aca="false">SUM(J74:J77)</f>
        <v>9461.64097160992</v>
      </c>
      <c r="Y23" s="167" t="n">
        <f aca="false">SUM(K74:K77)</f>
        <v>62403.4447354642</v>
      </c>
      <c r="Z23" s="168" t="n">
        <f aca="false">SUM(L74:L77)</f>
        <v>130372.393908498</v>
      </c>
      <c r="AB23" s="156" t="n">
        <v>2012</v>
      </c>
      <c r="AC23" s="157" t="n">
        <v>28877.0656128108</v>
      </c>
      <c r="AD23" s="157" t="n">
        <v>14920.0768812002</v>
      </c>
      <c r="AE23" s="157" t="n">
        <v>7036.38730092439</v>
      </c>
      <c r="AF23" s="157" t="n">
        <v>20136.5807933495</v>
      </c>
      <c r="AG23" s="157" t="n">
        <v>4579.24223875734</v>
      </c>
      <c r="AH23" s="157" t="n">
        <v>10997.7005685999</v>
      </c>
      <c r="AI23" s="157" t="n">
        <v>3815.81637172795</v>
      </c>
      <c r="AJ23" s="157" t="n">
        <v>16568.6161077115</v>
      </c>
      <c r="AK23" s="158" t="n">
        <v>73551.3635951981</v>
      </c>
      <c r="AL23" s="159" t="n">
        <f aca="false">SUM(AC23:AK23)</f>
        <v>180482.84947028</v>
      </c>
      <c r="AN23" s="156" t="n">
        <v>2012</v>
      </c>
      <c r="AO23" s="157" t="n">
        <v>12335.5486184196</v>
      </c>
      <c r="AP23" s="157" t="n">
        <v>5259.54235692203</v>
      </c>
      <c r="AQ23" s="157" t="n">
        <v>2990.37246951374</v>
      </c>
      <c r="AR23" s="157" t="n">
        <v>6238.95791662895</v>
      </c>
      <c r="AS23" s="157" t="n">
        <v>1739.46043848941</v>
      </c>
      <c r="AT23" s="157" t="n">
        <v>2443.01150740936</v>
      </c>
      <c r="AU23" s="157" t="n">
        <v>848.668258563061</v>
      </c>
      <c r="AV23" s="157" t="n">
        <v>7106.97513610158</v>
      </c>
      <c r="AW23" s="158" t="n">
        <v>27005.4415011952</v>
      </c>
      <c r="AX23" s="159" t="n">
        <f aca="false">SUM(AO23:AW23)</f>
        <v>65967.978203243</v>
      </c>
    </row>
    <row r="24" customFormat="false" ht="12.75" hidden="false" customHeight="false" outlineLevel="0" collapsed="false">
      <c r="B24" s="160" t="s">
        <v>150</v>
      </c>
      <c r="C24" s="161" t="n">
        <v>2957.60554387831</v>
      </c>
      <c r="D24" s="161" t="n">
        <v>1958.98887155741</v>
      </c>
      <c r="E24" s="161" t="n">
        <v>753.684413067585</v>
      </c>
      <c r="F24" s="161" t="n">
        <v>3130.43547197613</v>
      </c>
      <c r="G24" s="161" t="n">
        <v>399.773421810312</v>
      </c>
      <c r="H24" s="161" t="n">
        <v>2993.58217453526</v>
      </c>
      <c r="I24" s="162" t="n">
        <v>401.984763148033</v>
      </c>
      <c r="J24" s="162" t="n">
        <v>1841.20799661806</v>
      </c>
      <c r="K24" s="163" t="n">
        <v>13205.5502425461</v>
      </c>
      <c r="L24" s="164" t="n">
        <f aca="false">SUM(C24:K24)</f>
        <v>27642.8128991372</v>
      </c>
      <c r="M24" s="165" t="n">
        <f aca="false">(L24-L20)/L20</f>
        <v>0.0320696348223318</v>
      </c>
      <c r="P24" s="160" t="n">
        <f aca="false">EXPT_VL!$P24</f>
        <v>2013</v>
      </c>
      <c r="Q24" s="161" t="n">
        <f aca="false">SUM(C78:C81)</f>
        <v>14728.1000748454</v>
      </c>
      <c r="R24" s="161" t="n">
        <f aca="false">SUM(D78:D81)</f>
        <v>9843.96590405776</v>
      </c>
      <c r="S24" s="161" t="n">
        <f aca="false">SUM(E78:E81)</f>
        <v>4018.40057753933</v>
      </c>
      <c r="T24" s="161" t="n">
        <f aca="false">SUM(F78:F81)</f>
        <v>15231.0183917203</v>
      </c>
      <c r="U24" s="161" t="n">
        <f aca="false">SUM(G78:G81)</f>
        <v>2247.79538371366</v>
      </c>
      <c r="V24" s="161" t="n">
        <f aca="false">SUM(H78:H81)</f>
        <v>8429.38106774781</v>
      </c>
      <c r="W24" s="162" t="n">
        <f aca="false">SUM(I78:I81)</f>
        <v>3257.67561209966</v>
      </c>
      <c r="X24" s="162" t="n">
        <f aca="false">SUM(J78:J81)</f>
        <v>9424.30416957446</v>
      </c>
      <c r="Y24" s="163" t="n">
        <f aca="false">SUM(K78:K81)</f>
        <v>61273.972632119</v>
      </c>
      <c r="Z24" s="164" t="n">
        <f aca="false">SUM(L78:L81)</f>
        <v>128454.613813417</v>
      </c>
      <c r="AB24" s="156" t="n">
        <v>2013</v>
      </c>
      <c r="AC24" s="157" t="n">
        <v>25263.7451241837</v>
      </c>
      <c r="AD24" s="157" t="n">
        <v>14874.3014977547</v>
      </c>
      <c r="AE24" s="157" t="n">
        <v>6933.94551988749</v>
      </c>
      <c r="AF24" s="157" t="n">
        <v>21609.6156627209</v>
      </c>
      <c r="AG24" s="157" t="n">
        <v>3946.19548248393</v>
      </c>
      <c r="AH24" s="157" t="n">
        <v>12050.097681165</v>
      </c>
      <c r="AI24" s="157" t="n">
        <v>4015.24388190971</v>
      </c>
      <c r="AJ24" s="157" t="n">
        <v>16075.9605449492</v>
      </c>
      <c r="AK24" s="158" t="n">
        <v>74610.8966523793</v>
      </c>
      <c r="AL24" s="159" t="n">
        <f aca="false">SUM(AC24:AK24)</f>
        <v>179380.002047434</v>
      </c>
      <c r="AN24" s="156" t="n">
        <v>2013</v>
      </c>
      <c r="AO24" s="157" t="n">
        <v>10535.6450493383</v>
      </c>
      <c r="AP24" s="157" t="n">
        <v>5030.33559369691</v>
      </c>
      <c r="AQ24" s="157" t="n">
        <v>2915.54494234816</v>
      </c>
      <c r="AR24" s="157" t="n">
        <v>6378.59727100063</v>
      </c>
      <c r="AS24" s="157" t="n">
        <v>1698.40009877027</v>
      </c>
      <c r="AT24" s="157" t="n">
        <v>3620.7166134172</v>
      </c>
      <c r="AU24" s="157" t="n">
        <v>757.568269810055</v>
      </c>
      <c r="AV24" s="157" t="n">
        <v>6651.65637537473</v>
      </c>
      <c r="AW24" s="158" t="n">
        <v>26991.902513854</v>
      </c>
      <c r="AX24" s="159" t="n">
        <f aca="false">SUM(AO24:AW24)</f>
        <v>64580.3667276102</v>
      </c>
    </row>
    <row r="25" customFormat="false" ht="12.75" hidden="false" customHeight="false" outlineLevel="0" collapsed="false">
      <c r="B25" s="160" t="s">
        <v>151</v>
      </c>
      <c r="C25" s="161" t="n">
        <v>2907.74045044095</v>
      </c>
      <c r="D25" s="161" t="n">
        <v>1987.70616244603</v>
      </c>
      <c r="E25" s="161" t="n">
        <v>648.114087804556</v>
      </c>
      <c r="F25" s="161" t="n">
        <v>3208.72639341381</v>
      </c>
      <c r="G25" s="161" t="n">
        <v>355.632665243988</v>
      </c>
      <c r="H25" s="161" t="n">
        <v>3024.83009153033</v>
      </c>
      <c r="I25" s="162" t="n">
        <v>366.259059061717</v>
      </c>
      <c r="J25" s="162" t="n">
        <v>1947.80389848329</v>
      </c>
      <c r="K25" s="163" t="n">
        <v>13675.691980018</v>
      </c>
      <c r="L25" s="164" t="n">
        <f aca="false">SUM(C25:K25)</f>
        <v>28122.5047884427</v>
      </c>
      <c r="M25" s="165" t="n">
        <f aca="false">(L25-L21)/L21</f>
        <v>0.0448656970408425</v>
      </c>
      <c r="P25" s="160" t="n">
        <f aca="false">EXPT_VL!$P25</f>
        <v>2014</v>
      </c>
      <c r="Q25" s="166" t="n">
        <f aca="false">SUM(C82:C85)</f>
        <v>16894.9304999617</v>
      </c>
      <c r="R25" s="166" t="n">
        <f aca="false">SUM(D82:D85)</f>
        <v>12309.1124907954</v>
      </c>
      <c r="S25" s="166" t="n">
        <f aca="false">SUM(E82:E85)</f>
        <v>5093.70494846646</v>
      </c>
      <c r="T25" s="166" t="n">
        <f aca="false">SUM(F82:F85)</f>
        <v>15833.1207201178</v>
      </c>
      <c r="U25" s="166" t="n">
        <f aca="false">SUM(G82:G85)</f>
        <v>2605.69660277929</v>
      </c>
      <c r="V25" s="166" t="n">
        <f aca="false">SUM(H82:H85)</f>
        <v>8942.8539846279</v>
      </c>
      <c r="W25" s="166" t="n">
        <f aca="false">SUM(I82:I85)</f>
        <v>3041.32424771254</v>
      </c>
      <c r="X25" s="166" t="n">
        <f aca="false">SUM(J82:J85)</f>
        <v>10668.5714390899</v>
      </c>
      <c r="Y25" s="167" t="n">
        <f aca="false">SUM(K82:K85)</f>
        <v>65615.8718175185</v>
      </c>
      <c r="Z25" s="168" t="n">
        <f aca="false">SUM(L82:L85)</f>
        <v>141005.186751069</v>
      </c>
      <c r="AB25" s="156" t="n">
        <v>2014</v>
      </c>
      <c r="AC25" s="157" t="n">
        <v>28392.460372682</v>
      </c>
      <c r="AD25" s="157" t="n">
        <v>17752.935305502</v>
      </c>
      <c r="AE25" s="157" t="n">
        <v>7937.05096248895</v>
      </c>
      <c r="AF25" s="157" t="n">
        <v>22818.1117514398</v>
      </c>
      <c r="AG25" s="157" t="n">
        <v>4250.19890171086</v>
      </c>
      <c r="AH25" s="157" t="n">
        <v>11268.5681057478</v>
      </c>
      <c r="AI25" s="157" t="n">
        <v>3824.44065942077</v>
      </c>
      <c r="AJ25" s="157" t="n">
        <v>18039.8390235382</v>
      </c>
      <c r="AK25" s="158" t="n">
        <v>77947.1657375433</v>
      </c>
      <c r="AL25" s="159" t="n">
        <f aca="false">SUM(AC25:AK25)</f>
        <v>192230.770820074</v>
      </c>
      <c r="AN25" s="156" t="n">
        <v>2014</v>
      </c>
      <c r="AO25" s="157" t="n">
        <v>11497.5298727203</v>
      </c>
      <c r="AP25" s="157" t="n">
        <v>5443.82281470665</v>
      </c>
      <c r="AQ25" s="157" t="n">
        <v>2843.34601402249</v>
      </c>
      <c r="AR25" s="157" t="n">
        <v>6984.99103132198</v>
      </c>
      <c r="AS25" s="157" t="n">
        <v>1644.50229893157</v>
      </c>
      <c r="AT25" s="157" t="n">
        <v>2325.71412111991</v>
      </c>
      <c r="AU25" s="157" t="n">
        <v>783.116411708225</v>
      </c>
      <c r="AV25" s="157" t="n">
        <v>7371.26758444832</v>
      </c>
      <c r="AW25" s="158" t="n">
        <v>28503.0798732939</v>
      </c>
      <c r="AX25" s="159" t="n">
        <f aca="false">SUM(AO25:AW25)</f>
        <v>67397.3700222734</v>
      </c>
    </row>
    <row r="26" customFormat="false" ht="12.75" hidden="false" customHeight="false" outlineLevel="0" collapsed="false">
      <c r="B26" s="160" t="s">
        <v>152</v>
      </c>
      <c r="C26" s="169" t="n">
        <v>2964.93606750932</v>
      </c>
      <c r="D26" s="169" t="n">
        <v>2206.30962573256</v>
      </c>
      <c r="E26" s="169" t="n">
        <v>637.433090847331</v>
      </c>
      <c r="F26" s="169" t="n">
        <v>3345.44387125377</v>
      </c>
      <c r="G26" s="169" t="n">
        <v>214.861098422783</v>
      </c>
      <c r="H26" s="169" t="n">
        <v>3132.07637329646</v>
      </c>
      <c r="I26" s="166" t="n">
        <v>358.523251656862</v>
      </c>
      <c r="J26" s="166" t="n">
        <v>2328.2233215158</v>
      </c>
      <c r="K26" s="167" t="n">
        <v>14716.6815725711</v>
      </c>
      <c r="L26" s="168" t="n">
        <f aca="false">SUM(C26:K26)</f>
        <v>29904.488272806</v>
      </c>
      <c r="M26" s="170" t="n">
        <f aca="false">(L26-L22)/L22</f>
        <v>0.114091911038022</v>
      </c>
      <c r="P26" s="160" t="str">
        <f aca="false">EXPT_VL!$P26</f>
        <v>2015</v>
      </c>
      <c r="Q26" s="161" t="n">
        <f aca="false">SUM(C86:C89)</f>
        <v>17367.8480296622</v>
      </c>
      <c r="R26" s="161" t="n">
        <f aca="false">SUM(D86:D89)</f>
        <v>10551.6913470629</v>
      </c>
      <c r="S26" s="161" t="n">
        <f aca="false">SUM(E86:E89)</f>
        <v>5006.85483471719</v>
      </c>
      <c r="T26" s="161" t="n">
        <f aca="false">SUM(F86:F89)</f>
        <v>16615.4193614078</v>
      </c>
      <c r="U26" s="161" t="n">
        <f aca="false">SUM(G86:G89)</f>
        <v>2761.35144240268</v>
      </c>
      <c r="V26" s="161" t="n">
        <f aca="false">SUM(H86:H89)</f>
        <v>10714.1419250201</v>
      </c>
      <c r="W26" s="162" t="n">
        <f aca="false">SUM(I86:I89)</f>
        <v>3376.86419733704</v>
      </c>
      <c r="X26" s="162" t="n">
        <f aca="false">SUM(J86:J89)</f>
        <v>10515.3547631403</v>
      </c>
      <c r="Y26" s="163" t="n">
        <f aca="false">SUM(K86:K89)</f>
        <v>69405.8559256319</v>
      </c>
      <c r="Z26" s="164" t="n">
        <f aca="false">SUM(L86:L89)</f>
        <v>146315.381826382</v>
      </c>
      <c r="AB26" s="156" t="n">
        <v>2015</v>
      </c>
      <c r="AC26" s="157" t="n">
        <v>28124.0539578846</v>
      </c>
      <c r="AD26" s="157" t="n">
        <v>14510.6028119203</v>
      </c>
      <c r="AE26" s="157" t="n">
        <v>6073.18916668714</v>
      </c>
      <c r="AF26" s="157" t="n">
        <v>23309.7047716387</v>
      </c>
      <c r="AG26" s="157" t="n">
        <v>4500.91005807203</v>
      </c>
      <c r="AH26" s="157" t="n">
        <v>13263.9774988204</v>
      </c>
      <c r="AI26" s="157" t="n">
        <v>4108.39416381764</v>
      </c>
      <c r="AJ26" s="157" t="n">
        <v>16770.1924005567</v>
      </c>
      <c r="AK26" s="158" t="n">
        <v>79711.4833673416</v>
      </c>
      <c r="AL26" s="159" t="n">
        <f aca="false">SUM(AC26:AK26)</f>
        <v>190372.508196739</v>
      </c>
      <c r="AN26" s="156" t="n">
        <v>2015</v>
      </c>
      <c r="AO26" s="157" t="n">
        <v>10756.2059282224</v>
      </c>
      <c r="AP26" s="157" t="n">
        <v>3958.91146485735</v>
      </c>
      <c r="AQ26" s="157" t="n">
        <v>1066.33433196994</v>
      </c>
      <c r="AR26" s="157" t="n">
        <v>6694.28541023088</v>
      </c>
      <c r="AS26" s="157" t="n">
        <v>1739.55861566935</v>
      </c>
      <c r="AT26" s="157" t="n">
        <v>2549.83557380022</v>
      </c>
      <c r="AU26" s="157" t="n">
        <v>731.529966480601</v>
      </c>
      <c r="AV26" s="157" t="n">
        <v>6254.83763741646</v>
      </c>
      <c r="AW26" s="158" t="n">
        <v>27320.6170423891</v>
      </c>
      <c r="AX26" s="159" t="n">
        <f aca="false">SUM(AO26:AW26)</f>
        <v>61072.1159710363</v>
      </c>
    </row>
    <row r="27" customFormat="false" ht="12.75" hidden="false" customHeight="false" outlineLevel="0" collapsed="false">
      <c r="B27" s="160" t="s">
        <v>154</v>
      </c>
      <c r="C27" s="169" t="n">
        <v>3135.67639499969</v>
      </c>
      <c r="D27" s="169" t="n">
        <v>2275.07507990012</v>
      </c>
      <c r="E27" s="169" t="n">
        <v>756.057960194153</v>
      </c>
      <c r="F27" s="169" t="n">
        <v>3409.32767035187</v>
      </c>
      <c r="G27" s="169" t="n">
        <v>302.530824449699</v>
      </c>
      <c r="H27" s="169" t="n">
        <v>3272.19040828389</v>
      </c>
      <c r="I27" s="166" t="n">
        <v>516.711161595511</v>
      </c>
      <c r="J27" s="166" t="n">
        <v>2115.1964014258</v>
      </c>
      <c r="K27" s="167" t="n">
        <v>15171.1695523171</v>
      </c>
      <c r="L27" s="168" t="n">
        <f aca="false">SUM(C27:K27)</f>
        <v>30953.9354535178</v>
      </c>
      <c r="M27" s="170" t="n">
        <f aca="false">(L27-L23)/L23</f>
        <v>0.111459843843549</v>
      </c>
      <c r="P27" s="160" t="str">
        <f aca="false">EXPT_VL!$P27</f>
        <v>2016</v>
      </c>
      <c r="Q27" s="161" t="n">
        <f aca="false">SUM(C90:C93)</f>
        <v>17664.1106800418</v>
      </c>
      <c r="R27" s="161" t="n">
        <f aca="false">SUM(D90:D93)</f>
        <v>10914.4068637036</v>
      </c>
      <c r="S27" s="161" t="n">
        <f aca="false">SUM(E90:E93)</f>
        <v>4695.29279241585</v>
      </c>
      <c r="T27" s="161" t="n">
        <f aca="false">SUM(F90:F93)</f>
        <v>17000.7445490126</v>
      </c>
      <c r="U27" s="161" t="n">
        <f aca="false">SUM(G90:G93)</f>
        <v>2979.37235225754</v>
      </c>
      <c r="V27" s="161" t="n">
        <f aca="false">SUM(H90:H93)</f>
        <v>10922.1782314218</v>
      </c>
      <c r="W27" s="161" t="n">
        <f aca="false">SUM(I90:I93)</f>
        <v>3377.58044322453</v>
      </c>
      <c r="X27" s="161" t="n">
        <f aca="false">SUM(J90:J93)</f>
        <v>10158.8162070868</v>
      </c>
      <c r="Y27" s="167" t="n">
        <f aca="false">SUM(K90:K93)</f>
        <v>67569.7947288168</v>
      </c>
      <c r="Z27" s="168" t="n">
        <f aca="false">SUM(L90:L93)</f>
        <v>145282.296847981</v>
      </c>
      <c r="AB27" s="156" t="n">
        <v>2016</v>
      </c>
      <c r="AC27" s="157" t="n">
        <v>27088.3330548507</v>
      </c>
      <c r="AD27" s="157" t="n">
        <v>13887.1801882553</v>
      </c>
      <c r="AE27" s="157" t="n">
        <v>6353.1319649454</v>
      </c>
      <c r="AF27" s="157" t="n">
        <v>23247.258923897</v>
      </c>
      <c r="AG27" s="157" t="n">
        <v>3758.74668938421</v>
      </c>
      <c r="AH27" s="157" t="n">
        <v>13235.068993086</v>
      </c>
      <c r="AI27" s="157" t="n">
        <v>4020.63486685012</v>
      </c>
      <c r="AJ27" s="157" t="n">
        <v>15953.9073736689</v>
      </c>
      <c r="AK27" s="158" t="n">
        <v>75559.6297662439</v>
      </c>
      <c r="AL27" s="159" t="n">
        <f aca="false">SUM(AC27:AK27)</f>
        <v>183103.891821182</v>
      </c>
      <c r="AN27" s="156" t="n">
        <v>2016</v>
      </c>
      <c r="AO27" s="157" t="n">
        <v>9424.2223748089</v>
      </c>
      <c r="AP27" s="157" t="n">
        <v>2972.77332455171</v>
      </c>
      <c r="AQ27" s="157" t="n">
        <v>1657.83917252954</v>
      </c>
      <c r="AR27" s="157" t="n">
        <v>6246.51437488434</v>
      </c>
      <c r="AS27" s="157" t="n">
        <v>779.374337126672</v>
      </c>
      <c r="AT27" s="157" t="n">
        <v>2312.89076166428</v>
      </c>
      <c r="AU27" s="157" t="n">
        <v>643.054423625587</v>
      </c>
      <c r="AV27" s="157" t="n">
        <v>5795.09116658216</v>
      </c>
      <c r="AW27" s="158" t="n">
        <v>24138.2595645536</v>
      </c>
      <c r="AX27" s="159" t="n">
        <f aca="false">SUM(AO27:AW27)</f>
        <v>53970.0195003268</v>
      </c>
    </row>
    <row r="28" customFormat="false" ht="12.75" hidden="false" customHeight="false" outlineLevel="0" collapsed="false">
      <c r="B28" s="160" t="s">
        <v>156</v>
      </c>
      <c r="C28" s="169" t="n">
        <v>3039.62033054858</v>
      </c>
      <c r="D28" s="169" t="n">
        <v>2198.14145289769</v>
      </c>
      <c r="E28" s="169" t="n">
        <v>769.340117999861</v>
      </c>
      <c r="F28" s="169" t="n">
        <v>3343.55839154579</v>
      </c>
      <c r="G28" s="169" t="n">
        <v>335.713685589563</v>
      </c>
      <c r="H28" s="169" t="n">
        <v>3096.41105734789</v>
      </c>
      <c r="I28" s="166" t="n">
        <v>451.96602275477</v>
      </c>
      <c r="J28" s="166" t="n">
        <v>1893.09588268763</v>
      </c>
      <c r="K28" s="167" t="n">
        <v>14497.1462813425</v>
      </c>
      <c r="L28" s="168" t="n">
        <f aca="false">SUM(C28:K28)</f>
        <v>29624.9932227143</v>
      </c>
      <c r="M28" s="170" t="n">
        <f aca="false">(L28-L24)/L24</f>
        <v>0.0717068965018025</v>
      </c>
    </row>
    <row r="29" customFormat="false" ht="12.75" hidden="false" customHeight="false" outlineLevel="0" collapsed="false">
      <c r="B29" s="160" t="s">
        <v>157</v>
      </c>
      <c r="C29" s="169" t="n">
        <v>3074.55222391179</v>
      </c>
      <c r="D29" s="169" t="n">
        <v>2180.70367824125</v>
      </c>
      <c r="E29" s="169" t="n">
        <v>678.294186138347</v>
      </c>
      <c r="F29" s="169" t="n">
        <v>3469.57991428124</v>
      </c>
      <c r="G29" s="169" t="n">
        <v>291.678758418523</v>
      </c>
      <c r="H29" s="169" t="n">
        <v>3116.09120422921</v>
      </c>
      <c r="I29" s="166" t="n">
        <v>462.432619562797</v>
      </c>
      <c r="J29" s="166" t="n">
        <v>1818.14341023672</v>
      </c>
      <c r="K29" s="167" t="n">
        <v>14870.4961562808</v>
      </c>
      <c r="L29" s="168" t="n">
        <f aca="false">SUM(C29:K29)</f>
        <v>29961.9721513007</v>
      </c>
      <c r="M29" s="170" t="n">
        <f aca="false">(L29-L25)/L25</f>
        <v>0.0654090870175246</v>
      </c>
      <c r="O29" s="171" t="s">
        <v>158</v>
      </c>
      <c r="P29" s="160" t="s">
        <v>159</v>
      </c>
      <c r="Q29" s="161" t="n">
        <f aca="false">SUM(C96:C99)</f>
        <v>18947.4107128385</v>
      </c>
      <c r="R29" s="161" t="n">
        <f aca="false">SUM(D96:D99)</f>
        <v>11546.8187849193</v>
      </c>
      <c r="S29" s="161" t="n">
        <f aca="false">SUM(E96:E99)</f>
        <v>5121.41607712944</v>
      </c>
      <c r="T29" s="161" t="n">
        <f aca="false">SUM(F96:F99)</f>
        <v>18667.7333936159</v>
      </c>
      <c r="U29" s="161" t="n">
        <f aca="false">SUM(G96:G99)</f>
        <v>3290.99769712482</v>
      </c>
      <c r="V29" s="161" t="n">
        <f aca="false">SUM(H96:H99)</f>
        <v>11694.4573849094</v>
      </c>
      <c r="W29" s="161" t="n">
        <f aca="false">SUM(I96:I99)</f>
        <v>2697.16879181913</v>
      </c>
      <c r="X29" s="161" t="n">
        <f aca="false">SUM(J96:J99)</f>
        <v>10598.0441755969</v>
      </c>
      <c r="Y29" s="161" t="n">
        <f aca="false">SUM(K96:K99)</f>
        <v>71814.6384916674</v>
      </c>
      <c r="Z29" s="164" t="n">
        <f aca="false">SUM(L96:L99)</f>
        <v>154378.685509621</v>
      </c>
    </row>
    <row r="30" customFormat="false" ht="12.75" hidden="false" customHeight="false" outlineLevel="0" collapsed="false">
      <c r="B30" s="160" t="s">
        <v>160</v>
      </c>
      <c r="C30" s="161" t="n">
        <v>3640.45366207838</v>
      </c>
      <c r="D30" s="161" t="n">
        <v>2283.23473240801</v>
      </c>
      <c r="E30" s="161" t="n">
        <v>821.208646976375</v>
      </c>
      <c r="F30" s="161" t="n">
        <v>3637.06607361426</v>
      </c>
      <c r="G30" s="161" t="n">
        <v>331.468727073481</v>
      </c>
      <c r="H30" s="161" t="n">
        <v>3064.57232309414</v>
      </c>
      <c r="I30" s="162" t="n">
        <v>534.052402780297</v>
      </c>
      <c r="J30" s="162" t="n">
        <v>2437.57755562152</v>
      </c>
      <c r="K30" s="163" t="n">
        <v>15421.6078162859</v>
      </c>
      <c r="L30" s="164" t="n">
        <f aca="false">SUM(C30:K30)</f>
        <v>32171.2419399323</v>
      </c>
      <c r="M30" s="165" t="n">
        <f aca="false">(L30-L26)/L26</f>
        <v>0.0757997811715646</v>
      </c>
      <c r="O30" s="171"/>
      <c r="P30" s="160" t="s">
        <v>161</v>
      </c>
      <c r="Q30" s="166" t="n">
        <f aca="false">SUM(C100:C103)</f>
        <v>19609.7766417266</v>
      </c>
      <c r="R30" s="166" t="n">
        <f aca="false">SUM(D100:D103)</f>
        <v>11561.6520610247</v>
      </c>
      <c r="S30" s="166" t="n">
        <f aca="false">SUM(E100:E103)</f>
        <v>5757.18308669664</v>
      </c>
      <c r="T30" s="166" t="n">
        <f aca="false">SUM(F100:F103)</f>
        <v>20282.4857850054</v>
      </c>
      <c r="U30" s="166" t="n">
        <f aca="false">SUM(G100:G103)</f>
        <v>3532.91556105998</v>
      </c>
      <c r="V30" s="166" t="n">
        <f aca="false">SUM(H100:H103)</f>
        <v>12061.4098672108</v>
      </c>
      <c r="W30" s="166" t="n">
        <f aca="false">SUM(I100:I103)</f>
        <v>2730.28755421033</v>
      </c>
      <c r="X30" s="166" t="n">
        <f aca="false">SUM(J100:J103)</f>
        <v>10983.3477018066</v>
      </c>
      <c r="Y30" s="167" t="n">
        <f aca="false">SUM(K100:K103)</f>
        <v>74642.4869000257</v>
      </c>
      <c r="Z30" s="168" t="n">
        <f aca="false">SUM(L100:L103)</f>
        <v>161161.545158767</v>
      </c>
    </row>
    <row r="31" customFormat="false" ht="12.75" hidden="false" customHeight="false" outlineLevel="0" collapsed="false">
      <c r="B31" s="160" t="s">
        <v>162</v>
      </c>
      <c r="C31" s="161" t="n">
        <v>3644.86156539178</v>
      </c>
      <c r="D31" s="161" t="n">
        <v>2415.58141672888</v>
      </c>
      <c r="E31" s="161" t="n">
        <v>871.681793919336</v>
      </c>
      <c r="F31" s="161" t="n">
        <v>3761.09557124685</v>
      </c>
      <c r="G31" s="161" t="n">
        <v>452.027836881358</v>
      </c>
      <c r="H31" s="161" t="n">
        <v>3038.543358946</v>
      </c>
      <c r="I31" s="162" t="n">
        <v>482.859810474564</v>
      </c>
      <c r="J31" s="162" t="n">
        <v>2366.93563495635</v>
      </c>
      <c r="K31" s="163" t="n">
        <v>16256.8028452373</v>
      </c>
      <c r="L31" s="164" t="n">
        <f aca="false">SUM(C31:K31)</f>
        <v>33290.3898337824</v>
      </c>
      <c r="M31" s="165" t="n">
        <f aca="false">(L31-L27)/L27</f>
        <v>0.0754816583427041</v>
      </c>
      <c r="Q31" s="110"/>
      <c r="R31" s="110"/>
      <c r="S31" s="110"/>
      <c r="T31" s="110"/>
      <c r="U31" s="110"/>
      <c r="V31" s="110"/>
      <c r="W31" s="110"/>
      <c r="X31" s="110"/>
    </row>
    <row r="32" customFormat="false" ht="12.75" hidden="false" customHeight="false" outlineLevel="0" collapsed="false">
      <c r="B32" s="160" t="s">
        <v>163</v>
      </c>
      <c r="C32" s="161" t="n">
        <v>3611.32552980286</v>
      </c>
      <c r="D32" s="161" t="n">
        <v>2582.90902970239</v>
      </c>
      <c r="E32" s="161" t="n">
        <v>911.562502972566</v>
      </c>
      <c r="F32" s="161" t="n">
        <v>3682.12671954431</v>
      </c>
      <c r="G32" s="161" t="n">
        <v>383.159641462829</v>
      </c>
      <c r="H32" s="161" t="n">
        <v>3092.25626377748</v>
      </c>
      <c r="I32" s="162" t="n">
        <v>391.008191789396</v>
      </c>
      <c r="J32" s="162" t="n">
        <v>2159.88418574689</v>
      </c>
      <c r="K32" s="163" t="n">
        <v>15707.2458708867</v>
      </c>
      <c r="L32" s="164" t="n">
        <f aca="false">SUM(C32:K32)</f>
        <v>32521.4779356854</v>
      </c>
      <c r="M32" s="165" t="n">
        <f aca="false">(L32-L28)/L28</f>
        <v>0.0977716582480208</v>
      </c>
      <c r="Q32" s="110"/>
      <c r="R32" s="110"/>
      <c r="S32" s="110"/>
      <c r="T32" s="110"/>
      <c r="U32" s="110"/>
      <c r="V32" s="110"/>
      <c r="W32" s="110"/>
      <c r="X32" s="110"/>
    </row>
    <row r="33" customFormat="false" ht="12.75" hidden="false" customHeight="false" outlineLevel="0" collapsed="false">
      <c r="B33" s="160" t="s">
        <v>164</v>
      </c>
      <c r="C33" s="161" t="n">
        <v>3651.64559753892</v>
      </c>
      <c r="D33" s="161" t="n">
        <v>2528.40835050526</v>
      </c>
      <c r="E33" s="161" t="n">
        <v>933.570688218497</v>
      </c>
      <c r="F33" s="161" t="n">
        <v>3583.49504873147</v>
      </c>
      <c r="G33" s="161" t="n">
        <v>307.975873270716</v>
      </c>
      <c r="H33" s="161" t="n">
        <v>3220.23179945639</v>
      </c>
      <c r="I33" s="162" t="n">
        <v>605.744752377474</v>
      </c>
      <c r="J33" s="162" t="n">
        <v>2415.72677721438</v>
      </c>
      <c r="K33" s="163" t="n">
        <v>15905.0468474218</v>
      </c>
      <c r="L33" s="164" t="n">
        <f aca="false">SUM(C33:K33)</f>
        <v>33151.8457347349</v>
      </c>
      <c r="M33" s="165" t="n">
        <f aca="false">(L33-L29)/L29</f>
        <v>0.106464072769514</v>
      </c>
      <c r="Q33" s="110"/>
      <c r="R33" s="110"/>
      <c r="S33" s="110"/>
      <c r="T33" s="110"/>
      <c r="U33" s="110"/>
      <c r="V33" s="110"/>
      <c r="W33" s="110"/>
      <c r="X33" s="110"/>
    </row>
    <row r="34" customFormat="false" ht="12.75" hidden="false" customHeight="false" outlineLevel="0" collapsed="false">
      <c r="B34" s="160" t="s">
        <v>165</v>
      </c>
      <c r="C34" s="169" t="n">
        <v>4023.47549417033</v>
      </c>
      <c r="D34" s="169" t="n">
        <v>2176.44624091729</v>
      </c>
      <c r="E34" s="169" t="n">
        <v>1019.29811721411</v>
      </c>
      <c r="F34" s="169" t="n">
        <v>4191.15683025455</v>
      </c>
      <c r="G34" s="169" t="n">
        <v>487.666809995698</v>
      </c>
      <c r="H34" s="169" t="n">
        <v>3241.35934295331</v>
      </c>
      <c r="I34" s="166" t="n">
        <v>624.343574918216</v>
      </c>
      <c r="J34" s="166" t="n">
        <v>2744.1751375359</v>
      </c>
      <c r="K34" s="167" t="n">
        <v>16148.4411967417</v>
      </c>
      <c r="L34" s="168" t="n">
        <f aca="false">SUM(C34:K34)</f>
        <v>34656.3627447012</v>
      </c>
      <c r="M34" s="170" t="n">
        <f aca="false">(L34-L30)/L30</f>
        <v>0.0772466543072494</v>
      </c>
      <c r="Q34" s="110"/>
      <c r="R34" s="110"/>
      <c r="S34" s="110"/>
      <c r="T34" s="110"/>
      <c r="U34" s="110"/>
      <c r="V34" s="110"/>
      <c r="W34" s="110"/>
      <c r="X34" s="110"/>
    </row>
    <row r="35" customFormat="false" ht="12.75" hidden="false" customHeight="false" outlineLevel="0" collapsed="false">
      <c r="B35" s="160" t="s">
        <v>166</v>
      </c>
      <c r="C35" s="169" t="n">
        <v>4124.95673309832</v>
      </c>
      <c r="D35" s="169" t="n">
        <v>2449.84269340315</v>
      </c>
      <c r="E35" s="169" t="n">
        <v>946.176699486104</v>
      </c>
      <c r="F35" s="169" t="n">
        <v>3845.93243523514</v>
      </c>
      <c r="G35" s="169" t="n">
        <v>476.064285500399</v>
      </c>
      <c r="H35" s="169" t="n">
        <v>3421.62295844948</v>
      </c>
      <c r="I35" s="166" t="n">
        <v>580.742188911729</v>
      </c>
      <c r="J35" s="166" t="n">
        <v>2681.56277537081</v>
      </c>
      <c r="K35" s="167" t="n">
        <v>16240.6915958768</v>
      </c>
      <c r="L35" s="168" t="n">
        <f aca="false">SUM(C35:K35)</f>
        <v>34767.5923653319</v>
      </c>
      <c r="M35" s="170" t="n">
        <f aca="false">(L35-L31)/L31</f>
        <v>0.0443732422157001</v>
      </c>
      <c r="Q35" s="110"/>
      <c r="R35" s="110"/>
      <c r="S35" s="110"/>
      <c r="T35" s="110"/>
      <c r="U35" s="110"/>
      <c r="V35" s="110"/>
      <c r="W35" s="110"/>
      <c r="X35" s="110"/>
    </row>
    <row r="36" customFormat="false" ht="12.75" hidden="false" customHeight="false" outlineLevel="0" collapsed="false">
      <c r="B36" s="160" t="s">
        <v>167</v>
      </c>
      <c r="C36" s="169" t="n">
        <v>4038.53168237352</v>
      </c>
      <c r="D36" s="169" t="n">
        <v>2529.39059080385</v>
      </c>
      <c r="E36" s="169" t="n">
        <v>972.264539841779</v>
      </c>
      <c r="F36" s="169" t="n">
        <v>3989.33460320327</v>
      </c>
      <c r="G36" s="169" t="n">
        <v>450.739058097218</v>
      </c>
      <c r="H36" s="169" t="n">
        <v>3194.95967834493</v>
      </c>
      <c r="I36" s="166" t="n">
        <v>574.17305720472</v>
      </c>
      <c r="J36" s="166" t="n">
        <v>2726.66635498418</v>
      </c>
      <c r="K36" s="167" t="n">
        <v>16202.7555032202</v>
      </c>
      <c r="L36" s="168" t="n">
        <f aca="false">SUM(C36:K36)</f>
        <v>34678.8150680736</v>
      </c>
      <c r="M36" s="170" t="n">
        <f aca="false">(L36-L32)/L32</f>
        <v>0.066335765448746</v>
      </c>
      <c r="Q36" s="110"/>
      <c r="R36" s="110"/>
      <c r="S36" s="110"/>
      <c r="T36" s="110"/>
      <c r="U36" s="110"/>
      <c r="V36" s="110"/>
      <c r="W36" s="110"/>
      <c r="X36" s="110"/>
    </row>
    <row r="37" customFormat="false" ht="12.75" hidden="false" customHeight="false" outlineLevel="0" collapsed="false">
      <c r="B37" s="160" t="s">
        <v>168</v>
      </c>
      <c r="C37" s="169" t="n">
        <v>3972.5686951247</v>
      </c>
      <c r="D37" s="169" t="n">
        <v>2555.84481524659</v>
      </c>
      <c r="E37" s="169" t="n">
        <v>1015.31134072355</v>
      </c>
      <c r="F37" s="169" t="n">
        <v>3986.61078698455</v>
      </c>
      <c r="G37" s="169" t="n">
        <v>397.722595451855</v>
      </c>
      <c r="H37" s="169" t="n">
        <v>3476.81123751676</v>
      </c>
      <c r="I37" s="166" t="n">
        <v>650.08783113261</v>
      </c>
      <c r="J37" s="166" t="n">
        <v>2560.56164969942</v>
      </c>
      <c r="K37" s="167" t="n">
        <v>16280.3440834385</v>
      </c>
      <c r="L37" s="168" t="n">
        <f aca="false">SUM(C37:K37)</f>
        <v>34895.8630353185</v>
      </c>
      <c r="M37" s="170" t="n">
        <f aca="false">(L37-L33)/L33</f>
        <v>0.0526069442569927</v>
      </c>
      <c r="Q37" s="110"/>
      <c r="R37" s="110"/>
      <c r="S37" s="110"/>
      <c r="T37" s="110"/>
      <c r="U37" s="110"/>
      <c r="V37" s="110"/>
      <c r="W37" s="110"/>
      <c r="X37" s="110"/>
    </row>
    <row r="38" customFormat="false" ht="12.75" hidden="false" customHeight="false" outlineLevel="0" collapsed="false">
      <c r="B38" s="160" t="s">
        <v>169</v>
      </c>
      <c r="C38" s="161" t="n">
        <v>4223.93996887842</v>
      </c>
      <c r="D38" s="161" t="n">
        <v>2475.89515194188</v>
      </c>
      <c r="E38" s="161" t="n">
        <v>992.918527163204</v>
      </c>
      <c r="F38" s="161" t="n">
        <v>4158.58628465976</v>
      </c>
      <c r="G38" s="161" t="n">
        <v>383.792787151686</v>
      </c>
      <c r="H38" s="161" t="n">
        <v>3128.2740200275</v>
      </c>
      <c r="I38" s="162" t="n">
        <v>764.642959397102</v>
      </c>
      <c r="J38" s="162" t="n">
        <v>2830.7041702738</v>
      </c>
      <c r="K38" s="163" t="n">
        <v>16628.1946341268</v>
      </c>
      <c r="L38" s="164" t="n">
        <f aca="false">SUM(C38:K38)</f>
        <v>35586.9485036201</v>
      </c>
      <c r="M38" s="165" t="n">
        <f aca="false">(L38-L34)/L34</f>
        <v>0.0268518010898657</v>
      </c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</row>
    <row r="39" customFormat="false" ht="12.75" hidden="false" customHeight="false" outlineLevel="0" collapsed="false">
      <c r="B39" s="160" t="s">
        <v>170</v>
      </c>
      <c r="C39" s="161" t="n">
        <v>4065.59078594721</v>
      </c>
      <c r="D39" s="161" t="n">
        <v>2785.639304238</v>
      </c>
      <c r="E39" s="161" t="n">
        <v>1024.60513122209</v>
      </c>
      <c r="F39" s="161" t="n">
        <v>4249.9443734746</v>
      </c>
      <c r="G39" s="161" t="n">
        <v>340.386477141786</v>
      </c>
      <c r="H39" s="161" t="n">
        <v>3228.06459645732</v>
      </c>
      <c r="I39" s="162" t="n">
        <v>730.45263347892</v>
      </c>
      <c r="J39" s="162" t="n">
        <v>2567.26165202401</v>
      </c>
      <c r="K39" s="163" t="n">
        <v>16860.2135051405</v>
      </c>
      <c r="L39" s="164" t="n">
        <f aca="false">SUM(C39:K39)</f>
        <v>35852.1584591245</v>
      </c>
      <c r="M39" s="165" t="n">
        <f aca="false">(L39-L35)/L35</f>
        <v>0.0311947425751013</v>
      </c>
      <c r="Q39" s="110"/>
      <c r="R39" s="110"/>
      <c r="S39" s="110"/>
      <c r="T39" s="110"/>
      <c r="U39" s="110"/>
      <c r="V39" s="110"/>
      <c r="W39" s="110"/>
      <c r="X39" s="110"/>
    </row>
    <row r="40" customFormat="false" ht="12.75" hidden="false" customHeight="false" outlineLevel="0" collapsed="false">
      <c r="B40" s="160" t="s">
        <v>171</v>
      </c>
      <c r="C40" s="161" t="n">
        <v>4177.10342810921</v>
      </c>
      <c r="D40" s="161" t="n">
        <v>2774.24446247929</v>
      </c>
      <c r="E40" s="161" t="n">
        <v>1069.9489716518</v>
      </c>
      <c r="F40" s="161" t="n">
        <v>3944.79327097067</v>
      </c>
      <c r="G40" s="161" t="n">
        <v>429.732121344347</v>
      </c>
      <c r="H40" s="161" t="n">
        <v>3065.48478936796</v>
      </c>
      <c r="I40" s="162" t="n">
        <v>751.34459736072</v>
      </c>
      <c r="J40" s="162" t="n">
        <v>2449.1408677524</v>
      </c>
      <c r="K40" s="163" t="n">
        <v>16671.2885926533</v>
      </c>
      <c r="L40" s="164" t="n">
        <f aca="false">SUM(C40:K40)</f>
        <v>35333.0811016897</v>
      </c>
      <c r="M40" s="165" t="n">
        <f aca="false">(L40-L36)/L36</f>
        <v>0.0188664472050663</v>
      </c>
    </row>
    <row r="41" customFormat="false" ht="12.75" hidden="false" customHeight="false" outlineLevel="0" collapsed="false">
      <c r="B41" s="160" t="s">
        <v>172</v>
      </c>
      <c r="C41" s="161" t="n">
        <v>3981.13432207318</v>
      </c>
      <c r="D41" s="161" t="n">
        <v>2706.64512279878</v>
      </c>
      <c r="E41" s="161" t="n">
        <v>1081.1614097265</v>
      </c>
      <c r="F41" s="161" t="n">
        <v>4124.4232522877</v>
      </c>
      <c r="G41" s="161" t="n">
        <v>439.132789034589</v>
      </c>
      <c r="H41" s="161" t="n">
        <v>2862.95950998984</v>
      </c>
      <c r="I41" s="162" t="n">
        <v>768.599385222397</v>
      </c>
      <c r="J41" s="162" t="n">
        <v>2663.27591504968</v>
      </c>
      <c r="K41" s="163" t="n">
        <v>16680.3803068129</v>
      </c>
      <c r="L41" s="164" t="n">
        <f aca="false">SUM(C41:K41)</f>
        <v>35307.7120129955</v>
      </c>
      <c r="M41" s="165" t="n">
        <f aca="false">(L41-L37)/L37</f>
        <v>0.0118022293146945</v>
      </c>
    </row>
    <row r="42" customFormat="false" ht="12.75" hidden="false" customHeight="false" outlineLevel="0" collapsed="false">
      <c r="B42" s="160" t="s">
        <v>173</v>
      </c>
      <c r="C42" s="169" t="n">
        <v>4172.58871597401</v>
      </c>
      <c r="D42" s="169" t="n">
        <v>2875.96583069343</v>
      </c>
      <c r="E42" s="169" t="n">
        <v>790.905564727847</v>
      </c>
      <c r="F42" s="169" t="n">
        <v>4030.99300809339</v>
      </c>
      <c r="G42" s="169" t="n">
        <v>360.650860590007</v>
      </c>
      <c r="H42" s="169" t="n">
        <v>3072.52790536055</v>
      </c>
      <c r="I42" s="166" t="n">
        <v>744.371543582562</v>
      </c>
      <c r="J42" s="166" t="n">
        <v>2576.99161186711</v>
      </c>
      <c r="K42" s="167" t="n">
        <v>16622.5625550952</v>
      </c>
      <c r="L42" s="168" t="n">
        <f aca="false">SUM(C42:K42)</f>
        <v>35247.5575959841</v>
      </c>
      <c r="M42" s="170" t="n">
        <f aca="false">(L42-L38)/L38</f>
        <v>-0.00953694885082486</v>
      </c>
    </row>
    <row r="43" customFormat="false" ht="12.75" hidden="false" customHeight="false" outlineLevel="0" collapsed="false">
      <c r="B43" s="160" t="s">
        <v>174</v>
      </c>
      <c r="C43" s="169" t="n">
        <v>4448.11475079872</v>
      </c>
      <c r="D43" s="169" t="n">
        <v>2595.19462146629</v>
      </c>
      <c r="E43" s="169" t="n">
        <v>930.506839702933</v>
      </c>
      <c r="F43" s="169" t="n">
        <v>4325.35818556031</v>
      </c>
      <c r="G43" s="169" t="n">
        <v>460.888071746503</v>
      </c>
      <c r="H43" s="169" t="n">
        <v>3229.81282882929</v>
      </c>
      <c r="I43" s="166" t="n">
        <v>747.461491499359</v>
      </c>
      <c r="J43" s="166" t="n">
        <v>2902.74529940003</v>
      </c>
      <c r="K43" s="167" t="n">
        <v>17968.3065891711</v>
      </c>
      <c r="L43" s="168" t="n">
        <f aca="false">SUM(C43:K43)</f>
        <v>37608.3886781745</v>
      </c>
      <c r="M43" s="170" t="n">
        <f aca="false">(L43-L39)/L39</f>
        <v>0.048985341316405</v>
      </c>
    </row>
    <row r="44" customFormat="false" ht="12.75" hidden="false" customHeight="false" outlineLevel="0" collapsed="false">
      <c r="B44" s="160" t="s">
        <v>175</v>
      </c>
      <c r="C44" s="169" t="n">
        <v>4475.06447243935</v>
      </c>
      <c r="D44" s="169" t="n">
        <v>2762.37317239697</v>
      </c>
      <c r="E44" s="169" t="n">
        <v>1139.58399700502</v>
      </c>
      <c r="F44" s="169" t="n">
        <v>4222.880813985</v>
      </c>
      <c r="G44" s="169" t="n">
        <v>541.542065103003</v>
      </c>
      <c r="H44" s="169" t="n">
        <v>3235.03457066084</v>
      </c>
      <c r="I44" s="166" t="n">
        <v>538.749047065551</v>
      </c>
      <c r="J44" s="166" t="n">
        <v>2788.56189059357</v>
      </c>
      <c r="K44" s="167" t="n">
        <v>17421.0175196726</v>
      </c>
      <c r="L44" s="168" t="n">
        <f aca="false">SUM(C44:K44)</f>
        <v>37124.807548922</v>
      </c>
      <c r="M44" s="170" t="n">
        <f aca="false">(L44-L40)/L40</f>
        <v>0.0507096010697627</v>
      </c>
    </row>
    <row r="45" customFormat="false" ht="12.75" hidden="false" customHeight="false" outlineLevel="0" collapsed="false">
      <c r="B45" s="160" t="s">
        <v>176</v>
      </c>
      <c r="C45" s="169" t="n">
        <v>4334.42488493177</v>
      </c>
      <c r="D45" s="169" t="n">
        <v>2689.59046829678</v>
      </c>
      <c r="E45" s="169" t="n">
        <v>1177.54623195249</v>
      </c>
      <c r="F45" s="169" t="n">
        <v>4254.44114034281</v>
      </c>
      <c r="G45" s="169" t="n">
        <v>553.262160032165</v>
      </c>
      <c r="H45" s="169" t="n">
        <v>2989.84110152706</v>
      </c>
      <c r="I45" s="166" t="n">
        <v>750.369030600682</v>
      </c>
      <c r="J45" s="166" t="n">
        <v>2922.40589700312</v>
      </c>
      <c r="K45" s="167" t="n">
        <v>17703.1344300023</v>
      </c>
      <c r="L45" s="168" t="n">
        <f aca="false">SUM(C45:K45)</f>
        <v>37375.0153446892</v>
      </c>
      <c r="M45" s="170" t="n">
        <f aca="false">(L45-L41)/L41</f>
        <v>0.058551042076382</v>
      </c>
    </row>
    <row r="46" customFormat="false" ht="12.75" hidden="false" customHeight="false" outlineLevel="0" collapsed="false">
      <c r="B46" s="160" t="s">
        <v>177</v>
      </c>
      <c r="C46" s="161" t="n">
        <v>4082.69360321643</v>
      </c>
      <c r="D46" s="161" t="n">
        <v>2438.82275086932</v>
      </c>
      <c r="E46" s="161" t="n">
        <v>1201.94828472437</v>
      </c>
      <c r="F46" s="161" t="n">
        <v>4459.39886795082</v>
      </c>
      <c r="G46" s="161" t="n">
        <v>719.904296013036</v>
      </c>
      <c r="H46" s="161" t="n">
        <v>3343.18880075172</v>
      </c>
      <c r="I46" s="162" t="n">
        <v>731.022167772491</v>
      </c>
      <c r="J46" s="162" t="n">
        <v>2522.79136478566</v>
      </c>
      <c r="K46" s="163" t="n">
        <v>17043.2158382357</v>
      </c>
      <c r="L46" s="164" t="n">
        <f aca="false">SUM(C46:K46)</f>
        <v>36542.9859743195</v>
      </c>
      <c r="M46" s="165" t="n">
        <f aca="false">(L46-L42)/L42</f>
        <v>0.036752287723987</v>
      </c>
    </row>
    <row r="47" customFormat="false" ht="12.75" hidden="false" customHeight="false" outlineLevel="0" collapsed="false">
      <c r="B47" s="160" t="s">
        <v>178</v>
      </c>
      <c r="C47" s="161" t="n">
        <v>4624.13151891766</v>
      </c>
      <c r="D47" s="161" t="n">
        <v>2620.24527983505</v>
      </c>
      <c r="E47" s="161" t="n">
        <v>1241.76270380687</v>
      </c>
      <c r="F47" s="161" t="n">
        <v>5264.37276990463</v>
      </c>
      <c r="G47" s="161" t="n">
        <v>703.612266652388</v>
      </c>
      <c r="H47" s="161" t="n">
        <v>3316.73407797825</v>
      </c>
      <c r="I47" s="162" t="n">
        <v>822.784844314454</v>
      </c>
      <c r="J47" s="162" t="n">
        <v>3299.13047953184</v>
      </c>
      <c r="K47" s="163" t="n">
        <v>18401.0581869093</v>
      </c>
      <c r="L47" s="164" t="n">
        <f aca="false">SUM(C47:K47)</f>
        <v>40293.8321278504</v>
      </c>
      <c r="M47" s="165" t="n">
        <f aca="false">(L47-L43)/L43</f>
        <v>0.071405437564901</v>
      </c>
    </row>
    <row r="48" customFormat="false" ht="12.75" hidden="false" customHeight="false" outlineLevel="0" collapsed="false">
      <c r="B48" s="160" t="s">
        <v>179</v>
      </c>
      <c r="C48" s="161" t="n">
        <v>4600.06191699241</v>
      </c>
      <c r="D48" s="161" t="n">
        <v>2735.03324586178</v>
      </c>
      <c r="E48" s="161" t="n">
        <v>1244.15878029515</v>
      </c>
      <c r="F48" s="161" t="n">
        <v>4928.34574914917</v>
      </c>
      <c r="G48" s="161" t="n">
        <v>685.654416353287</v>
      </c>
      <c r="H48" s="161" t="n">
        <v>3705.97976311965</v>
      </c>
      <c r="I48" s="162" t="n">
        <v>657.281679241946</v>
      </c>
      <c r="J48" s="162" t="n">
        <v>3191.87731606561</v>
      </c>
      <c r="K48" s="163" t="n">
        <v>17777.6765048599</v>
      </c>
      <c r="L48" s="164" t="n">
        <f aca="false">SUM(C48:K48)</f>
        <v>39526.0693719389</v>
      </c>
      <c r="M48" s="165" t="n">
        <f aca="false">(L48-L44)/L44</f>
        <v>0.0646807884418706</v>
      </c>
    </row>
    <row r="49" customFormat="false" ht="12.75" hidden="false" customHeight="false" outlineLevel="0" collapsed="false">
      <c r="B49" s="160" t="s">
        <v>180</v>
      </c>
      <c r="C49" s="161" t="n">
        <v>4500.02289062433</v>
      </c>
      <c r="D49" s="161" t="n">
        <v>2708.94219697185</v>
      </c>
      <c r="E49" s="161" t="n">
        <v>1228.90010030803</v>
      </c>
      <c r="F49" s="161" t="n">
        <v>4603.1106950222</v>
      </c>
      <c r="G49" s="161" t="n">
        <v>607.24512164921</v>
      </c>
      <c r="H49" s="161" t="n">
        <v>3492.97744528539</v>
      </c>
      <c r="I49" s="162" t="n">
        <v>759.347864975894</v>
      </c>
      <c r="J49" s="162" t="n">
        <v>2662.43484579153</v>
      </c>
      <c r="K49" s="163" t="n">
        <v>17292.1750914389</v>
      </c>
      <c r="L49" s="164" t="n">
        <f aca="false">SUM(C49:K49)</f>
        <v>37855.1562520674</v>
      </c>
      <c r="M49" s="165" t="n">
        <f aca="false">(L49-L45)/L45</f>
        <v>0.0128465741873306</v>
      </c>
    </row>
    <row r="50" customFormat="false" ht="12.75" hidden="false" customHeight="false" outlineLevel="0" collapsed="false">
      <c r="B50" s="160" t="s">
        <v>181</v>
      </c>
      <c r="C50" s="169" t="n">
        <v>4557.9725367418</v>
      </c>
      <c r="D50" s="169" t="n">
        <v>3146.00071088365</v>
      </c>
      <c r="E50" s="169" t="n">
        <v>1122.88924087877</v>
      </c>
      <c r="F50" s="169" t="n">
        <v>4786.70905540772</v>
      </c>
      <c r="G50" s="169" t="n">
        <v>673.461585522706</v>
      </c>
      <c r="H50" s="169" t="n">
        <v>3961.06407192697</v>
      </c>
      <c r="I50" s="166" t="n">
        <v>801.298645086796</v>
      </c>
      <c r="J50" s="166" t="n">
        <v>3246.56822956782</v>
      </c>
      <c r="K50" s="167" t="n">
        <v>18955.1401785563</v>
      </c>
      <c r="L50" s="168" t="n">
        <f aca="false">SUM(C50:K50)</f>
        <v>41251.1042545725</v>
      </c>
      <c r="M50" s="170" t="n">
        <f aca="false">(L50-L46)/L46</f>
        <v>0.128837809903154</v>
      </c>
    </row>
    <row r="51" customFormat="false" ht="12.75" hidden="false" customHeight="false" outlineLevel="0" collapsed="false">
      <c r="B51" s="160" t="s">
        <v>182</v>
      </c>
      <c r="C51" s="169" t="n">
        <v>5398.89364614228</v>
      </c>
      <c r="D51" s="169" t="n">
        <v>2927.03055684147</v>
      </c>
      <c r="E51" s="169" t="n">
        <v>1375.3928040233</v>
      </c>
      <c r="F51" s="169" t="n">
        <v>4980.83201836049</v>
      </c>
      <c r="G51" s="169" t="n">
        <v>695.600837851946</v>
      </c>
      <c r="H51" s="169" t="n">
        <v>3976.29616055232</v>
      </c>
      <c r="I51" s="166" t="n">
        <v>889.276100483994</v>
      </c>
      <c r="J51" s="166" t="n">
        <v>2912.71062089403</v>
      </c>
      <c r="K51" s="167" t="n">
        <v>18769.1902530484</v>
      </c>
      <c r="L51" s="168" t="n">
        <f aca="false">SUM(C51:K51)</f>
        <v>41925.2229981982</v>
      </c>
      <c r="M51" s="170" t="n">
        <f aca="false">(L51-L47)/L47</f>
        <v>0.0404873595832587</v>
      </c>
    </row>
    <row r="52" customFormat="false" ht="12.75" hidden="false" customHeight="false" outlineLevel="0" collapsed="false">
      <c r="B52" s="160" t="s">
        <v>183</v>
      </c>
      <c r="C52" s="169" t="n">
        <v>5245.93460897441</v>
      </c>
      <c r="D52" s="169" t="n">
        <v>3307.59798386571</v>
      </c>
      <c r="E52" s="169" t="n">
        <v>1295.28591603182</v>
      </c>
      <c r="F52" s="169" t="n">
        <v>4615.90827397691</v>
      </c>
      <c r="G52" s="169" t="n">
        <v>518.895754091079</v>
      </c>
      <c r="H52" s="169" t="n">
        <v>3990.43614143609</v>
      </c>
      <c r="I52" s="166" t="n">
        <v>798.049945989357</v>
      </c>
      <c r="J52" s="166" t="n">
        <v>2664.48248324421</v>
      </c>
      <c r="K52" s="167" t="n">
        <v>18242.0097151851</v>
      </c>
      <c r="L52" s="168" t="n">
        <f aca="false">SUM(C52:K52)</f>
        <v>40678.6008227947</v>
      </c>
      <c r="M52" s="170" t="n">
        <f aca="false">(L52-L48)/L48</f>
        <v>0.0291587670914218</v>
      </c>
    </row>
    <row r="53" customFormat="false" ht="12.75" hidden="false" customHeight="false" outlineLevel="0" collapsed="false">
      <c r="B53" s="160" t="s">
        <v>184</v>
      </c>
      <c r="C53" s="169" t="n">
        <v>4797.48888962607</v>
      </c>
      <c r="D53" s="169" t="n">
        <v>3184.95372856512</v>
      </c>
      <c r="E53" s="169" t="n">
        <v>1372.37172799688</v>
      </c>
      <c r="F53" s="169" t="n">
        <v>4808.51366016325</v>
      </c>
      <c r="G53" s="169" t="n">
        <v>456.284632991005</v>
      </c>
      <c r="H53" s="169" t="n">
        <v>3627.36809505789</v>
      </c>
      <c r="I53" s="166" t="n">
        <v>840.253976565991</v>
      </c>
      <c r="J53" s="166" t="n">
        <v>2927.15739989051</v>
      </c>
      <c r="K53" s="167" t="n">
        <v>18399.2920276853</v>
      </c>
      <c r="L53" s="168" t="n">
        <f aca="false">SUM(C53:K53)</f>
        <v>40413.684138542</v>
      </c>
      <c r="M53" s="170" t="n">
        <f aca="false">(L53-L49)/L49</f>
        <v>0.067587302227418</v>
      </c>
    </row>
    <row r="54" customFormat="false" ht="12.75" hidden="false" customHeight="false" outlineLevel="0" collapsed="false">
      <c r="B54" s="160" t="s">
        <v>185</v>
      </c>
      <c r="C54" s="161" t="n">
        <v>5529.22164120303</v>
      </c>
      <c r="D54" s="161" t="n">
        <v>2988.33148560118</v>
      </c>
      <c r="E54" s="161" t="n">
        <v>1415.82413376411</v>
      </c>
      <c r="F54" s="161" t="n">
        <v>5334.66493040292</v>
      </c>
      <c r="G54" s="161" t="n">
        <v>550.680099060305</v>
      </c>
      <c r="H54" s="161" t="n">
        <v>3897.72845543976</v>
      </c>
      <c r="I54" s="162" t="n">
        <v>841.94175800238</v>
      </c>
      <c r="J54" s="162" t="n">
        <v>3261.93136763468</v>
      </c>
      <c r="K54" s="163" t="n">
        <v>19964.3421103301</v>
      </c>
      <c r="L54" s="164" t="n">
        <f aca="false">SUM(C54:K54)</f>
        <v>43784.6659814385</v>
      </c>
      <c r="M54" s="165" t="n">
        <f aca="false">(L54-L50)/L50</f>
        <v>0.0614180340780835</v>
      </c>
    </row>
    <row r="55" customFormat="false" ht="12.75" hidden="false" customHeight="false" outlineLevel="0" collapsed="false">
      <c r="B55" s="160" t="s">
        <v>186</v>
      </c>
      <c r="C55" s="161" t="n">
        <v>4894.73044963807</v>
      </c>
      <c r="D55" s="161" t="n">
        <v>3244.16187770532</v>
      </c>
      <c r="E55" s="161" t="n">
        <v>1577.31613692266</v>
      </c>
      <c r="F55" s="161" t="n">
        <v>5353.81634897422</v>
      </c>
      <c r="G55" s="161" t="n">
        <v>505.74773013668</v>
      </c>
      <c r="H55" s="161" t="n">
        <v>3607.28405670477</v>
      </c>
      <c r="I55" s="162" t="n">
        <v>1126.185374731</v>
      </c>
      <c r="J55" s="162" t="n">
        <v>3161.12968701275</v>
      </c>
      <c r="K55" s="163" t="n">
        <v>19462.2312644814</v>
      </c>
      <c r="L55" s="164" t="n">
        <f aca="false">SUM(C55:K55)</f>
        <v>42932.6029263068</v>
      </c>
      <c r="M55" s="165" t="n">
        <f aca="false">(L55-L51)/L51</f>
        <v>0.0240280159786375</v>
      </c>
    </row>
    <row r="56" customFormat="false" ht="12.75" hidden="false" customHeight="false" outlineLevel="0" collapsed="false">
      <c r="B56" s="160" t="s">
        <v>187</v>
      </c>
      <c r="C56" s="161" t="n">
        <v>5111.73560326322</v>
      </c>
      <c r="D56" s="161" t="n">
        <v>3101.63510142665</v>
      </c>
      <c r="E56" s="161" t="n">
        <v>1488.65038818048</v>
      </c>
      <c r="F56" s="161" t="n">
        <v>5178.173403667</v>
      </c>
      <c r="G56" s="161" t="n">
        <v>657.371194409784</v>
      </c>
      <c r="H56" s="161" t="n">
        <v>3621.29399020148</v>
      </c>
      <c r="I56" s="162" t="n">
        <v>1062.45171833204</v>
      </c>
      <c r="J56" s="162" t="n">
        <v>3503.69142909287</v>
      </c>
      <c r="K56" s="163" t="n">
        <v>19038.392968453</v>
      </c>
      <c r="L56" s="164" t="n">
        <f aca="false">SUM(C56:K56)</f>
        <v>42763.3957970265</v>
      </c>
      <c r="M56" s="165" t="n">
        <f aca="false">(L56-L52)/L52</f>
        <v>0.0512504100943304</v>
      </c>
    </row>
    <row r="57" customFormat="false" ht="12.75" hidden="false" customHeight="false" outlineLevel="0" collapsed="false">
      <c r="B57" s="160" t="s">
        <v>188</v>
      </c>
      <c r="C57" s="161" t="n">
        <v>5042.22502680528</v>
      </c>
      <c r="D57" s="161" t="n">
        <v>3059.24175054472</v>
      </c>
      <c r="E57" s="161" t="n">
        <v>1659.50777819926</v>
      </c>
      <c r="F57" s="161" t="n">
        <v>4823.10358078445</v>
      </c>
      <c r="G57" s="161" t="n">
        <v>568.136948773717</v>
      </c>
      <c r="H57" s="161" t="n">
        <v>3224.98627610134</v>
      </c>
      <c r="I57" s="162" t="n">
        <v>764.052776554251</v>
      </c>
      <c r="J57" s="162" t="n">
        <v>3244.4585157292</v>
      </c>
      <c r="K57" s="163" t="n">
        <v>19734.2396127087</v>
      </c>
      <c r="L57" s="164" t="n">
        <f aca="false">SUM(C57:K57)</f>
        <v>42119.9522662009</v>
      </c>
      <c r="M57" s="165" t="n">
        <f aca="false">(L57-L53)/L53</f>
        <v>0.0422200589733342</v>
      </c>
    </row>
    <row r="58" customFormat="false" ht="12.75" hidden="false" customHeight="false" outlineLevel="0" collapsed="false">
      <c r="B58" s="160" t="s">
        <v>189</v>
      </c>
      <c r="C58" s="169" t="n">
        <v>5121.05933214201</v>
      </c>
      <c r="D58" s="169" t="n">
        <v>3152.22162779157</v>
      </c>
      <c r="E58" s="169" t="n">
        <v>1449.21369962846</v>
      </c>
      <c r="F58" s="169" t="n">
        <v>5193.76946925282</v>
      </c>
      <c r="G58" s="169" t="n">
        <v>604.843585339878</v>
      </c>
      <c r="H58" s="169" t="n">
        <v>3206.63881998502</v>
      </c>
      <c r="I58" s="166" t="n">
        <v>866.587471713078</v>
      </c>
      <c r="J58" s="166" t="n">
        <v>3189.15276289524</v>
      </c>
      <c r="K58" s="167" t="n">
        <v>19588.9547471693</v>
      </c>
      <c r="L58" s="168" t="n">
        <f aca="false">SUM(C58:K58)</f>
        <v>42372.4415159174</v>
      </c>
      <c r="M58" s="170" t="n">
        <f aca="false">(L58-L54)/L54</f>
        <v>-0.032253859516018</v>
      </c>
    </row>
    <row r="59" customFormat="false" ht="12.75" hidden="false" customHeight="false" outlineLevel="0" collapsed="false">
      <c r="B59" s="160" t="s">
        <v>190</v>
      </c>
      <c r="C59" s="169" t="n">
        <v>4599.19252261583</v>
      </c>
      <c r="D59" s="169" t="n">
        <v>2957.18614969242</v>
      </c>
      <c r="E59" s="169" t="n">
        <v>1448.39897992154</v>
      </c>
      <c r="F59" s="169" t="n">
        <v>5312.44348821421</v>
      </c>
      <c r="G59" s="169" t="n">
        <v>775.364243348824</v>
      </c>
      <c r="H59" s="169" t="n">
        <v>3293.04233779861</v>
      </c>
      <c r="I59" s="166" t="n">
        <v>850.417592739344</v>
      </c>
      <c r="J59" s="166" t="n">
        <v>3602.0106319055</v>
      </c>
      <c r="K59" s="167" t="n">
        <v>19099.8678510558</v>
      </c>
      <c r="L59" s="168" t="n">
        <f aca="false">SUM(C59:K59)</f>
        <v>41937.923797292</v>
      </c>
      <c r="M59" s="170" t="n">
        <f aca="false">(L59-L55)/L55</f>
        <v>-0.0231683862896023</v>
      </c>
    </row>
    <row r="60" customFormat="false" ht="13.5" hidden="false" customHeight="true" outlineLevel="0" collapsed="false">
      <c r="B60" s="160" t="s">
        <v>191</v>
      </c>
      <c r="C60" s="169" t="n">
        <v>4365.16837819826</v>
      </c>
      <c r="D60" s="169" t="n">
        <v>3204.95716499968</v>
      </c>
      <c r="E60" s="169" t="n">
        <v>1444.42226189556</v>
      </c>
      <c r="F60" s="169" t="n">
        <v>4790.53773859695</v>
      </c>
      <c r="G60" s="169" t="n">
        <v>689.136663330243</v>
      </c>
      <c r="H60" s="169" t="n">
        <v>3235.19466690868</v>
      </c>
      <c r="I60" s="166" t="n">
        <v>1079.93674807736</v>
      </c>
      <c r="J60" s="166" t="n">
        <v>3137.74924138513</v>
      </c>
      <c r="K60" s="167" t="n">
        <v>20354.5737092876</v>
      </c>
      <c r="L60" s="168" t="n">
        <f aca="false">SUM(C60:K60)</f>
        <v>42301.6765726795</v>
      </c>
      <c r="M60" s="170" t="n">
        <f aca="false">(L60-L56)/L56</f>
        <v>-0.0107970664102194</v>
      </c>
    </row>
    <row r="61" customFormat="false" ht="12.75" hidden="false" customHeight="false" outlineLevel="0" collapsed="false">
      <c r="B61" s="160" t="s">
        <v>192</v>
      </c>
      <c r="C61" s="169" t="n">
        <v>4159.72363251937</v>
      </c>
      <c r="D61" s="169" t="n">
        <v>2923.84324382311</v>
      </c>
      <c r="E61" s="169" t="n">
        <v>1289.97651131075</v>
      </c>
      <c r="F61" s="169" t="n">
        <v>4136.83909464928</v>
      </c>
      <c r="G61" s="169" t="n">
        <v>829.045007127118</v>
      </c>
      <c r="H61" s="169" t="n">
        <v>2837.81210174749</v>
      </c>
      <c r="I61" s="166" t="n">
        <v>540.752106821568</v>
      </c>
      <c r="J61" s="166" t="n">
        <v>2841.33128383554</v>
      </c>
      <c r="K61" s="167" t="n">
        <v>18114.7916665286</v>
      </c>
      <c r="L61" s="168" t="n">
        <f aca="false">SUM(C61:K61)</f>
        <v>37674.1146483629</v>
      </c>
      <c r="M61" s="170" t="n">
        <f aca="false">(L61-L57)/L57</f>
        <v>-0.105551819948419</v>
      </c>
    </row>
    <row r="62" customFormat="false" ht="12.75" hidden="false" customHeight="false" outlineLevel="0" collapsed="false">
      <c r="B62" s="160" t="s">
        <v>193</v>
      </c>
      <c r="C62" s="161" t="n">
        <v>3779.71278011797</v>
      </c>
      <c r="D62" s="161" t="n">
        <v>2228.2598311239</v>
      </c>
      <c r="E62" s="161" t="n">
        <v>1100.58267150364</v>
      </c>
      <c r="F62" s="161" t="n">
        <v>3077.91624668076</v>
      </c>
      <c r="G62" s="161" t="n">
        <v>457.149325923087</v>
      </c>
      <c r="H62" s="161" t="n">
        <v>2526.81071815158</v>
      </c>
      <c r="I62" s="162" t="n">
        <v>654.633451564435</v>
      </c>
      <c r="J62" s="162" t="n">
        <v>1957.81802677702</v>
      </c>
      <c r="K62" s="163" t="n">
        <v>15140.6464976904</v>
      </c>
      <c r="L62" s="164" t="n">
        <f aca="false">SUM(C62:K62)</f>
        <v>30923.5295495328</v>
      </c>
      <c r="M62" s="165" t="n">
        <f aca="false">(L62-L58)/L58</f>
        <v>-0.270197127113474</v>
      </c>
    </row>
    <row r="63" customFormat="false" ht="12.75" hidden="false" customHeight="false" outlineLevel="0" collapsed="false">
      <c r="B63" s="160" t="s">
        <v>194</v>
      </c>
      <c r="C63" s="161" t="n">
        <v>3726.63439714494</v>
      </c>
      <c r="D63" s="161" t="n">
        <v>2464.24101223708</v>
      </c>
      <c r="E63" s="161" t="n">
        <v>1118.92213688188</v>
      </c>
      <c r="F63" s="161" t="n">
        <v>3657.68278735042</v>
      </c>
      <c r="G63" s="161" t="n">
        <v>430.727237378353</v>
      </c>
      <c r="H63" s="161" t="n">
        <v>2638.33571489755</v>
      </c>
      <c r="I63" s="162" t="n">
        <v>603.156875805648</v>
      </c>
      <c r="J63" s="162" t="n">
        <v>2128.37953435218</v>
      </c>
      <c r="K63" s="163" t="n">
        <v>15784.8847486766</v>
      </c>
      <c r="L63" s="164" t="n">
        <f aca="false">SUM(C63:K63)</f>
        <v>32552.9644447246</v>
      </c>
      <c r="M63" s="165" t="n">
        <f aca="false">(L63-L59)/L59</f>
        <v>-0.223782164275224</v>
      </c>
    </row>
    <row r="64" customFormat="false" ht="12.75" hidden="false" customHeight="false" outlineLevel="0" collapsed="false">
      <c r="B64" s="160" t="s">
        <v>195</v>
      </c>
      <c r="C64" s="161" t="n">
        <v>4036.77433151593</v>
      </c>
      <c r="D64" s="161" t="n">
        <v>2577.7110000901</v>
      </c>
      <c r="E64" s="161" t="n">
        <v>1163.89203071431</v>
      </c>
      <c r="F64" s="161" t="n">
        <v>3328.67434360225</v>
      </c>
      <c r="G64" s="161" t="n">
        <v>716.411290125743</v>
      </c>
      <c r="H64" s="161" t="n">
        <v>2899.43433449694</v>
      </c>
      <c r="I64" s="162" t="n">
        <v>728.64891678964</v>
      </c>
      <c r="J64" s="162" t="n">
        <v>1999.3143644933</v>
      </c>
      <c r="K64" s="163" t="n">
        <v>15360.123134389</v>
      </c>
      <c r="L64" s="164" t="n">
        <f aca="false">SUM(C64:K64)</f>
        <v>32810.9837462172</v>
      </c>
      <c r="M64" s="165" t="n">
        <f aca="false">(L64-L60)/L60</f>
        <v>-0.224357368203979</v>
      </c>
    </row>
    <row r="65" customFormat="false" ht="12.75" hidden="false" customHeight="false" outlineLevel="0" collapsed="false">
      <c r="B65" s="160" t="s">
        <v>196</v>
      </c>
      <c r="C65" s="161" t="n">
        <v>3955.85468726104</v>
      </c>
      <c r="D65" s="161" t="n">
        <v>2221.77884633171</v>
      </c>
      <c r="E65" s="161" t="n">
        <v>1078.82634733825</v>
      </c>
      <c r="F65" s="161" t="n">
        <v>3221.48599821022</v>
      </c>
      <c r="G65" s="161" t="n">
        <v>431.844985002027</v>
      </c>
      <c r="H65" s="161" t="n">
        <v>2620.647110572</v>
      </c>
      <c r="I65" s="162" t="n">
        <v>582.593609304986</v>
      </c>
      <c r="J65" s="162" t="n">
        <v>2249.29287006861</v>
      </c>
      <c r="K65" s="163" t="n">
        <v>15189.884907261</v>
      </c>
      <c r="L65" s="164" t="n">
        <f aca="false">SUM(C65:K65)</f>
        <v>31552.2093613498</v>
      </c>
      <c r="M65" s="165" t="n">
        <f aca="false">(L65-L61)/L61</f>
        <v>-0.162496327893907</v>
      </c>
    </row>
    <row r="66" customFormat="false" ht="12.75" hidden="false" customHeight="false" outlineLevel="0" collapsed="false">
      <c r="B66" s="160" t="s">
        <v>197</v>
      </c>
      <c r="C66" s="169" t="n">
        <v>3706.83140584859</v>
      </c>
      <c r="D66" s="169" t="n">
        <v>2150.06378834493</v>
      </c>
      <c r="E66" s="169" t="n">
        <v>920.78289440568</v>
      </c>
      <c r="F66" s="169" t="n">
        <v>3438.47637269902</v>
      </c>
      <c r="G66" s="169" t="n">
        <v>321.025129069811</v>
      </c>
      <c r="H66" s="169" t="n">
        <v>2931.76700300647</v>
      </c>
      <c r="I66" s="166" t="n">
        <v>1064.3579746535</v>
      </c>
      <c r="J66" s="166" t="n">
        <v>2319.87613753197</v>
      </c>
      <c r="K66" s="167" t="n">
        <v>15405.5751139098</v>
      </c>
      <c r="L66" s="168" t="n">
        <f aca="false">SUM(C66:K66)</f>
        <v>32258.7558194697</v>
      </c>
      <c r="M66" s="170" t="n">
        <f aca="false">(L66-L62)/L62</f>
        <v>0.0431783269693781</v>
      </c>
    </row>
    <row r="67" customFormat="false" ht="12.75" hidden="false" customHeight="false" outlineLevel="0" collapsed="false">
      <c r="B67" s="160" t="s">
        <v>198</v>
      </c>
      <c r="C67" s="169" t="n">
        <v>4234.14537020358</v>
      </c>
      <c r="D67" s="169" t="n">
        <v>2421.8059606696</v>
      </c>
      <c r="E67" s="169" t="n">
        <v>792.560851488562</v>
      </c>
      <c r="F67" s="169" t="n">
        <v>3483.6736774236</v>
      </c>
      <c r="G67" s="169" t="n">
        <v>475.387437358062</v>
      </c>
      <c r="H67" s="169" t="n">
        <v>3050.25704048673</v>
      </c>
      <c r="I67" s="166" t="n">
        <v>1112.18947012521</v>
      </c>
      <c r="J67" s="166" t="n">
        <v>2172.07758472689</v>
      </c>
      <c r="K67" s="167" t="n">
        <v>16674.3159323335</v>
      </c>
      <c r="L67" s="168" t="n">
        <f aca="false">SUM(C67:K67)</f>
        <v>34416.4133248157</v>
      </c>
      <c r="M67" s="170" t="n">
        <f aca="false">(L67-L63)/L63</f>
        <v>0.057243600141402</v>
      </c>
    </row>
    <row r="68" customFormat="false" ht="12.75" hidden="false" customHeight="false" outlineLevel="0" collapsed="false">
      <c r="B68" s="160" t="s">
        <v>199</v>
      </c>
      <c r="C68" s="169" t="n">
        <v>4166.76759862225</v>
      </c>
      <c r="D68" s="169" t="n">
        <v>2341.5887426874</v>
      </c>
      <c r="E68" s="169" t="n">
        <v>1133.59589272824</v>
      </c>
      <c r="F68" s="169" t="n">
        <v>3437.07865174339</v>
      </c>
      <c r="G68" s="169" t="n">
        <v>532.504588445589</v>
      </c>
      <c r="H68" s="169" t="n">
        <v>3038.14977110164</v>
      </c>
      <c r="I68" s="166" t="n">
        <v>1052.38621688069</v>
      </c>
      <c r="J68" s="166" t="n">
        <v>1991.01309977795</v>
      </c>
      <c r="K68" s="167" t="n">
        <v>15659.6079160888</v>
      </c>
      <c r="L68" s="168" t="n">
        <f aca="false">SUM(C68:K68)</f>
        <v>33352.692478076</v>
      </c>
      <c r="M68" s="170" t="n">
        <f aca="false">(L68-L64)/L64</f>
        <v>0.0165099814150255</v>
      </c>
    </row>
    <row r="69" customFormat="false" ht="12.75" hidden="false" customHeight="false" outlineLevel="0" collapsed="false">
      <c r="B69" s="160" t="s">
        <v>200</v>
      </c>
      <c r="C69" s="169" t="n">
        <v>4135.28110613383</v>
      </c>
      <c r="D69" s="169" t="n">
        <v>2504.43139802191</v>
      </c>
      <c r="E69" s="169" t="n">
        <v>988.082179054249</v>
      </c>
      <c r="F69" s="169" t="n">
        <v>3302.28258872898</v>
      </c>
      <c r="G69" s="169" t="n">
        <v>403.372815973325</v>
      </c>
      <c r="H69" s="169" t="n">
        <v>2976.30728474586</v>
      </c>
      <c r="I69" s="166" t="n">
        <v>1036.56431402669</v>
      </c>
      <c r="J69" s="166" t="n">
        <v>2113.15787098307</v>
      </c>
      <c r="K69" s="167" t="n">
        <v>14955.8219292905</v>
      </c>
      <c r="L69" s="168" t="n">
        <f aca="false">SUM(C69:K69)</f>
        <v>32415.3014869584</v>
      </c>
      <c r="M69" s="170" t="n">
        <f aca="false">(L69-L65)/L65</f>
        <v>0.0273544117219833</v>
      </c>
    </row>
    <row r="70" customFormat="false" ht="12.75" hidden="false" customHeight="false" outlineLevel="0" collapsed="false">
      <c r="B70" s="160" t="s">
        <v>201</v>
      </c>
      <c r="C70" s="161" t="n">
        <v>3760.59207318115</v>
      </c>
      <c r="D70" s="161" t="n">
        <v>2313.55197038469</v>
      </c>
      <c r="E70" s="161" t="n">
        <v>1045.43858838307</v>
      </c>
      <c r="F70" s="161" t="n">
        <v>3507.20704335813</v>
      </c>
      <c r="G70" s="161" t="n">
        <v>497.238129128742</v>
      </c>
      <c r="H70" s="161" t="n">
        <v>2244.20870959563</v>
      </c>
      <c r="I70" s="162" t="n">
        <v>854.56932822883</v>
      </c>
      <c r="J70" s="162" t="n">
        <v>2536.75971822566</v>
      </c>
      <c r="K70" s="163" t="n">
        <v>15831.2557020363</v>
      </c>
      <c r="L70" s="164" t="n">
        <f aca="false">SUM(C70:K70)</f>
        <v>32590.8212625222</v>
      </c>
      <c r="M70" s="165" t="n">
        <f aca="false">(L70-L66)/L66</f>
        <v>0.0102938081341625</v>
      </c>
    </row>
    <row r="71" customFormat="false" ht="12.75" hidden="false" customHeight="false" outlineLevel="0" collapsed="false">
      <c r="B71" s="160" t="s">
        <v>202</v>
      </c>
      <c r="C71" s="161" t="n">
        <v>3906.07480374272</v>
      </c>
      <c r="D71" s="161" t="n">
        <v>2496.82402531325</v>
      </c>
      <c r="E71" s="161" t="n">
        <v>1107.1341409455</v>
      </c>
      <c r="F71" s="161" t="n">
        <v>3719.09992717022</v>
      </c>
      <c r="G71" s="161" t="n">
        <v>601.612839389231</v>
      </c>
      <c r="H71" s="161" t="n">
        <v>2370.18414447996</v>
      </c>
      <c r="I71" s="162" t="n">
        <v>1230.60454668116</v>
      </c>
      <c r="J71" s="162" t="n">
        <v>2443.00903407988</v>
      </c>
      <c r="K71" s="163" t="n">
        <v>17211.238671481</v>
      </c>
      <c r="L71" s="164" t="n">
        <f aca="false">SUM(C71:K71)</f>
        <v>35085.7821332829</v>
      </c>
      <c r="M71" s="165" t="n">
        <f aca="false">(L71-L67)/L67</f>
        <v>0.019449115808491</v>
      </c>
    </row>
    <row r="72" customFormat="false" ht="12.75" hidden="false" customHeight="false" outlineLevel="0" collapsed="false">
      <c r="B72" s="160" t="s">
        <v>203</v>
      </c>
      <c r="C72" s="161" t="n">
        <v>4079.21676174037</v>
      </c>
      <c r="D72" s="161" t="n">
        <v>2634.40547723844</v>
      </c>
      <c r="E72" s="161" t="n">
        <v>983.130019705665</v>
      </c>
      <c r="F72" s="161" t="n">
        <v>3443.12402576339</v>
      </c>
      <c r="G72" s="161" t="n">
        <v>797.478896584993</v>
      </c>
      <c r="H72" s="161" t="n">
        <v>2173.66585890059</v>
      </c>
      <c r="I72" s="162" t="n">
        <v>570.031323979848</v>
      </c>
      <c r="J72" s="162" t="n">
        <v>2408.98337624062</v>
      </c>
      <c r="K72" s="163" t="n">
        <v>15253.5840431777</v>
      </c>
      <c r="L72" s="164" t="n">
        <f aca="false">SUM(C72:K72)</f>
        <v>32343.6197833316</v>
      </c>
      <c r="M72" s="165" t="n">
        <f aca="false">(L72-L68)/L68</f>
        <v>-0.0302546097412563</v>
      </c>
    </row>
    <row r="73" customFormat="false" ht="12.75" hidden="false" customHeight="false" outlineLevel="0" collapsed="false">
      <c r="B73" s="160" t="s">
        <v>204</v>
      </c>
      <c r="C73" s="161" t="n">
        <v>3915.90222310321</v>
      </c>
      <c r="D73" s="161" t="n">
        <v>2445.26420095853</v>
      </c>
      <c r="E73" s="161" t="n">
        <v>845.363814158328</v>
      </c>
      <c r="F73" s="161" t="n">
        <v>3320.86953068708</v>
      </c>
      <c r="G73" s="161" t="n">
        <v>752.813620610358</v>
      </c>
      <c r="H73" s="161" t="n">
        <v>2173.56336841861</v>
      </c>
      <c r="I73" s="162" t="n">
        <v>582.417891045491</v>
      </c>
      <c r="J73" s="162" t="n">
        <v>2075.61579108375</v>
      </c>
      <c r="K73" s="163" t="n">
        <v>15498.6524958692</v>
      </c>
      <c r="L73" s="164" t="n">
        <f aca="false">SUM(C73:K73)</f>
        <v>31610.4629359345</v>
      </c>
      <c r="M73" s="165" t="n">
        <f aca="false">(L73-L69)/L69</f>
        <v>-0.0248289700883302</v>
      </c>
    </row>
    <row r="74" customFormat="false" ht="12.75" hidden="false" customHeight="true" outlineLevel="0" collapsed="false">
      <c r="B74" s="160" t="s">
        <v>205</v>
      </c>
      <c r="C74" s="169" t="n">
        <v>4191.9961559017</v>
      </c>
      <c r="D74" s="169" t="n">
        <v>2351.36615477279</v>
      </c>
      <c r="E74" s="169" t="n">
        <v>886.646866072536</v>
      </c>
      <c r="F74" s="169" t="n">
        <v>3619.47261085989</v>
      </c>
      <c r="G74" s="169" t="n">
        <v>639.608625944033</v>
      </c>
      <c r="H74" s="169" t="n">
        <v>2217.20741595436</v>
      </c>
      <c r="I74" s="166" t="n">
        <v>476.858936648094</v>
      </c>
      <c r="J74" s="166" t="n">
        <v>2229.58768324237</v>
      </c>
      <c r="K74" s="167" t="n">
        <v>16057.9702761532</v>
      </c>
      <c r="L74" s="168" t="n">
        <f aca="false">SUM(C74:K74)</f>
        <v>32670.714725549</v>
      </c>
      <c r="M74" s="170" t="n">
        <f aca="false">(L74-L70)/L70</f>
        <v>0.00245140993481673</v>
      </c>
    </row>
    <row r="75" customFormat="false" ht="12.75" hidden="false" customHeight="false" outlineLevel="0" collapsed="false">
      <c r="B75" s="160" t="s">
        <v>206</v>
      </c>
      <c r="C75" s="169" t="n">
        <v>4164.89392104231</v>
      </c>
      <c r="D75" s="169" t="n">
        <v>2522.3432633195</v>
      </c>
      <c r="E75" s="169" t="n">
        <v>1002.05817771557</v>
      </c>
      <c r="F75" s="169" t="n">
        <v>3636.62931332812</v>
      </c>
      <c r="G75" s="169" t="n">
        <v>585.826118817072</v>
      </c>
      <c r="H75" s="169" t="n">
        <v>2053.47230359473</v>
      </c>
      <c r="I75" s="166" t="n">
        <v>783.93318132584</v>
      </c>
      <c r="J75" s="166" t="n">
        <v>2327.46940128306</v>
      </c>
      <c r="K75" s="167" t="n">
        <v>16009.1741160057</v>
      </c>
      <c r="L75" s="168" t="n">
        <f aca="false">SUM(C75:K75)</f>
        <v>33085.7997964319</v>
      </c>
      <c r="M75" s="170" t="n">
        <f aca="false">(L75-L71)/L71</f>
        <v>-0.0570026436706915</v>
      </c>
    </row>
    <row r="76" customFormat="false" ht="12.75" hidden="false" customHeight="false" outlineLevel="0" collapsed="false">
      <c r="B76" s="160" t="s">
        <v>207</v>
      </c>
      <c r="C76" s="169" t="n">
        <v>4094.97745430693</v>
      </c>
      <c r="D76" s="169" t="n">
        <v>2405.68604329876</v>
      </c>
      <c r="E76" s="169" t="n">
        <v>1115.85132887261</v>
      </c>
      <c r="F76" s="169" t="n">
        <v>3318.38438934395</v>
      </c>
      <c r="G76" s="169" t="n">
        <v>914.935090966648</v>
      </c>
      <c r="H76" s="169" t="n">
        <v>2164.63269579793</v>
      </c>
      <c r="I76" s="166" t="n">
        <v>903.388092912393</v>
      </c>
      <c r="J76" s="166" t="n">
        <v>2625.4455649731</v>
      </c>
      <c r="K76" s="167" t="n">
        <v>15256.6557214595</v>
      </c>
      <c r="L76" s="168" t="n">
        <f aca="false">SUM(C76:K76)</f>
        <v>32799.9563819318</v>
      </c>
      <c r="M76" s="170" t="n">
        <f aca="false">(L76-L72)/L72</f>
        <v>0.0141090144410904</v>
      </c>
    </row>
    <row r="77" customFormat="false" ht="12.75" hidden="false" customHeight="false" outlineLevel="0" collapsed="false">
      <c r="B77" s="160" t="s">
        <v>208</v>
      </c>
      <c r="C77" s="169" t="n">
        <v>4089.64946314029</v>
      </c>
      <c r="D77" s="169" t="n">
        <v>2381.13906288714</v>
      </c>
      <c r="E77" s="169" t="n">
        <v>1041.45845874993</v>
      </c>
      <c r="F77" s="169" t="n">
        <v>3323.13656318863</v>
      </c>
      <c r="G77" s="169" t="n">
        <v>699.411964540175</v>
      </c>
      <c r="H77" s="169" t="n">
        <v>2119.37664584355</v>
      </c>
      <c r="I77" s="166" t="n">
        <v>802.96790227856</v>
      </c>
      <c r="J77" s="166" t="n">
        <v>2279.13832211139</v>
      </c>
      <c r="K77" s="167" t="n">
        <v>15079.6446218459</v>
      </c>
      <c r="L77" s="168" t="n">
        <f aca="false">SUM(C77:K77)</f>
        <v>31815.9230045855</v>
      </c>
      <c r="M77" s="170" t="n">
        <f aca="false">(L77-L73)/L73</f>
        <v>0.00649974880366165</v>
      </c>
    </row>
    <row r="78" customFormat="false" ht="12.75" hidden="false" customHeight="false" outlineLevel="0" collapsed="false">
      <c r="B78" s="160" t="s">
        <v>209</v>
      </c>
      <c r="C78" s="161" t="n">
        <v>3507.37140677684</v>
      </c>
      <c r="D78" s="161" t="n">
        <v>2269.62270810051</v>
      </c>
      <c r="E78" s="161" t="n">
        <v>838.866133117985</v>
      </c>
      <c r="F78" s="161" t="n">
        <v>3899.70444603329</v>
      </c>
      <c r="G78" s="161" t="n">
        <v>462.316390255855</v>
      </c>
      <c r="H78" s="161" t="n">
        <v>2224.23627402828</v>
      </c>
      <c r="I78" s="162" t="n">
        <v>816.656488161051</v>
      </c>
      <c r="J78" s="162" t="n">
        <v>2353.55525315804</v>
      </c>
      <c r="K78" s="163" t="n">
        <v>15500.5200276319</v>
      </c>
      <c r="L78" s="164" t="n">
        <f aca="false">SUM(C78:K78)</f>
        <v>31872.8491272638</v>
      </c>
      <c r="M78" s="165" t="n">
        <f aca="false">(L78-L74)/L74</f>
        <v>-0.0244214307825108</v>
      </c>
    </row>
    <row r="79" customFormat="false" ht="12.75" hidden="false" customHeight="false" outlineLevel="0" collapsed="false">
      <c r="B79" s="160" t="s">
        <v>210</v>
      </c>
      <c r="C79" s="161" t="n">
        <v>3672.25331041841</v>
      </c>
      <c r="D79" s="161" t="n">
        <v>2293.98768286542</v>
      </c>
      <c r="E79" s="161" t="n">
        <v>921.396627309894</v>
      </c>
      <c r="F79" s="161" t="n">
        <v>3834.88366629592</v>
      </c>
      <c r="G79" s="161" t="n">
        <v>481.148095212108</v>
      </c>
      <c r="H79" s="161" t="n">
        <v>2130.49841327777</v>
      </c>
      <c r="I79" s="162" t="n">
        <v>738.676396480163</v>
      </c>
      <c r="J79" s="162" t="n">
        <v>2416.43057887152</v>
      </c>
      <c r="K79" s="163" t="n">
        <v>14993.3138216047</v>
      </c>
      <c r="L79" s="164" t="n">
        <f aca="false">SUM(C79:K79)</f>
        <v>31482.5885923359</v>
      </c>
      <c r="M79" s="165" t="n">
        <f aca="false">(L79-L75)/L75</f>
        <v>-0.0484561719517174</v>
      </c>
    </row>
    <row r="80" customFormat="false" ht="12.75" hidden="false" customHeight="false" outlineLevel="0" collapsed="false">
      <c r="B80" s="160" t="s">
        <v>211</v>
      </c>
      <c r="C80" s="161" t="n">
        <v>3648.40910107294</v>
      </c>
      <c r="D80" s="161" t="n">
        <v>2645.54157905237</v>
      </c>
      <c r="E80" s="161" t="n">
        <v>1049.42804219278</v>
      </c>
      <c r="F80" s="161" t="n">
        <v>3644.37164797141</v>
      </c>
      <c r="G80" s="161" t="n">
        <v>701.702442569248</v>
      </c>
      <c r="H80" s="161" t="n">
        <v>2100.14655371133</v>
      </c>
      <c r="I80" s="162" t="n">
        <v>896.605322475586</v>
      </c>
      <c r="J80" s="162" t="n">
        <v>2095.77642559186</v>
      </c>
      <c r="K80" s="163" t="n">
        <v>15189.3582186788</v>
      </c>
      <c r="L80" s="164" t="n">
        <f aca="false">SUM(C80:K80)</f>
        <v>31971.3393333163</v>
      </c>
      <c r="M80" s="165" t="n">
        <f aca="false">(L80-L76)/L76</f>
        <v>-0.025262748491702</v>
      </c>
    </row>
    <row r="81" customFormat="false" ht="12.75" hidden="false" customHeight="false" outlineLevel="0" collapsed="false">
      <c r="B81" s="160" t="s">
        <v>212</v>
      </c>
      <c r="C81" s="161" t="n">
        <v>3900.06625657725</v>
      </c>
      <c r="D81" s="161" t="n">
        <v>2634.81393403946</v>
      </c>
      <c r="E81" s="161" t="n">
        <v>1208.70977491868</v>
      </c>
      <c r="F81" s="161" t="n">
        <v>3852.05863141968</v>
      </c>
      <c r="G81" s="161" t="n">
        <v>602.628455676452</v>
      </c>
      <c r="H81" s="161" t="n">
        <v>1974.49982673043</v>
      </c>
      <c r="I81" s="162" t="n">
        <v>805.737404982859</v>
      </c>
      <c r="J81" s="162" t="n">
        <v>2558.54191195304</v>
      </c>
      <c r="K81" s="163" t="n">
        <v>15590.7805642036</v>
      </c>
      <c r="L81" s="164" t="n">
        <f aca="false">SUM(C81:K81)</f>
        <v>33127.8367605015</v>
      </c>
      <c r="M81" s="165" t="n">
        <f aca="false">(L81-L77)/L77</f>
        <v>0.0412345024762238</v>
      </c>
    </row>
    <row r="82" customFormat="false" ht="12.75" hidden="false" customHeight="false" outlineLevel="0" collapsed="false">
      <c r="B82" s="160" t="s">
        <v>213</v>
      </c>
      <c r="C82" s="169" t="n">
        <v>4152.55589796197</v>
      </c>
      <c r="D82" s="169" t="n">
        <v>2870.80813853304</v>
      </c>
      <c r="E82" s="169" t="n">
        <v>1177.4883138275</v>
      </c>
      <c r="F82" s="169" t="n">
        <v>3861.56649121143</v>
      </c>
      <c r="G82" s="169" t="n">
        <v>524.628548335322</v>
      </c>
      <c r="H82" s="169" t="n">
        <v>2105.60020859829</v>
      </c>
      <c r="I82" s="166" t="n">
        <v>676.483520103909</v>
      </c>
      <c r="J82" s="166" t="n">
        <v>3006.53966007469</v>
      </c>
      <c r="K82" s="167" t="n">
        <v>15830.8763418468</v>
      </c>
      <c r="L82" s="168" t="n">
        <f aca="false">SUM(C82:K82)</f>
        <v>34206.5471204929</v>
      </c>
      <c r="M82" s="170" t="n">
        <f aca="false">(L82-L78)/L78</f>
        <v>0.0732189953872965</v>
      </c>
    </row>
    <row r="83" customFormat="false" ht="12.75" hidden="false" customHeight="false" outlineLevel="0" collapsed="false">
      <c r="B83" s="160" t="s">
        <v>214</v>
      </c>
      <c r="C83" s="169" t="n">
        <v>4197.87306051289</v>
      </c>
      <c r="D83" s="169" t="n">
        <v>2972.2272495669</v>
      </c>
      <c r="E83" s="169" t="n">
        <v>1285.82706738498</v>
      </c>
      <c r="F83" s="169" t="n">
        <v>4118.34341934146</v>
      </c>
      <c r="G83" s="169" t="n">
        <v>685.397525063349</v>
      </c>
      <c r="H83" s="169" t="n">
        <v>2235.76326877965</v>
      </c>
      <c r="I83" s="166" t="n">
        <v>745.885337241601</v>
      </c>
      <c r="J83" s="166" t="n">
        <v>2509.34634749802</v>
      </c>
      <c r="K83" s="167" t="n">
        <v>16833.2725013837</v>
      </c>
      <c r="L83" s="168" t="n">
        <f aca="false">SUM(C83:K83)</f>
        <v>35583.9357767726</v>
      </c>
      <c r="M83" s="170" t="n">
        <f aca="false">(L83-L79)/L79</f>
        <v>0.130273505700071</v>
      </c>
    </row>
    <row r="84" customFormat="false" ht="12.75" hidden="false" customHeight="false" outlineLevel="0" collapsed="false">
      <c r="B84" s="160" t="s">
        <v>215</v>
      </c>
      <c r="C84" s="169" t="n">
        <v>4223.52981251815</v>
      </c>
      <c r="D84" s="169" t="n">
        <v>3369.46838325754</v>
      </c>
      <c r="E84" s="169" t="n">
        <v>1264.51567496281</v>
      </c>
      <c r="F84" s="169" t="n">
        <v>3812.03408897669</v>
      </c>
      <c r="G84" s="169" t="n">
        <v>774.054891201958</v>
      </c>
      <c r="H84" s="169" t="n">
        <v>2301.56611722956</v>
      </c>
      <c r="I84" s="166" t="n">
        <v>905.03993629414</v>
      </c>
      <c r="J84" s="166" t="n">
        <v>2471.95178941449</v>
      </c>
      <c r="K84" s="167" t="n">
        <v>16639.2726264277</v>
      </c>
      <c r="L84" s="168" t="n">
        <f aca="false">SUM(C84:K84)</f>
        <v>35761.4333202831</v>
      </c>
      <c r="M84" s="170" t="n">
        <f aca="false">(L84-L80)/L80</f>
        <v>0.118546612872652</v>
      </c>
    </row>
    <row r="85" customFormat="false" ht="12.75" hidden="false" customHeight="false" outlineLevel="0" collapsed="false">
      <c r="B85" s="160" t="s">
        <v>216</v>
      </c>
      <c r="C85" s="169" t="n">
        <v>4320.97172896866</v>
      </c>
      <c r="D85" s="169" t="n">
        <v>3096.6087194379</v>
      </c>
      <c r="E85" s="169" t="n">
        <v>1365.87389229117</v>
      </c>
      <c r="F85" s="169" t="n">
        <v>4041.17672058827</v>
      </c>
      <c r="G85" s="169" t="n">
        <v>621.615638178658</v>
      </c>
      <c r="H85" s="169" t="n">
        <v>2299.92439002039</v>
      </c>
      <c r="I85" s="166" t="n">
        <v>713.915454072891</v>
      </c>
      <c r="J85" s="166" t="n">
        <v>2680.73364210273</v>
      </c>
      <c r="K85" s="167" t="n">
        <v>16312.4503478602</v>
      </c>
      <c r="L85" s="168" t="n">
        <f aca="false">SUM(C85:K85)</f>
        <v>35453.2705335209</v>
      </c>
      <c r="M85" s="170" t="n">
        <f aca="false">(L85-L81)/L81</f>
        <v>0.0701957628513801</v>
      </c>
    </row>
    <row r="86" customFormat="false" ht="12.75" hidden="false" customHeight="false" outlineLevel="0" collapsed="false">
      <c r="B86" s="178" t="str">
        <f aca="false">EXPT_VL!B86</f>
        <v>2015:1</v>
      </c>
      <c r="C86" s="161" t="n">
        <v>4177.42376066184</v>
      </c>
      <c r="D86" s="161" t="n">
        <v>2323.38369072398</v>
      </c>
      <c r="E86" s="161" t="n">
        <v>1208.05313677611</v>
      </c>
      <c r="F86" s="161" t="n">
        <v>4075.02486662848</v>
      </c>
      <c r="G86" s="161" t="n">
        <v>746.317366883159</v>
      </c>
      <c r="H86" s="161" t="n">
        <v>2795.40601814297</v>
      </c>
      <c r="I86" s="162" t="n">
        <v>722.02851998219</v>
      </c>
      <c r="J86" s="162" t="n">
        <v>2786.13320907542</v>
      </c>
      <c r="K86" s="163" t="n">
        <v>17036.0457933833</v>
      </c>
      <c r="L86" s="164" t="n">
        <f aca="false">SUM(C86:K86)</f>
        <v>35869.8163622575</v>
      </c>
      <c r="M86" s="165" t="n">
        <f aca="false">(L86-L82)/L82</f>
        <v>0.0486242951065962</v>
      </c>
    </row>
    <row r="87" customFormat="false" ht="12.75" hidden="false" customHeight="false" outlineLevel="0" collapsed="false">
      <c r="B87" s="178" t="str">
        <f aca="false">EXPT_VL!B87</f>
        <v>2015:2</v>
      </c>
      <c r="C87" s="161" t="n">
        <v>4735.07511512896</v>
      </c>
      <c r="D87" s="161" t="n">
        <v>2625.20943574054</v>
      </c>
      <c r="E87" s="161" t="n">
        <v>1247.57805112466</v>
      </c>
      <c r="F87" s="161" t="n">
        <v>4186.58157324123</v>
      </c>
      <c r="G87" s="161" t="n">
        <v>678.249105781245</v>
      </c>
      <c r="H87" s="161" t="n">
        <v>2635.76126224439</v>
      </c>
      <c r="I87" s="162" t="n">
        <v>836.688545309063</v>
      </c>
      <c r="J87" s="162" t="n">
        <v>2420.58518621693</v>
      </c>
      <c r="K87" s="163" t="n">
        <v>17486.5898448265</v>
      </c>
      <c r="L87" s="164" t="n">
        <f aca="false">SUM(C87:K87)</f>
        <v>36852.3181196135</v>
      </c>
      <c r="M87" s="165" t="n">
        <f aca="false">(L87-L83)/L83</f>
        <v>0.0356448019352846</v>
      </c>
    </row>
    <row r="88" customFormat="false" ht="12.75" hidden="false" customHeight="false" outlineLevel="0" collapsed="false">
      <c r="B88" s="178" t="str">
        <f aca="false">EXPT_VL!B88</f>
        <v>2015:3</v>
      </c>
      <c r="C88" s="161" t="n">
        <v>4297.13618011381</v>
      </c>
      <c r="D88" s="161" t="n">
        <v>2852.40697416478</v>
      </c>
      <c r="E88" s="161" t="n">
        <v>1345.23031675391</v>
      </c>
      <c r="F88" s="161" t="n">
        <v>4052.91492368426</v>
      </c>
      <c r="G88" s="161" t="n">
        <v>719.312210257637</v>
      </c>
      <c r="H88" s="161" t="n">
        <v>2716.78365391777</v>
      </c>
      <c r="I88" s="162" t="n">
        <v>933.986013932825</v>
      </c>
      <c r="J88" s="162" t="n">
        <v>2644.45691214365</v>
      </c>
      <c r="K88" s="163" t="n">
        <v>17407.0955099459</v>
      </c>
      <c r="L88" s="164" t="n">
        <f aca="false">SUM(C88:K88)</f>
        <v>36969.3226949145</v>
      </c>
      <c r="M88" s="165" t="n">
        <f aca="false">(L88-L84)/L84</f>
        <v>0.0337763132650044</v>
      </c>
    </row>
    <row r="89" customFormat="false" ht="12.75" hidden="false" customHeight="false" outlineLevel="0" collapsed="false">
      <c r="B89" s="178" t="str">
        <f aca="false">EXPT_VL!B89</f>
        <v>2015:4</v>
      </c>
      <c r="C89" s="161" t="n">
        <v>4158.2129737576</v>
      </c>
      <c r="D89" s="161" t="n">
        <v>2750.6912464336</v>
      </c>
      <c r="E89" s="161" t="n">
        <v>1205.99333006252</v>
      </c>
      <c r="F89" s="161" t="n">
        <v>4300.89799785381</v>
      </c>
      <c r="G89" s="161" t="n">
        <v>617.472759480638</v>
      </c>
      <c r="H89" s="161" t="n">
        <v>2566.19099071499</v>
      </c>
      <c r="I89" s="162" t="n">
        <v>884.16111811296</v>
      </c>
      <c r="J89" s="162" t="n">
        <v>2664.17945570425</v>
      </c>
      <c r="K89" s="163" t="n">
        <v>17476.1247774761</v>
      </c>
      <c r="L89" s="164" t="n">
        <f aca="false">SUM(C89:K89)</f>
        <v>36623.9246495965</v>
      </c>
      <c r="M89" s="165" t="n">
        <f aca="false">(L89-L85)/L85</f>
        <v>0.0330196367911615</v>
      </c>
    </row>
    <row r="90" customFormat="false" ht="12.75" hidden="false" customHeight="false" outlineLevel="0" collapsed="false">
      <c r="B90" s="178" t="str">
        <f aca="false">EXPT_VL!B90</f>
        <v>2016:1</v>
      </c>
      <c r="C90" s="169" t="n">
        <v>4304.36850755258</v>
      </c>
      <c r="D90" s="169" t="n">
        <v>2509.3371062562</v>
      </c>
      <c r="E90" s="169" t="n">
        <v>1025.24020639878</v>
      </c>
      <c r="F90" s="169" t="n">
        <v>4134.04842593331</v>
      </c>
      <c r="G90" s="169" t="n">
        <v>683.932274041888</v>
      </c>
      <c r="H90" s="169" t="n">
        <v>2711.71726349719</v>
      </c>
      <c r="I90" s="166" t="n">
        <v>585.336909164589</v>
      </c>
      <c r="J90" s="166" t="n">
        <v>2452.77726937715</v>
      </c>
      <c r="K90" s="167" t="n">
        <v>16208.5661802275</v>
      </c>
      <c r="L90" s="168" t="n">
        <f aca="false">SUM(C90:K90)</f>
        <v>34615.3241424492</v>
      </c>
      <c r="M90" s="170" t="n">
        <f aca="false">(L90-L86)/L86</f>
        <v>-0.0349734776208186</v>
      </c>
    </row>
    <row r="91" customFormat="false" ht="12.75" hidden="false" customHeight="true" outlineLevel="0" collapsed="false">
      <c r="B91" s="178" t="str">
        <f aca="false">EXPT_VL!B91</f>
        <v>2016:2</v>
      </c>
      <c r="C91" s="169" t="n">
        <v>4348.41636664465</v>
      </c>
      <c r="D91" s="169" t="n">
        <v>2713.17709515546</v>
      </c>
      <c r="E91" s="169" t="n">
        <v>1231.33327210098</v>
      </c>
      <c r="F91" s="169" t="n">
        <v>4434.90015231357</v>
      </c>
      <c r="G91" s="169" t="n">
        <v>856.437228497476</v>
      </c>
      <c r="H91" s="169" t="n">
        <v>2755.12742553939</v>
      </c>
      <c r="I91" s="166" t="n">
        <v>1057.17087611795</v>
      </c>
      <c r="J91" s="166" t="n">
        <v>2544.1705290473</v>
      </c>
      <c r="K91" s="167" t="n">
        <v>16714.7086213736</v>
      </c>
      <c r="L91" s="168" t="n">
        <f aca="false">SUM(C91:K91)</f>
        <v>36655.4415667904</v>
      </c>
      <c r="M91" s="170" t="n">
        <f aca="false">(L91-L87)/L87</f>
        <v>-0.00534231122677537</v>
      </c>
    </row>
    <row r="92" customFormat="false" ht="12.75" hidden="false" customHeight="false" outlineLevel="0" collapsed="false">
      <c r="B92" s="178" t="str">
        <f aca="false">EXPT_VL!B92</f>
        <v>2016:3</v>
      </c>
      <c r="C92" s="169" t="n">
        <v>4412.83977359592</v>
      </c>
      <c r="D92" s="169" t="n">
        <v>2921.22689258732</v>
      </c>
      <c r="E92" s="169" t="n">
        <v>1262.39909853864</v>
      </c>
      <c r="F92" s="169" t="n">
        <v>4036.56020635623</v>
      </c>
      <c r="G92" s="169" t="n">
        <v>744.89708185355</v>
      </c>
      <c r="H92" s="169" t="n">
        <v>2761.57259993725</v>
      </c>
      <c r="I92" s="166" t="n">
        <v>685.910019958557</v>
      </c>
      <c r="J92" s="166" t="n">
        <v>2524.83488995644</v>
      </c>
      <c r="K92" s="167" t="n">
        <v>16909.7027005955</v>
      </c>
      <c r="L92" s="168" t="n">
        <f aca="false">SUM(C92:K92)</f>
        <v>36259.9432633794</v>
      </c>
      <c r="M92" s="170" t="n">
        <f aca="false">(L92-L88)/L88</f>
        <v>-0.019188326423754</v>
      </c>
    </row>
    <row r="93" customFormat="false" ht="12.75" hidden="false" customHeight="false" outlineLevel="0" collapsed="false">
      <c r="B93" s="178" t="str">
        <f aca="false">EXPT_VL!B93</f>
        <v>2016:4</v>
      </c>
      <c r="C93" s="169" t="n">
        <v>4598.48603224864</v>
      </c>
      <c r="D93" s="169" t="n">
        <v>2770.66576970461</v>
      </c>
      <c r="E93" s="169" t="n">
        <v>1176.32021537745</v>
      </c>
      <c r="F93" s="169" t="n">
        <v>4395.23576440952</v>
      </c>
      <c r="G93" s="169" t="n">
        <v>694.105767864627</v>
      </c>
      <c r="H93" s="169" t="n">
        <v>2693.76094244791</v>
      </c>
      <c r="I93" s="166" t="n">
        <v>1049.16263798344</v>
      </c>
      <c r="J93" s="166" t="n">
        <v>2637.03351870586</v>
      </c>
      <c r="K93" s="167" t="n">
        <v>17736.8172266202</v>
      </c>
      <c r="L93" s="168" t="n">
        <f aca="false">SUM(C93:K93)</f>
        <v>37751.5878753623</v>
      </c>
      <c r="M93" s="170" t="n">
        <f aca="false">(L93-L89)/L89</f>
        <v>0.0307903436498077</v>
      </c>
    </row>
    <row r="94" customFormat="false" ht="12.75" hidden="false" customHeight="false" outlineLevel="0" collapsed="false">
      <c r="A94" s="173" t="s">
        <v>158</v>
      </c>
    </row>
    <row r="95" customFormat="false" ht="12.75" hidden="false" customHeight="false" outlineLevel="0" collapsed="false">
      <c r="A95" s="173"/>
    </row>
    <row r="96" customFormat="false" ht="12.75" hidden="false" customHeight="false" outlineLevel="0" collapsed="false">
      <c r="A96" s="173"/>
      <c r="B96" s="178" t="s">
        <v>225</v>
      </c>
      <c r="C96" s="161" t="n">
        <v>4675.82932266669</v>
      </c>
      <c r="D96" s="161" t="n">
        <v>2765.23816616937</v>
      </c>
      <c r="E96" s="161" t="n">
        <v>1272.42262780243</v>
      </c>
      <c r="F96" s="161" t="n">
        <v>4831.541032225</v>
      </c>
      <c r="G96" s="161" t="n">
        <v>729.43484857861</v>
      </c>
      <c r="H96" s="161" t="n">
        <v>2845.36564723</v>
      </c>
      <c r="I96" s="162" t="n">
        <v>968.042189897941</v>
      </c>
      <c r="J96" s="162" t="n">
        <v>2850.9086533214</v>
      </c>
      <c r="K96" s="163" t="n">
        <v>17559.7635517709</v>
      </c>
      <c r="L96" s="164" t="n">
        <f aca="false">SUM(C96:K96)</f>
        <v>38498.5460396624</v>
      </c>
      <c r="M96" s="165" t="n">
        <f aca="false">(L96-L90)/L90</f>
        <v>0.112182161901271</v>
      </c>
    </row>
    <row r="97" customFormat="false" ht="12.75" hidden="false" customHeight="false" outlineLevel="0" collapsed="false">
      <c r="A97" s="173"/>
      <c r="B97" s="178" t="s">
        <v>226</v>
      </c>
      <c r="C97" s="161" t="n">
        <v>4716.09938459446</v>
      </c>
      <c r="D97" s="161" t="n">
        <v>2836.25575204123</v>
      </c>
      <c r="E97" s="161" t="n">
        <v>1281.85908378087</v>
      </c>
      <c r="F97" s="161" t="n">
        <v>4971.24041170063</v>
      </c>
      <c r="G97" s="161" t="n">
        <v>869.535206295378</v>
      </c>
      <c r="H97" s="161" t="n">
        <v>2973.14953065662</v>
      </c>
      <c r="I97" s="162" t="n">
        <v>376.402358708802</v>
      </c>
      <c r="J97" s="162" t="n">
        <v>2528.9858120129</v>
      </c>
      <c r="K97" s="163" t="n">
        <v>17864.3985697895</v>
      </c>
      <c r="L97" s="164" t="n">
        <f aca="false">SUM(C97:K97)</f>
        <v>38417.9261095804</v>
      </c>
      <c r="M97" s="165" t="n">
        <f aca="false">(L97-L91)/L91</f>
        <v>0.0480824801845184</v>
      </c>
    </row>
    <row r="98" customFormat="false" ht="12.75" hidden="false" customHeight="false" outlineLevel="0" collapsed="false">
      <c r="A98" s="173"/>
      <c r="B98" s="178" t="s">
        <v>227</v>
      </c>
      <c r="C98" s="161" t="n">
        <v>4615.7681715493</v>
      </c>
      <c r="D98" s="161" t="n">
        <v>3060.96288195408</v>
      </c>
      <c r="E98" s="161" t="n">
        <v>1308.99554406257</v>
      </c>
      <c r="F98" s="161" t="n">
        <v>4193.86604883018</v>
      </c>
      <c r="G98" s="161" t="n">
        <v>940.033670644446</v>
      </c>
      <c r="H98" s="161" t="n">
        <v>3070.96373176175</v>
      </c>
      <c r="I98" s="162" t="n">
        <v>478.351572721648</v>
      </c>
      <c r="J98" s="162" t="n">
        <v>2304.36710518179</v>
      </c>
      <c r="K98" s="163" t="n">
        <v>17692.0672243654</v>
      </c>
      <c r="L98" s="164" t="n">
        <f aca="false">SUM(C98:K98)</f>
        <v>37665.3759510712</v>
      </c>
      <c r="M98" s="165" t="n">
        <f aca="false">(L98-L92)/L92</f>
        <v>0.0387599251737151</v>
      </c>
    </row>
    <row r="99" customFormat="false" ht="12.75" hidden="false" customHeight="false" outlineLevel="0" collapsed="false">
      <c r="A99" s="173"/>
      <c r="B99" s="178" t="s">
        <v>228</v>
      </c>
      <c r="C99" s="161" t="n">
        <v>4939.71383402808</v>
      </c>
      <c r="D99" s="161" t="n">
        <v>2884.36198475464</v>
      </c>
      <c r="E99" s="161" t="n">
        <v>1258.13882148357</v>
      </c>
      <c r="F99" s="161" t="n">
        <v>4671.08590086004</v>
      </c>
      <c r="G99" s="161" t="n">
        <v>751.993971606388</v>
      </c>
      <c r="H99" s="161" t="n">
        <v>2804.97847526097</v>
      </c>
      <c r="I99" s="162" t="n">
        <v>874.372670490742</v>
      </c>
      <c r="J99" s="162" t="n">
        <v>2913.78260508078</v>
      </c>
      <c r="K99" s="163" t="n">
        <v>18698.4091457416</v>
      </c>
      <c r="L99" s="164" t="n">
        <f aca="false">SUM(C99:K99)</f>
        <v>39796.8374093068</v>
      </c>
      <c r="M99" s="165" t="n">
        <f aca="false">(L99-L93)/L93</f>
        <v>0.0541765167784995</v>
      </c>
    </row>
    <row r="100" customFormat="false" ht="12.75" hidden="false" customHeight="false" outlineLevel="0" collapsed="false">
      <c r="A100" s="173"/>
      <c r="B100" s="178" t="str">
        <f aca="false">EXPT_VL!B100</f>
        <v>2018:1</v>
      </c>
      <c r="C100" s="169" t="n">
        <v>4833.10137386905</v>
      </c>
      <c r="D100" s="169" t="n">
        <v>2647.13657630606</v>
      </c>
      <c r="E100" s="169" t="n">
        <v>1176.00427426311</v>
      </c>
      <c r="F100" s="169" t="n">
        <v>4846.61537178308</v>
      </c>
      <c r="G100" s="169" t="n">
        <v>820.490145349795</v>
      </c>
      <c r="H100" s="169" t="n">
        <v>3023.33137712647</v>
      </c>
      <c r="I100" s="166" t="n">
        <v>243.090736252191</v>
      </c>
      <c r="J100" s="166" t="n">
        <v>2619.44689686835</v>
      </c>
      <c r="K100" s="167" t="n">
        <v>17997.8373650997</v>
      </c>
      <c r="L100" s="168" t="n">
        <f aca="false">SUM(C100:K100)</f>
        <v>38207.0541169179</v>
      </c>
      <c r="M100" s="170" t="n">
        <f aca="false">(L100-L96)/L96</f>
        <v>-0.00757150471200158</v>
      </c>
    </row>
    <row r="101" customFormat="false" ht="12.75" hidden="false" customHeight="false" outlineLevel="0" collapsed="false">
      <c r="A101" s="173"/>
      <c r="B101" s="178" t="str">
        <f aca="false">EXPT_VL!B101</f>
        <v>2018:2</v>
      </c>
      <c r="C101" s="169" t="n">
        <v>4963.92860953134</v>
      </c>
      <c r="D101" s="169" t="n">
        <v>2968.64366026897</v>
      </c>
      <c r="E101" s="169" t="n">
        <v>1422.86890646248</v>
      </c>
      <c r="F101" s="169" t="n">
        <v>5600.60396137873</v>
      </c>
      <c r="G101" s="169" t="n">
        <v>846.994552836676</v>
      </c>
      <c r="H101" s="169" t="n">
        <v>2791.11500098695</v>
      </c>
      <c r="I101" s="166" t="n">
        <v>607.022975495135</v>
      </c>
      <c r="J101" s="166" t="n">
        <v>2941.0428467768</v>
      </c>
      <c r="K101" s="167" t="n">
        <v>18978.6678434874</v>
      </c>
      <c r="L101" s="168" t="n">
        <f aca="false">SUM(C101:K101)</f>
        <v>41120.8883572245</v>
      </c>
      <c r="M101" s="170" t="n">
        <f aca="false">(L101-L97)/L97</f>
        <v>0.0703567974995413</v>
      </c>
    </row>
    <row r="102" customFormat="false" ht="12.75" hidden="false" customHeight="false" outlineLevel="0" collapsed="false">
      <c r="A102" s="173"/>
      <c r="B102" s="178" t="str">
        <f aca="false">EXPT_VL!B102</f>
        <v>2018:3</v>
      </c>
      <c r="C102" s="169" t="n">
        <v>5071.0852105123</v>
      </c>
      <c r="D102" s="169" t="n">
        <v>2951.86906742767</v>
      </c>
      <c r="E102" s="169" t="n">
        <v>1536.01167867244</v>
      </c>
      <c r="F102" s="169" t="n">
        <v>4710.77013755677</v>
      </c>
      <c r="G102" s="169" t="n">
        <v>847.989757285932</v>
      </c>
      <c r="H102" s="169" t="n">
        <v>3152.89253273816</v>
      </c>
      <c r="I102" s="166" t="n">
        <v>922.948520331009</v>
      </c>
      <c r="J102" s="166" t="n">
        <v>2585.06579977402</v>
      </c>
      <c r="K102" s="167" t="n">
        <v>18845.8968839551</v>
      </c>
      <c r="L102" s="168" t="n">
        <f aca="false">SUM(C102:K102)</f>
        <v>40624.5295882534</v>
      </c>
      <c r="M102" s="170" t="n">
        <f aca="false">(L102-L96)/L96</f>
        <v>0.0552224373980457</v>
      </c>
    </row>
    <row r="103" customFormat="false" ht="12.75" hidden="false" customHeight="false" outlineLevel="0" collapsed="false">
      <c r="A103" s="173"/>
      <c r="B103" s="178" t="str">
        <f aca="false">EXPT_VL!B103</f>
        <v>2018:4</v>
      </c>
      <c r="C103" s="169" t="n">
        <v>4741.66144781389</v>
      </c>
      <c r="D103" s="169" t="n">
        <v>2994.00275702204</v>
      </c>
      <c r="E103" s="169" t="n">
        <v>1622.29822729861</v>
      </c>
      <c r="F103" s="169" t="n">
        <v>5124.49631428685</v>
      </c>
      <c r="G103" s="169" t="n">
        <v>1017.44110558758</v>
      </c>
      <c r="H103" s="169" t="n">
        <v>3094.07095635925</v>
      </c>
      <c r="I103" s="166" t="n">
        <v>957.225322131994</v>
      </c>
      <c r="J103" s="166" t="n">
        <v>2837.79215838746</v>
      </c>
      <c r="K103" s="167" t="n">
        <v>18820.0848074835</v>
      </c>
      <c r="L103" s="168" t="n">
        <f aca="false">SUM(C103:K103)</f>
        <v>41209.0730963711</v>
      </c>
      <c r="M103" s="170" t="n">
        <f aca="false">(L103-L99)/L99</f>
        <v>0.0354861285217114</v>
      </c>
    </row>
    <row r="104" customFormat="false" ht="12.75" hidden="false" customHeight="false" outlineLevel="0" collapsed="false">
      <c r="B104" s="178" t="str">
        <f aca="false">EXPT_VL!B104</f>
        <v>2019:1</v>
      </c>
      <c r="C104" s="179" t="n">
        <v>5109.37824129726</v>
      </c>
      <c r="D104" s="179" t="n">
        <v>2938.74717179416</v>
      </c>
      <c r="E104" s="179" t="n">
        <v>1511.85961225982</v>
      </c>
      <c r="F104" s="179" t="n">
        <v>4987.60874312693</v>
      </c>
      <c r="G104" s="179" t="n">
        <v>808.300351425907</v>
      </c>
      <c r="H104" s="179" t="n">
        <v>3229.717387147</v>
      </c>
      <c r="I104" s="180" t="n">
        <v>739.112195515232</v>
      </c>
      <c r="J104" s="180" t="n">
        <v>2986.64268494668</v>
      </c>
      <c r="K104" s="181" t="n">
        <v>18755.279696586</v>
      </c>
      <c r="L104" s="182" t="n">
        <f aca="false">SUM(C104:K104)</f>
        <v>41066.646084099</v>
      </c>
      <c r="M104" s="165" t="n">
        <f aca="false">(L104-L100)/L100</f>
        <v>0.0748446074494649</v>
      </c>
    </row>
  </sheetData>
  <mergeCells count="8">
    <mergeCell ref="L1:M2"/>
    <mergeCell ref="Y1:Z2"/>
    <mergeCell ref="AG1:AH1"/>
    <mergeCell ref="AK1:AL2"/>
    <mergeCell ref="AS1:AT1"/>
    <mergeCell ref="AW1:AX2"/>
    <mergeCell ref="O29:O30"/>
    <mergeCell ref="A94:A103"/>
  </mergeCells>
  <hyperlinks>
    <hyperlink ref="L1" location="Indice!A1" display="Índice"/>
    <hyperlink ref="Y1" location="Indice!A1" display="Índice"/>
    <hyperlink ref="AK1" location="Indice!A1" display="Índice"/>
    <hyperlink ref="AW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LibreOffice/5.4.5.1$Windows_X86_64 LibreOffice_project/79c9829dd5d8054ec39a82dc51cd9eff340dbee8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2009-11-04T19:16:59Z</dcterms:created>
  <dc:creator>nuria</dc:creator>
  <dc:description/>
  <dc:language>es-ES</dc:language>
  <cp:lastModifiedBy/>
  <cp:lastPrinted>2009-11-06T17:26:12Z</cp:lastPrinted>
  <dcterms:modified xsi:type="dcterms:W3CDTF">2019-07-09T14:09:54Z</dcterms:modified>
  <cp:revision>1</cp:revision>
  <dc:subject/>
  <dc:title/>
</cp:coreProperties>
</file>